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540" windowWidth="15600" windowHeight="7215"/>
  </bookViews>
  <sheets>
    <sheet name="Liquid Capital" sheetId="2" r:id="rId1"/>
    <sheet name="1.5 &amp; 3.8" sheetId="3" r:id="rId2"/>
    <sheet name="var_margin" sheetId="5" r:id="rId3"/>
    <sheet name="Sheet1" sheetId="6" r:id="rId4"/>
    <sheet name="New 5 days" sheetId="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a">#REF!</definedName>
    <definedName name="\C">#REF!</definedName>
    <definedName name="\M">#REF!</definedName>
    <definedName name="_____abc1">#REF!</definedName>
    <definedName name="_____DEC97">[1]SPIN!$A$105:$I$106</definedName>
    <definedName name="_____ENG0003">#REF!</definedName>
    <definedName name="_____ENG00031">#REF!</definedName>
    <definedName name="_____ENG003">#REF!</definedName>
    <definedName name="_____FEB98">[1]SPIN!$A$155:$I$156</definedName>
    <definedName name="_____Gmt15">#REF!</definedName>
    <definedName name="_____J439643">[2]Notes!#REF!</definedName>
    <definedName name="_____JAN98">[1]SPIN!$A$135:$I$136</definedName>
    <definedName name="_____kh1">#REF!</definedName>
    <definedName name="_____MAR98">[1]SPIN!$A$180:$I$181</definedName>
    <definedName name="_____MAY98">[1]SPIN!$A$237:$I$238</definedName>
    <definedName name="_____mcr4">#REF!</definedName>
    <definedName name="_____NOV97">[1]SPIN!$A$73:$I$74</definedName>
    <definedName name="_____OCT97">[1]SPIN!$A$40:$I$41</definedName>
    <definedName name="_____Pr8">[3]Avsb!$O$79</definedName>
    <definedName name="_____rng31">#REF!</definedName>
    <definedName name="_____rng332">#REF!</definedName>
    <definedName name="_____SEC107">#REF!</definedName>
    <definedName name="_____Sep99">'[3]P&amp;L'!$AR$3:$AR$5,'[3]P&amp;L'!$AR$7,'[3]P&amp;L'!$AR$9,'[3]P&amp;L'!$AR$10,'[3]P&amp;L'!$AR$12,'[3]P&amp;L'!$AR$14,'[3]P&amp;L'!$AR$16</definedName>
    <definedName name="_____Std1">[3]Mst!$F$66</definedName>
    <definedName name="_____Yr1998">[3]Mst!$I$1</definedName>
    <definedName name="_____Yr98">'[3]P&amp;L'!$AD$3:$AD$5,'[3]P&amp;L'!$AD$7:$AD$7,'[3]P&amp;L'!$AD$9:$AD$10,'[3]P&amp;L'!$AD$12,'[3]P&amp;L'!$AD$14,'[3]P&amp;L'!$AD$16</definedName>
    <definedName name="____A65800">#REF!</definedName>
    <definedName name="____A66000">#REF!</definedName>
    <definedName name="____abc1">#REF!</definedName>
    <definedName name="____DEC97">[1]SPIN!$A$105:$I$106</definedName>
    <definedName name="____ENG0003">#REF!</definedName>
    <definedName name="____ENG00031">#REF!</definedName>
    <definedName name="____ENG003">#REF!</definedName>
    <definedName name="____FEB98">[1]SPIN!$A$155:$I$156</definedName>
    <definedName name="____Gmt15">#REF!</definedName>
    <definedName name="____J439643">[2]Notes!#REF!</definedName>
    <definedName name="____JAN98">[1]SPIN!$A$135:$I$136</definedName>
    <definedName name="____kh1">#REF!</definedName>
    <definedName name="____MAR97">#REF!</definedName>
    <definedName name="____MAR98">[1]SPIN!$A$180:$I$181</definedName>
    <definedName name="____MAY98">[1]SPIN!$A$237:$I$238</definedName>
    <definedName name="____mcr4">#REF!</definedName>
    <definedName name="____NOV97">[1]SPIN!$A$73:$I$74</definedName>
    <definedName name="____OCT97">[1]SPIN!$A$40:$I$41</definedName>
    <definedName name="____Pr1">#REF!</definedName>
    <definedName name="____Pr2">#REF!</definedName>
    <definedName name="____Pr3">#REF!</definedName>
    <definedName name="____Pr4">#REF!</definedName>
    <definedName name="____Pr7">[3]Avsb!$M$79</definedName>
    <definedName name="____Pr8">[3]Avsb!$O$79</definedName>
    <definedName name="____Rng1">#REF!,#REF!,#REF!,#REF!,#REF!</definedName>
    <definedName name="____rng2">#REF!,#REF!,#REF!,#REF!,#REF!,#REF!,#REF!,#REF!,#REF!</definedName>
    <definedName name="____rng31">#REF!</definedName>
    <definedName name="____rng332">#REF!</definedName>
    <definedName name="____SEC107">#REF!</definedName>
    <definedName name="____Sep98">'[3]P&amp;L'!$AB$3:$AB$5,'[3]P&amp;L'!$AB$7:$AB$7,'[3]P&amp;L'!$AB$9:$AB$10,'[3]P&amp;L'!$AB$12,'[3]P&amp;L'!$AB$14,'[3]P&amp;L'!$AB$16</definedName>
    <definedName name="____Sep99">'[3]P&amp;L'!$AR$3:$AR$5,'[3]P&amp;L'!$AR$7,'[3]P&amp;L'!$AR$9,'[3]P&amp;L'!$AR$10,'[3]P&amp;L'!$AR$12,'[3]P&amp;L'!$AR$14,'[3]P&amp;L'!$AR$16</definedName>
    <definedName name="____Std1">[3]Mst!$F$66</definedName>
    <definedName name="____Yr1998">[3]Mst!$I$1</definedName>
    <definedName name="____Yr98">'[3]P&amp;L'!$AD$3:$AD$5,'[3]P&amp;L'!$AD$7:$AD$7,'[3]P&amp;L'!$AD$9:$AD$10,'[3]P&amp;L'!$AD$12,'[3]P&amp;L'!$AD$14,'[3]P&amp;L'!$AD$16</definedName>
    <definedName name="___A65800">#REF!</definedName>
    <definedName name="___A66000">#REF!</definedName>
    <definedName name="___DEC97">[1]SPIN!$A$105:$I$106</definedName>
    <definedName name="___ENG0003">#REF!</definedName>
    <definedName name="___ENG00031">#REF!</definedName>
    <definedName name="___FEB98">[1]SPIN!$A$155:$I$156</definedName>
    <definedName name="___Gmt15">#REF!</definedName>
    <definedName name="___J439643">[2]Notes!#REF!</definedName>
    <definedName name="___JAN98">[1]SPIN!$A$135:$I$136</definedName>
    <definedName name="___MAR97">#REF!</definedName>
    <definedName name="___MAR98">[1]SPIN!$A$180:$I$181</definedName>
    <definedName name="___MAY98">[1]SPIN!$A$237:$I$238</definedName>
    <definedName name="___NOV97">[1]SPIN!$A$73:$I$74</definedName>
    <definedName name="___OCT97">[1]SPIN!$A$40:$I$41</definedName>
    <definedName name="___Pr1">#REF!</definedName>
    <definedName name="___Pr2">#REF!</definedName>
    <definedName name="___Pr3">#REF!</definedName>
    <definedName name="___Pr4">#REF!</definedName>
    <definedName name="___Pr7">[3]Avsb!$M$79</definedName>
    <definedName name="___Pr8">[3]Avsb!$O$79</definedName>
    <definedName name="___Rng1">#REF!,#REF!,#REF!,#REF!,#REF!</definedName>
    <definedName name="___rng2">#REF!,#REF!,#REF!,#REF!,#REF!,#REF!,#REF!,#REF!,#REF!</definedName>
    <definedName name="___rng31">#REF!</definedName>
    <definedName name="___rng332">#REF!</definedName>
    <definedName name="___SEC107">#REF!</definedName>
    <definedName name="___Sep98">'[3]P&amp;L'!$AB$3:$AB$5,'[3]P&amp;L'!$AB$7:$AB$7,'[3]P&amp;L'!$AB$9:$AB$10,'[3]P&amp;L'!$AB$12,'[3]P&amp;L'!$AB$14,'[3]P&amp;L'!$AB$16</definedName>
    <definedName name="___Sep99">'[3]P&amp;L'!$AR$3:$AR$5,'[3]P&amp;L'!$AR$7,'[3]P&amp;L'!$AR$9,'[3]P&amp;L'!$AR$10,'[3]P&amp;L'!$AR$12,'[3]P&amp;L'!$AR$14,'[3]P&amp;L'!$AR$16</definedName>
    <definedName name="___Std1">[3]Mst!$F$66</definedName>
    <definedName name="___Yr1998">[3]Mst!$I$1</definedName>
    <definedName name="___Yr98">'[3]P&amp;L'!$AD$3:$AD$5,'[3]P&amp;L'!$AD$7:$AD$7,'[3]P&amp;L'!$AD$9:$AD$10,'[3]P&amp;L'!$AD$12,'[3]P&amp;L'!$AD$14,'[3]P&amp;L'!$AD$16</definedName>
    <definedName name="__A65800">#REF!</definedName>
    <definedName name="__A66000">#REF!</definedName>
    <definedName name="__BOT7">#REF!</definedName>
    <definedName name="__DEC97">[1]SPIN!$A$105:$I$106</definedName>
    <definedName name="__ENG0003">#REF!</definedName>
    <definedName name="__ENG00031">#REF!</definedName>
    <definedName name="__FEB98">[1]SPIN!$A$155:$I$156</definedName>
    <definedName name="__Gmt15">#REF!</definedName>
    <definedName name="__J439643">[2]Notes!#REF!</definedName>
    <definedName name="__JAN98">[1]SPIN!$A$135:$I$136</definedName>
    <definedName name="__MAR97">#REF!</definedName>
    <definedName name="__MAR98">[1]SPIN!$A$180:$I$181</definedName>
    <definedName name="__MAY98">[1]SPIN!$A$237:$I$238</definedName>
    <definedName name="__NOV97">[1]SPIN!$A$73:$I$74</definedName>
    <definedName name="__OCT97">[1]SPIN!$A$40:$I$41</definedName>
    <definedName name="__Pr1">#REF!</definedName>
    <definedName name="__Pr2">#REF!</definedName>
    <definedName name="__Pr3">#REF!</definedName>
    <definedName name="__Pr4">#REF!</definedName>
    <definedName name="__Pr7">[3]Avsb!$M$79</definedName>
    <definedName name="__Pr8">[3]Avsb!$O$79</definedName>
    <definedName name="__Rng1">#REF!,#REF!,#REF!,#REF!,#REF!</definedName>
    <definedName name="__rng2">#REF!,#REF!,#REF!,#REF!,#REF!,#REF!,#REF!,#REF!,#REF!</definedName>
    <definedName name="__rng31">#REF!</definedName>
    <definedName name="__rng332">#REF!</definedName>
    <definedName name="__SEC107">#REF!</definedName>
    <definedName name="__Sep98">'[3]P&amp;L'!$AB$3:$AB$5,'[3]P&amp;L'!$AB$7:$AB$7,'[3]P&amp;L'!$AB$9:$AB$10,'[3]P&amp;L'!$AB$12,'[3]P&amp;L'!$AB$14,'[3]P&amp;L'!$AB$16</definedName>
    <definedName name="__Sep99">'[3]P&amp;L'!$AR$3:$AR$5,'[3]P&amp;L'!$AR$7,'[3]P&amp;L'!$AR$9,'[3]P&amp;L'!$AR$10,'[3]P&amp;L'!$AR$12,'[3]P&amp;L'!$AR$14,'[3]P&amp;L'!$AR$16</definedName>
    <definedName name="__SPA1">#REF!</definedName>
    <definedName name="__Std1">[3]Mst!$F$66</definedName>
    <definedName name="__Yr1998">[3]Mst!$I$1</definedName>
    <definedName name="__Yr98">'[3]P&amp;L'!$AD$3:$AD$5,'[3]P&amp;L'!$AD$7:$AD$7,'[3]P&amp;L'!$AD$9:$AD$10,'[3]P&amp;L'!$AD$12,'[3]P&amp;L'!$AD$14,'[3]P&amp;L'!$AD$16</definedName>
    <definedName name="_001">#N/A</definedName>
    <definedName name="_009">#N/A</definedName>
    <definedName name="_1000">#N/A</definedName>
    <definedName name="_107A">#REF!</definedName>
    <definedName name="_107A1">#REF!</definedName>
    <definedName name="_258">#N/A</definedName>
    <definedName name="_777">#REF!</definedName>
    <definedName name="_786">#REF!</definedName>
    <definedName name="_90">#REF!</definedName>
    <definedName name="_91">#REF!</definedName>
    <definedName name="_A65800">#REF!</definedName>
    <definedName name="_A66000">#REF!</definedName>
    <definedName name="_BOT7">#REF!</definedName>
    <definedName name="_DEC97">[1]SPIN!$A$105:$I$106</definedName>
    <definedName name="_ENG0003">#REF!</definedName>
    <definedName name="_ENG00031">#REF!</definedName>
    <definedName name="_FEB98">[1]SPIN!$A$155:$I$156</definedName>
    <definedName name="_Fill" hidden="1">[4]Acct!#REF!</definedName>
    <definedName name="_Gmt15">#REF!</definedName>
    <definedName name="_J439643">[2]Notes!#REF!</definedName>
    <definedName name="_JAN98">[1]SPIN!$A$135:$I$136</definedName>
    <definedName name="_Key1" hidden="1">'[5]Main 01-02'!#REF!</definedName>
    <definedName name="_Key2" hidden="1">#REF!</definedName>
    <definedName name="_MAR97">#REF!</definedName>
    <definedName name="_MAR98">[1]SPIN!$A$180:$I$181</definedName>
    <definedName name="_MatMult_A" hidden="1">#REF!</definedName>
    <definedName name="_MatMult_B" hidden="1">#REF!</definedName>
    <definedName name="_MAY98">[1]SPIN!$A$237:$I$238</definedName>
    <definedName name="_NOV97">[1]SPIN!$A$73:$I$74</definedName>
    <definedName name="_OCT97">[1]SPIN!$A$40:$I$41</definedName>
    <definedName name="_Order1" hidden="1">255</definedName>
    <definedName name="_Order2" hidden="1">255</definedName>
    <definedName name="_Pr1">#REF!</definedName>
    <definedName name="_Pr2">#REF!</definedName>
    <definedName name="_Pr3">#REF!</definedName>
    <definedName name="_Pr4">#REF!</definedName>
    <definedName name="_Pr7">[3]Avsb!$M$79</definedName>
    <definedName name="_Pr8">[3]Avsb!$O$79</definedName>
    <definedName name="_Rng1">#REF!,#REF!,#REF!,#REF!,#REF!</definedName>
    <definedName name="_rng2">#REF!,#REF!,#REF!,#REF!,#REF!,#REF!,#REF!,#REF!,#REF!</definedName>
    <definedName name="_rng31">#REF!</definedName>
    <definedName name="_rng332">#REF!</definedName>
    <definedName name="_SEC107">#REF!</definedName>
    <definedName name="_Sep98">'[3]P&amp;L'!$AB$3:$AB$5,'[3]P&amp;L'!$AB$7:$AB$7,'[3]P&amp;L'!$AB$9:$AB$10,'[3]P&amp;L'!$AB$12,'[3]P&amp;L'!$AB$14,'[3]P&amp;L'!$AB$16</definedName>
    <definedName name="_Sep99">'[3]P&amp;L'!$AR$3:$AR$5,'[3]P&amp;L'!$AR$7,'[3]P&amp;L'!$AR$9,'[3]P&amp;L'!$AR$10,'[3]P&amp;L'!$AR$12,'[3]P&amp;L'!$AR$14,'[3]P&amp;L'!$AR$16</definedName>
    <definedName name="_Sort" hidden="1">'[6]Prepaid Sheet'!#REF!</definedName>
    <definedName name="_SPA1">#REF!</definedName>
    <definedName name="_Std1">[3]Mst!$F$66</definedName>
    <definedName name="_Yr1998">[3]Mst!$I$1</definedName>
    <definedName name="_Yr98">'[3]P&amp;L'!$AD$3:$AD$5,'[3]P&amp;L'!$AD$7:$AD$7,'[3]P&amp;L'!$AD$9:$AD$10,'[3]P&amp;L'!$AD$12,'[3]P&amp;L'!$AD$14,'[3]P&amp;L'!$AD$16</definedName>
    <definedName name="A">#REF!</definedName>
    <definedName name="A_Prd">#REF!</definedName>
    <definedName name="AA">[7]Graph!$C$1</definedName>
    <definedName name="aaaa">#REF!</definedName>
    <definedName name="abc">#REF!</definedName>
    <definedName name="abid">#REF!</definedName>
    <definedName name="Active">#REF!</definedName>
    <definedName name="ad">#REF!</definedName>
    <definedName name="ADDITIONS">#REF!</definedName>
    <definedName name="adfdf">#REF!</definedName>
    <definedName name="ADJOURN">#N/A</definedName>
    <definedName name="adjustit">#REF!</definedName>
    <definedName name="ADV">#REF!</definedName>
    <definedName name="af">#N/A</definedName>
    <definedName name="agf">#N/A</definedName>
    <definedName name="AHC">#N/A</definedName>
    <definedName name="Air">#REF!</definedName>
    <definedName name="ALI">#REF!</definedName>
    <definedName name="aliam">#REF!</definedName>
    <definedName name="Amri">#REF!</definedName>
    <definedName name="Amri2">#REF!</definedName>
    <definedName name="APH">#N/A</definedName>
    <definedName name="Apr">#REF!</definedName>
    <definedName name="APR_00">#REF!</definedName>
    <definedName name="APRIL98">[1]SPIN!$A$207:$I$208</definedName>
    <definedName name="as">#N/A</definedName>
    <definedName name="asad">#REF!</definedName>
    <definedName name="asd">#REF!</definedName>
    <definedName name="asfdsfsda">#REF!</definedName>
    <definedName name="ASSETS">#REF!</definedName>
    <definedName name="Assets2007">#REF!</definedName>
    <definedName name="assoc.">[8]Acct!#REF!</definedName>
    <definedName name="ATNF">#N/A</definedName>
    <definedName name="ATNW">#N/A</definedName>
    <definedName name="ATRF">#N/A</definedName>
    <definedName name="ATRW">#N/A</definedName>
    <definedName name="Aug">#REF!</definedName>
    <definedName name="AUG_99">#REF!</definedName>
    <definedName name="AwbD">#REF!</definedName>
    <definedName name="aweaeasda">#REF!</definedName>
    <definedName name="AWT">#N/A</definedName>
    <definedName name="B">#REF!</definedName>
    <definedName name="bababbbbb">#REF!</definedName>
    <definedName name="Back">[9]!Back</definedName>
    <definedName name="bal">#REF!</definedName>
    <definedName name="Balance">#REF!</definedName>
    <definedName name="BALANCE_SHEET">#REF!</definedName>
    <definedName name="balance_type">1</definedName>
    <definedName name="balancesheet">#REF!</definedName>
    <definedName name="bay">#REF!</definedName>
    <definedName name="bb">[10]!Main</definedName>
    <definedName name="bbb">#REF!</definedName>
    <definedName name="bil">#REF!</definedName>
    <definedName name="bilal">#REF!</definedName>
    <definedName name="bs">#REF!</definedName>
    <definedName name="BScheck">#REF!</definedName>
    <definedName name="C.Flow">#REF!</definedName>
    <definedName name="C_">#REF!</definedName>
    <definedName name="C_Prd">#REF!</definedName>
    <definedName name="CA">'[11]BASIC DATA'!$F$2</definedName>
    <definedName name="calc">1</definedName>
    <definedName name="Cap.exp">#REF!</definedName>
    <definedName name="CASH_FLOW">#REF!</definedName>
    <definedName name="Cash_Flow_Check">#REF!</definedName>
    <definedName name="cashflow">#REF!</definedName>
    <definedName name="cc">#REF!</definedName>
    <definedName name="CC_Wise">'[12]CC Wise'!$D$5:$T$68,'[12]CC Wise'!$V$5:$V$68</definedName>
    <definedName name="CCCCC">#REF!</definedName>
    <definedName name="CF">#REF!</definedName>
    <definedName name="CF___8">[13]pkage01!#REF!</definedName>
    <definedName name="CF___9">[13]pkage01!#REF!</definedName>
    <definedName name="CFC">'[14]BASIC DATA'!$F$1</definedName>
    <definedName name="CFcheck">#REF!</definedName>
    <definedName name="CFWORD">#REF!</definedName>
    <definedName name="ch">[8]BS!$I$50</definedName>
    <definedName name="CH.IN.EQUIT">#REF!</definedName>
    <definedName name="Chart1_1">[15]Summary!#REF!</definedName>
    <definedName name="Chart2_2">[15]Summary!#REF!</definedName>
    <definedName name="check">#REF!</definedName>
    <definedName name="Check___8">#REF!</definedName>
    <definedName name="Check___9">#REF!</definedName>
    <definedName name="CHECK_CASH">#REF!</definedName>
    <definedName name="checks">#REF!</definedName>
    <definedName name="chk">#REF!</definedName>
    <definedName name="ChkDt">[16]Plan!#REF!</definedName>
    <definedName name="ChkDtP">[16]Plan!#REF!</definedName>
    <definedName name="ChkDtS">[16]Plan!#REF!</definedName>
    <definedName name="CI">#REF!</definedName>
    <definedName name="Clear_Data">#REF!</definedName>
    <definedName name="ClerDataFin">#REF!</definedName>
    <definedName name="ClerDataPat">#REF!</definedName>
    <definedName name="ClerDataRep">#REF!</definedName>
    <definedName name="Clndr">[16]Plan!#REF!</definedName>
    <definedName name="Clrnc">#REF!</definedName>
    <definedName name="CNB">#REF!</definedName>
    <definedName name="Cntr">#REF!</definedName>
    <definedName name="co">100</definedName>
    <definedName name="cogsold">#REF!</definedName>
    <definedName name="COMP_OF_INCOME">#REF!</definedName>
    <definedName name="CONTROL">#REF!</definedName>
    <definedName name="Controlbs">#REF!</definedName>
    <definedName name="controlpl">#REF!</definedName>
    <definedName name="copied">#REF!</definedName>
    <definedName name="CRED">#REF!</definedName>
    <definedName name="CstmrD">#REF!</definedName>
    <definedName name="CstmrRngD">#REF!</definedName>
    <definedName name="CstmrRngP">#REF!</definedName>
    <definedName name="CTFeb06">#REF!</definedName>
    <definedName name="CTJan06">#REF!</definedName>
    <definedName name="CtngRange">#REF!</definedName>
    <definedName name="CURRENT_TAX">#REF!</definedName>
    <definedName name="Cust">#REF!</definedName>
    <definedName name="CutP">#REF!</definedName>
    <definedName name="cutt">#REF!</definedName>
    <definedName name="cv">#REF!</definedName>
    <definedName name="cwip">[8]Acct!#REF!</definedName>
    <definedName name="D">#REF!</definedName>
    <definedName name="Data">#REF!</definedName>
    <definedName name="Data1">#REF!</definedName>
    <definedName name="DataAcs">#REF!</definedName>
    <definedName name="_xlnm.Database">#REF!</definedName>
    <definedName name="DataFin">#REF!</definedName>
    <definedName name="DataPat">#REF!</definedName>
    <definedName name="date">#REF!</definedName>
    <definedName name="dd">[1]SPIN!$A$105:$I$106</definedName>
    <definedName name="ddd">[17]Cutt!$B$40:$AJ$75</definedName>
    <definedName name="DDDDDDDDDDDD">#REF!</definedName>
    <definedName name="Dec">#REF!</definedName>
    <definedName name="DEC_99">#REF!</definedName>
    <definedName name="DEFERED_TAX">#REF!</definedName>
    <definedName name="dEFF.LIA">#REF!</definedName>
    <definedName name="DefINcome">[8]Acct!#REF!</definedName>
    <definedName name="DELETIONS">#REF!</definedName>
    <definedName name="DEPRECIATION">#REF!</definedName>
    <definedName name="DETAIL">#REF!</definedName>
    <definedName name="df">[17]Cutt!$B$2:$AJ$37</definedName>
    <definedName name="dfs">#REF!</definedName>
    <definedName name="DILPASAND">#N/A</definedName>
    <definedName name="disposal">#REF!</definedName>
    <definedName name="disposal2">#REF!</definedName>
    <definedName name="DIV">#N/A</definedName>
    <definedName name="dPT">[18]DS_details!#REF!</definedName>
    <definedName name="DSE">#REF!</definedName>
    <definedName name="dsfds">#REF!</definedName>
    <definedName name="Dsg">#REF!</definedName>
    <definedName name="DsptchD">#REF!</definedName>
    <definedName name="EFF">#REF!,#REF!</definedName>
    <definedName name="ePS">#REF!</definedName>
    <definedName name="eq">#REF!</definedName>
    <definedName name="Equity">[19]Acct!#REF!</definedName>
    <definedName name="ExactAddinConnection" hidden="1">"102"</definedName>
    <definedName name="ExactAddinConnection.102" hidden="1">"DATA_SERVER;102;rabnawaz.anjum;1"</definedName>
    <definedName name="ExactAddinConnection.103" hidden="1">"DATA_SERVER;103;rabnawaz.anjum;1"</definedName>
    <definedName name="FA">#REF!</definedName>
    <definedName name="Fabric">#REF!</definedName>
    <definedName name="farhan">#REF!</definedName>
    <definedName name="FC">#REF!</definedName>
    <definedName name="FC___0">[20]Acct!#REF!</definedName>
    <definedName name="FC___8">[13]pkage01!#REF!</definedName>
    <definedName name="FC___9">[13]pkage01!#REF!</definedName>
    <definedName name="Feb">#REF!</definedName>
    <definedName name="FEB_00">#REF!</definedName>
    <definedName name="fgfff">#REF!</definedName>
    <definedName name="fgoogsinven">#REF!</definedName>
    <definedName name="FI">#REF!</definedName>
    <definedName name="FIGURES">#REF!</definedName>
    <definedName name="final">#REF!</definedName>
    <definedName name="financharges">#REF!</definedName>
    <definedName name="FINASSET">#REF!</definedName>
    <definedName name="FINASSET___0">#REF!</definedName>
    <definedName name="FINASSET___8">[13]pkage01!#REF!</definedName>
    <definedName name="FINASSET___9">[13]pkage01!#REF!</definedName>
    <definedName name="FinInstChanged">#REF!</definedName>
    <definedName name="FINISHED_GOODS">#REF!</definedName>
    <definedName name="fix">#REF!</definedName>
    <definedName name="fixedasset2">'[21]Fixed Assets'!#REF!</definedName>
    <definedName name="FSA">#N/A</definedName>
    <definedName name="FSC">#N/A</definedName>
    <definedName name="FSHF">#N/A</definedName>
    <definedName name="FSHW">#N/A</definedName>
    <definedName name="FTNF">#N/A</definedName>
    <definedName name="FTNW">#N/A</definedName>
    <definedName name="FTRF">#N/A</definedName>
    <definedName name="FTRW">#N/A</definedName>
    <definedName name="FWT">#N/A</definedName>
    <definedName name="FY">97</definedName>
    <definedName name="G">[22]Graph!$AJ$1:$AL$1</definedName>
    <definedName name="Garments">#REF!</definedName>
    <definedName name="gh">[8]Acct!$N$93</definedName>
    <definedName name="GHULAM_MUSTAFA">'[23]Sajad requireds'!#REF!</definedName>
    <definedName name="GO_ENMAIN">#N/A</definedName>
    <definedName name="GotoStock">#N/A</definedName>
    <definedName name="GotoWast">#N/A</definedName>
    <definedName name="GotoWast1">#N/A</definedName>
    <definedName name="grand">#REF!</definedName>
    <definedName name="GRAs">[7]Graph!$AJ$1:$AL$1</definedName>
    <definedName name="GSHF">#N/A</definedName>
    <definedName name="GSHW">#N/A</definedName>
    <definedName name="GTNF">#N/A</definedName>
    <definedName name="GTRF">#N/A</definedName>
    <definedName name="GTRW">#N/A</definedName>
    <definedName name="GWPStd">#REF!</definedName>
    <definedName name="GWT">#N/A</definedName>
    <definedName name="HASAN">#REF!</definedName>
    <definedName name="HINA">#N/A</definedName>
    <definedName name="HOL">#N/A</definedName>
    <definedName name="hone">[24]!hone</definedName>
    <definedName name="HR">'[25]Note 8'!#REF!</definedName>
    <definedName name="ICP">#REF!</definedName>
    <definedName name="ii">#REF!</definedName>
    <definedName name="imran">#REF!</definedName>
    <definedName name="IniRange">[16]Plan!#REF!</definedName>
    <definedName name="IniRangeP">[16]Plan!#REF!</definedName>
    <definedName name="IniRangeS">[16]Plan!#REF!</definedName>
    <definedName name="instchange">#REF!</definedName>
    <definedName name="Instrument">#REF!</definedName>
    <definedName name="invenmovement">#REF!</definedName>
    <definedName name="INVEST">[19]Acct!#REF!</definedName>
    <definedName name="INVEST___0">#REF!</definedName>
    <definedName name="INVEST___8">[13]pkage01!#REF!</definedName>
    <definedName name="INVEST___9">[13]pkage01!#REF!</definedName>
    <definedName name="investment">#REF!</definedName>
    <definedName name="j">#REF!</definedName>
    <definedName name="ja">#REF!</definedName>
    <definedName name="Jan">#REF!</definedName>
    <definedName name="JAN_00">#REF!</definedName>
    <definedName name="jav">#REF!</definedName>
    <definedName name="javed">#REF!</definedName>
    <definedName name="Jean">#REF!</definedName>
    <definedName name="JOHN">#REF!</definedName>
    <definedName name="Jul">#REF!</definedName>
    <definedName name="JULY_99">#REF!</definedName>
    <definedName name="Jun">#REF!</definedName>
    <definedName name="JUN_00">#REF!</definedName>
    <definedName name="kfkdgdskgkdfjgkd">#N/A</definedName>
    <definedName name="KHALID">#REF!</definedName>
    <definedName name="KKK">#N/A</definedName>
    <definedName name="kkkkkk">#REF!</definedName>
    <definedName name="KOF">#REF!</definedName>
    <definedName name="LC_921471">[26]lc921471!#REF!</definedName>
    <definedName name="LC_980502">#REF!</definedName>
    <definedName name="Lcl">#REF!</definedName>
    <definedName name="leas">#REF!</definedName>
    <definedName name="Lease">#REF!</definedName>
    <definedName name="leasepayments">#REF!</definedName>
    <definedName name="LILY">#REF!</definedName>
    <definedName name="list">#REF!</definedName>
    <definedName name="List1">#REF!</definedName>
    <definedName name="LLL">#N/A</definedName>
    <definedName name="LO">#REF!</definedName>
    <definedName name="LOANS">#REF!</definedName>
    <definedName name="LOANS___0">[20]Acct!#REF!</definedName>
    <definedName name="LOANS___8">[13]pkage01!#REF!</definedName>
    <definedName name="LOANS___9">[13]pkage01!#REF!</definedName>
    <definedName name="locked">#REF!,#REF!,#REF!,#REF!,#REF!,#REF!,#REF!,#REF!,#REF!,#REF!,#REF!,#REF!,#REF!,#REF!,#REF!,#REF!,#REF!,#REF!,#REF!,#REF!,#REF!</definedName>
    <definedName name="LOLA">#REF!</definedName>
    <definedName name="loom">'[27]18'!$AE$1:$AE$60</definedName>
    <definedName name="LOP">#REF!</definedName>
    <definedName name="LT">#REF!</definedName>
    <definedName name="LTLoans">#REF!</definedName>
    <definedName name="M">[28]SPIN!$A$237:$I$238</definedName>
    <definedName name="Macro1">#N/A</definedName>
    <definedName name="Main">[24]!Main</definedName>
    <definedName name="Mar">#REF!</definedName>
    <definedName name="MAR_00">#REF!</definedName>
    <definedName name="May">#REF!</definedName>
    <definedName name="MAY_00">#REF!</definedName>
    <definedName name="mf">'[29]Ttl data'!#REF!</definedName>
    <definedName name="MnfgD">#REF!</definedName>
    <definedName name="Mnth">#REF!</definedName>
    <definedName name="Mode">#REF!</definedName>
    <definedName name="Module1.Macro1">#N/A</definedName>
    <definedName name="Module1.Macro2">#N/A</definedName>
    <definedName name="Module2.Macro2">#N/A</definedName>
    <definedName name="MTRS">#REF!,#REF!,#REF!,#REF!</definedName>
    <definedName name="Muhaish">#REF!</definedName>
    <definedName name="MxChk">[16]Plan!#REF!</definedName>
    <definedName name="n">#REF!</definedName>
    <definedName name="NABILA">#N/A</definedName>
    <definedName name="nauman">#REF!</definedName>
    <definedName name="NEELAM">#N/A</definedName>
    <definedName name="New">#REF!</definedName>
    <definedName name="NEW.">#REF!</definedName>
    <definedName name="new.accounts">#REF!</definedName>
    <definedName name="newone">#REF!</definedName>
    <definedName name="NINO">#N/A</definedName>
    <definedName name="nnn">#REF!</definedName>
    <definedName name="NO">[28]SPIN!$A$73:$I$74</definedName>
    <definedName name="NOI">#N/A</definedName>
    <definedName name="NONPLEDGE">[30]Inventory!#REF!</definedName>
    <definedName name="NOTBS">#REF!</definedName>
    <definedName name="note1">#REF!</definedName>
    <definedName name="Note10">#REF!</definedName>
    <definedName name="Note11">#REF!</definedName>
    <definedName name="Note12">#REF!</definedName>
    <definedName name="note14">#REF!</definedName>
    <definedName name="Note15">[19]Acct!#REF!</definedName>
    <definedName name="Note16">#REF!</definedName>
    <definedName name="Note17">#REF!</definedName>
    <definedName name="Note18">#REF!</definedName>
    <definedName name="Note19">#REF!</definedName>
    <definedName name="note2">#REF!</definedName>
    <definedName name="Note2.1">[31]Acct!#REF!</definedName>
    <definedName name="Note2.10">#REF!</definedName>
    <definedName name="Note2.11">#REF!</definedName>
    <definedName name="Note2.12">#REF!</definedName>
    <definedName name="Note2.13">#REF!</definedName>
    <definedName name="Note2.14">#REF!</definedName>
    <definedName name="Note2.15">#REF!</definedName>
    <definedName name="Note2.16">#REF!</definedName>
    <definedName name="Note2.17">#REF!</definedName>
    <definedName name="Note2.18">#REF!</definedName>
    <definedName name="Note2.19">[19]Acct!#REF!</definedName>
    <definedName name="Note2.2">#REF!</definedName>
    <definedName name="Note2.3">#REF!</definedName>
    <definedName name="Note2.4">#REF!</definedName>
    <definedName name="Note2.5">#REF!</definedName>
    <definedName name="Note2.6">#REF!</definedName>
    <definedName name="Note2.7">#REF!</definedName>
    <definedName name="Note2.8">#REF!</definedName>
    <definedName name="Note2.9">#REF!</definedName>
    <definedName name="Note20">#REF!</definedName>
    <definedName name="Note21">#REF!</definedName>
    <definedName name="note22">[8]Acct!#REF!</definedName>
    <definedName name="Note23">#REF!</definedName>
    <definedName name="note28">[8]Acct!#REF!</definedName>
    <definedName name="Note3">#REF!</definedName>
    <definedName name="Note4">#REF!</definedName>
    <definedName name="Note5">[31]Acct!#REF!</definedName>
    <definedName name="Note6">#REF!</definedName>
    <definedName name="Note7">#REF!</definedName>
    <definedName name="Note8">#REF!</definedName>
    <definedName name="note9">[8]Acct!#REF!</definedName>
    <definedName name="NOTES">#REF!</definedName>
    <definedName name="NOTES___0">[20]Acct!#REF!</definedName>
    <definedName name="NOTES___8">[13]pkage01!#REF!</definedName>
    <definedName name="NOTES___9">[13]pkage01!#REF!</definedName>
    <definedName name="NOU">#N/A</definedName>
    <definedName name="Nov">#REF!</definedName>
    <definedName name="Nov_00">#REF!</definedName>
    <definedName name="NOV_99">#REF!</definedName>
    <definedName name="O">[28]SPIN!$A$40:$I$41</definedName>
    <definedName name="Oct">#REF!</definedName>
    <definedName name="OCT_99">#REF!</definedName>
    <definedName name="off">#REF!</definedName>
    <definedName name="Old">'[32]Grmt Ord'!$A$1:$A$440</definedName>
    <definedName name="old\">#REF!</definedName>
    <definedName name="operating">[33]note!#REF!</definedName>
    <definedName name="Operations">#REF!</definedName>
    <definedName name="Orig">#REF!</definedName>
    <definedName name="os">#REF!</definedName>
    <definedName name="Othr__2000">#REF!</definedName>
    <definedName name="P_GATE">#N/A</definedName>
    <definedName name="P_Waste1">#N/A</definedName>
    <definedName name="Pack">#REF!</definedName>
    <definedName name="Pack___8">[13]pkage01!#REF!</definedName>
    <definedName name="Pack___9">[13]pkage01!#REF!</definedName>
    <definedName name="Page1">#REF!</definedName>
    <definedName name="page2">#REF!</definedName>
    <definedName name="page3">#REF!</definedName>
    <definedName name="Pakistan">#REF!</definedName>
    <definedName name="PALLU">#N/A</definedName>
    <definedName name="Payments">#REF!</definedName>
    <definedName name="PBS">#REF!</definedName>
    <definedName name="PckgD">#REF!</definedName>
    <definedName name="PckgRange">#REF!</definedName>
    <definedName name="PCut">#REF!</definedName>
    <definedName name="PDFeb06">#REF!</definedName>
    <definedName name="PDJan06">#REF!</definedName>
    <definedName name="period">12</definedName>
    <definedName name="pict">"Picture 13"</definedName>
    <definedName name="pil">#REF!</definedName>
    <definedName name="PIN">#N/A</definedName>
    <definedName name="Pivot_Table___01">#REF!</definedName>
    <definedName name="Pivot_Table___02">#REF!</definedName>
    <definedName name="Pivot_Table___03">#REF!</definedName>
    <definedName name="PL">#REF!</definedName>
    <definedName name="PLEDGE">[30]Inventory!#REF!</definedName>
    <definedName name="PlngDtP">[16]Plan!#REF!</definedName>
    <definedName name="PlngDtS">[16]Plan!#REF!</definedName>
    <definedName name="PlngDtW">[16]Plan!#REF!</definedName>
    <definedName name="point">#REF!</definedName>
    <definedName name="POO">#REF!</definedName>
    <definedName name="ppp">#REF!</definedName>
    <definedName name="PrApr">[3]Avsb!$M$79</definedName>
    <definedName name="Prdct">#REF!</definedName>
    <definedName name="Prdct_Wise">'[12]Prdct Wise'!$D$5:$T$68,'[12]Prdct Wise'!$V$5:$V$68</definedName>
    <definedName name="Prepaid" hidden="1">'[34]Prepaid Sheet'!$A$1</definedName>
    <definedName name="PRIN">[35]!PRIN</definedName>
    <definedName name="Print">#REF!</definedName>
    <definedName name="_xlnm.Print_Area" localSheetId="0">'Liquid Capital'!$A$1:$E$116</definedName>
    <definedName name="_xlnm.Print_Area">#REF!</definedName>
    <definedName name="Print_Area_MI">#REF!</definedName>
    <definedName name="print_area1">#REF!</definedName>
    <definedName name="PRINT_DEF_TAX">#REF!</definedName>
    <definedName name="PRINT_DETAILS">#REF!</definedName>
    <definedName name="_xlnm.Print_Titles" localSheetId="1">'1.5 &amp; 3.8'!$3:$3</definedName>
    <definedName name="_xlnm.Print_Titles">#REF!</definedName>
    <definedName name="PRINT_TITLES_MI">#REF!</definedName>
    <definedName name="prodtracking">#REF!</definedName>
    <definedName name="PROFIT___LOSS">#REF!</definedName>
    <definedName name="PROFIT_SPLITUP">[36]JV!#REF!</definedName>
    <definedName name="profitloss">#REF!</definedName>
    <definedName name="Ptrn">[16]Plan!#REF!</definedName>
    <definedName name="PtrnRange">#REF!</definedName>
    <definedName name="PtyFin">#REF!</definedName>
    <definedName name="PtyPat">#REF!</definedName>
    <definedName name="PtySpl">#REF!</definedName>
    <definedName name="q">#REF!</definedName>
    <definedName name="qqq">[37]list!$B$2:$G$3564</definedName>
    <definedName name="qqqqqqqq">#REF!</definedName>
    <definedName name="qty">#REF!</definedName>
    <definedName name="R_PRDEFF">#REF!</definedName>
    <definedName name="RANG">#N/A</definedName>
    <definedName name="rat">#REF!</definedName>
    <definedName name="Rate">[38]Basis!$B$78</definedName>
    <definedName name="Rate0">[3]Mst!$F$66</definedName>
    <definedName name="Rate1">[3]Mst!$G$66</definedName>
    <definedName name="Rate10">[3]Mst!#REF!</definedName>
    <definedName name="Rate11">[3]Mst!#REF!</definedName>
    <definedName name="Rate12">[3]Mst!#REF!</definedName>
    <definedName name="Rate13">[3]Mst!#REF!</definedName>
    <definedName name="Rate14">[3]Mst!#REF!</definedName>
    <definedName name="Rate15">[3]Mst!#REF!</definedName>
    <definedName name="Rate16">[3]Mst!#REF!</definedName>
    <definedName name="Rate2">[3]Mst!$H$66</definedName>
    <definedName name="Rate20">[3]Mst!$K$66</definedName>
    <definedName name="rate21">[3]Mst!$L$66</definedName>
    <definedName name="Rate22">[3]Mst!$M$66</definedName>
    <definedName name="Rate23">[3]Mst!$N$66</definedName>
    <definedName name="Rate24">[3]Mst!$O$66</definedName>
    <definedName name="Rate25">[3]Mst!$P$66</definedName>
    <definedName name="Rate26">[3]Mst!$Q$66</definedName>
    <definedName name="Rate27">[3]Mst!$R$66</definedName>
    <definedName name="Rate28">[3]Mst!$S$66</definedName>
    <definedName name="Rate29">[3]Mst!$T$66</definedName>
    <definedName name="Rate3">[3]Mst!$I$66</definedName>
    <definedName name="Rate30">[3]Mst!$U$66</definedName>
    <definedName name="Rate31">[3]Mst!$V$66</definedName>
    <definedName name="Rate32">[3]Mst!$W$66</definedName>
    <definedName name="Rate33">[3]Mst!$X$66</definedName>
    <definedName name="Rate34">[3]Mst!$Y$66</definedName>
    <definedName name="Rate35">[3]Mst!#REF!</definedName>
    <definedName name="Rate36">[3]Mst!$Z$66</definedName>
    <definedName name="Rate37">[3]Mst!$AA$66</definedName>
    <definedName name="Rate38">[3]Mst!$AB$66</definedName>
    <definedName name="Rate39">[3]Mst!$AC$66</definedName>
    <definedName name="Rate4">[3]Mst!#REF!</definedName>
    <definedName name="Rate40">[3]Mst!$AD$66</definedName>
    <definedName name="Rate41">[3]Mst!$AE$66</definedName>
    <definedName name="Rate42">[3]Mst!$AF$66</definedName>
    <definedName name="Rate43">[3]Mst!$AG$66</definedName>
    <definedName name="Rate44">[3]Mst!$AH$66</definedName>
    <definedName name="Rate45">[3]Mst!$AI$66</definedName>
    <definedName name="Rate46">[3]Mst!$AJ$66</definedName>
    <definedName name="Rate47">[3]Mst!$AK$66</definedName>
    <definedName name="Rate48">[3]Mst!$AL$66</definedName>
    <definedName name="Rate49">[3]Mst!$AM$66</definedName>
    <definedName name="Rate50">[3]Mst!$AN$66</definedName>
    <definedName name="Rate51">[3]Mst!$AO$66</definedName>
    <definedName name="Rate52">[3]Mst!$AP$66</definedName>
    <definedName name="Rate53">[3]Mst!$AQ$66</definedName>
    <definedName name="Rate54">[3]Mst!$AR$66</definedName>
    <definedName name="Rate55">[3]Mst!$AS$66</definedName>
    <definedName name="Rate56">[3]Mst!$AT$66</definedName>
    <definedName name="Rate57">[3]Mst!$AU$66</definedName>
    <definedName name="Rate58">[3]Mst!$AV$66</definedName>
    <definedName name="Rate59">[3]Mst!$AW$66</definedName>
    <definedName name="Rate6">[3]Mst!#REF!</definedName>
    <definedName name="Rate60">[3]Mst!$AX$66</definedName>
    <definedName name="Rate61">[3]Mst!$AY$66</definedName>
    <definedName name="Rate62">[3]Mst!$AZ$66</definedName>
    <definedName name="Rate63">[3]Mst!$BA$66</definedName>
    <definedName name="Rate7">[3]Mst!#REF!</definedName>
    <definedName name="Rate8">[3]Mst!#REF!</definedName>
    <definedName name="Rate9">[3]Mst!#REF!</definedName>
    <definedName name="Rates">[39]Rates!$D$3:$E$147</definedName>
    <definedName name="Rates1">[40]Rates!$C$3:$D$33</definedName>
    <definedName name="RcvdRngD">#REF!</definedName>
    <definedName name="RcvdRngP">#REF!</definedName>
    <definedName name="RData1">#REF!</definedName>
    <definedName name="RData2">#REF!</definedName>
    <definedName name="Re">#REF!</definedName>
    <definedName name="_xlnm.Recorder">#REF!</definedName>
    <definedName name="REDCAP">[31]Acct!#REF!</definedName>
    <definedName name="REDCAP___0">#REF!</definedName>
    <definedName name="REDCAP___8">[13]pkage01!#REF!</definedName>
    <definedName name="REDCAP___9">[13]pkage01!#REF!</definedName>
    <definedName name="Ref">#REF!</definedName>
    <definedName name="REnd">[16]Plan!#REF!</definedName>
    <definedName name="Report07">#REF!</definedName>
    <definedName name="RES">#REF!</definedName>
    <definedName name="RES___0">[20]Acct!#REF!</definedName>
    <definedName name="RES___8">[13]pkage01!#REF!</definedName>
    <definedName name="RES___9">[13]pkage01!#REF!</definedName>
    <definedName name="RF">#REF!</definedName>
    <definedName name="RF___0">[20]Acct!#REF!</definedName>
    <definedName name="RF___8">[13]pkage01!#REF!</definedName>
    <definedName name="RF___9">[13]pkage01!#REF!</definedName>
    <definedName name="rngend">#REF!</definedName>
    <definedName name="Rngfirst">#REF!</definedName>
    <definedName name="rngforcopy">#REF!</definedName>
    <definedName name="rngforcount">#REF!</definedName>
    <definedName name="rngh">#REF!</definedName>
    <definedName name="rngss">#REF!</definedName>
    <definedName name="Rngtocheck">#REF!</definedName>
    <definedName name="rngtochg">#REF!</definedName>
    <definedName name="rngtodate">#REF!</definedName>
    <definedName name="rngtodate1">#REF!</definedName>
    <definedName name="rngtolook1">#REF!</definedName>
    <definedName name="rngtostart">#REF!</definedName>
    <definedName name="round">1</definedName>
    <definedName name="Row">[16]Plan!#REF!</definedName>
    <definedName name="rp">#REF!</definedName>
    <definedName name="s">'[41]PPC-ORD DTL'!$B$4:$D$636</definedName>
    <definedName name="SA">#REF!</definedName>
    <definedName name="SABAR">#N/A</definedName>
    <definedName name="SAD">'[42]PPC-ORD DTL'!$B$4:$D$636</definedName>
    <definedName name="SALE_FIG">#REF!</definedName>
    <definedName name="sales">#REF!</definedName>
    <definedName name="SALES___0">#REF!</definedName>
    <definedName name="SALES___8">[13]pkage01!#REF!</definedName>
    <definedName name="SALES___9">[13]pkage01!#REF!</definedName>
    <definedName name="sales99">#REF!</definedName>
    <definedName name="salesschedule">#REF!</definedName>
    <definedName name="SAMI">#N/A</definedName>
    <definedName name="saqib">[3]Mst!$C$65</definedName>
    <definedName name="SAVE">#REF!</definedName>
    <definedName name="SBCU">#REF!</definedName>
    <definedName name="SBQT">#REF!</definedName>
    <definedName name="SC">#REF!</definedName>
    <definedName name="SC___0">[20]Acct!#REF!</definedName>
    <definedName name="SC___8">[13]pkage01!#REF!</definedName>
    <definedName name="SC___9">[13]pkage01!#REF!</definedName>
    <definedName name="SCCU">#REF!</definedName>
    <definedName name="SCQT">#REF!</definedName>
    <definedName name="script">'[43]Lead Schedule'!#REF!</definedName>
    <definedName name="sdfddwfsdfsd">#REF!</definedName>
    <definedName name="sdfds">#REF!</definedName>
    <definedName name="sdsadasdasda">#REF!</definedName>
    <definedName name="Sea">#REF!</definedName>
    <definedName name="select1">#REF!</definedName>
    <definedName name="Select2">[44]Summary!#REF!</definedName>
    <definedName name="Sep">#REF!</definedName>
    <definedName name="Sep_2K">#REF!</definedName>
    <definedName name="Sep_98">#REF!</definedName>
    <definedName name="SEP_99">#REF!</definedName>
    <definedName name="Sep2K">'[3]P&amp;L'!$BE$3:$BE$5,'[3]P&amp;L'!$BE$7,'[3]P&amp;L'!$BE$9,'[3]P&amp;L'!$BE$10,'[3]P&amp;L'!$BE$12,'[3]P&amp;L'!$BE$14,'[3]P&amp;L'!$BE$16</definedName>
    <definedName name="Seq">#REF!</definedName>
    <definedName name="Seqnc">[16]Plan!#REF!</definedName>
    <definedName name="SeqUD">#REF!</definedName>
    <definedName name="set">'[45]08'!$AE$1:$AH$60</definedName>
    <definedName name="sga">#REF!</definedName>
    <definedName name="shakeel">#REF!</definedName>
    <definedName name="sharecapital">#REF!</definedName>
    <definedName name="ship">#REF!</definedName>
    <definedName name="ShipD">#REF!</definedName>
    <definedName name="Shpmnt">#REF!</definedName>
    <definedName name="ShpmntRange">#REF!</definedName>
    <definedName name="Shtm">[46]!Shtm</definedName>
    <definedName name="SIpt">#REF!</definedName>
    <definedName name="siz">#REF!</definedName>
    <definedName name="SJ">#REF!</definedName>
    <definedName name="slinger">#REF!</definedName>
    <definedName name="Smry">#REF!</definedName>
    <definedName name="SNS">#REF!</definedName>
    <definedName name="SNS___0">[20]Acct!#REF!</definedName>
    <definedName name="SNS___8">[13]pkage01!#REF!</definedName>
    <definedName name="SNS___9">[13]pkage01!#REF!</definedName>
    <definedName name="SOC">#REF!</definedName>
    <definedName name="SOHNI">#REF!</definedName>
    <definedName name="SortRangD">#REF!</definedName>
    <definedName name="SortRange">#REF!</definedName>
    <definedName name="SPCU">#REF!</definedName>
    <definedName name="SPdn">#REF!</definedName>
    <definedName name="spndl">'[12]Spndl Rtr'!$D$4:$F$37,'[12]Spndl Rtr'!$J$4:$L$16</definedName>
    <definedName name="SPQT">#REF!</definedName>
    <definedName name="SS">#REF!</definedName>
    <definedName name="ssasasas">#REF!</definedName>
    <definedName name="SSS">#REF!</definedName>
    <definedName name="ssss">[2]Notes!#REF!</definedName>
    <definedName name="SStrt">[16]Plan!#REF!</definedName>
    <definedName name="ST">#REF!</definedName>
    <definedName name="start1">#REF!</definedName>
    <definedName name="start2">#REF!</definedName>
    <definedName name="start67">#REF!</definedName>
    <definedName name="stat">'[3]P&amp;L'!$D$40</definedName>
    <definedName name="state">#REF!</definedName>
    <definedName name="statorl">[16]Plan!#REF!</definedName>
    <definedName name="StatsRngD">#REF!</definedName>
    <definedName name="StatsRngP">[16]Plan!#REF!</definedName>
    <definedName name="Stdc">[3]Mst!$F$69</definedName>
    <definedName name="stdcos">#REF!</definedName>
    <definedName name="stdcos1">#REF!</definedName>
    <definedName name="stdcos2">#REF!</definedName>
    <definedName name="stdcos3">#REF!</definedName>
    <definedName name="stock">#REF!</definedName>
    <definedName name="Str">#REF!</definedName>
    <definedName name="StrtDate">[16]Plan!#REF!</definedName>
    <definedName name="stte">#REF!</definedName>
    <definedName name="Styl">[16]Plan!#REF!</definedName>
    <definedName name="style">#REF!</definedName>
    <definedName name="SUI">#N/A</definedName>
    <definedName name="SUMM">[47]!Main</definedName>
    <definedName name="summary">#REF!</definedName>
    <definedName name="summery">#REF!</definedName>
    <definedName name="SwngRange">#REF!</definedName>
    <definedName name="table">#REF!</definedName>
    <definedName name="tAX">#REF!</definedName>
    <definedName name="tAX___0">[20]Acct!#REF!</definedName>
    <definedName name="tAX___8">[13]pkage01!#REF!</definedName>
    <definedName name="tAX___9">[13]pkage01!#REF!</definedName>
    <definedName name="TAX_FIG">#REF!</definedName>
    <definedName name="TAX_RATE">#REF!</definedName>
    <definedName name="TAXDEPRECIATION">#REF!</definedName>
    <definedName name="Tbl">#REF!</definedName>
    <definedName name="Today">[16]Plan!#REF!</definedName>
    <definedName name="Totals">#REF!,#REF!,#REF!,#REF!</definedName>
    <definedName name="totals2">#REF!,#REF!,#REF!,#REF!,#REF!,#REF!,#REF!,#REF!,#REF!</definedName>
    <definedName name="Tst">#REF!</definedName>
    <definedName name="tts">#REF!</definedName>
    <definedName name="tttt">[17]Cutt!$B$40:$AJ$75</definedName>
    <definedName name="Ucst">#REF!,#REF!</definedName>
    <definedName name="UPDATE">#REF!</definedName>
    <definedName name="updt">#REF!</definedName>
    <definedName name="UU">#REF!</definedName>
    <definedName name="value">3</definedName>
    <definedName name="vehicles" hidden="1">[4]Acct!#REF!</definedName>
    <definedName name="versionno">1</definedName>
    <definedName name="W.Capital">#REF!</definedName>
    <definedName name="W.I.PROCESS">#REF!</definedName>
    <definedName name="WCntr">[16]Plan!#REF!</definedName>
    <definedName name="Wd">[16]Plan!#REF!</definedName>
    <definedName name="WEALTH">#N/A</definedName>
    <definedName name="WEnd">[16]Plan!#REF!</definedName>
    <definedName name="WHCU">#REF!</definedName>
    <definedName name="WHQT">#REF!</definedName>
    <definedName name="wingdings">'[43]Lead Schedule'!#REF!</definedName>
    <definedName name="workingcapital">#REF!</definedName>
    <definedName name="Wqty">#REF!</definedName>
    <definedName name="WRow">[16]Plan!#REF!</definedName>
    <definedName name="Wsh">#REF!</definedName>
    <definedName name="WshngRange">#REF!</definedName>
    <definedName name="WStrt">[16]Plan!#REF!</definedName>
    <definedName name="WStrtP">[16]Plan!#REF!</definedName>
    <definedName name="WStrtS">[16]Plan!#REF!</definedName>
    <definedName name="www">#REF!</definedName>
    <definedName name="X">#N/A</definedName>
    <definedName name="xc">#N/A</definedName>
    <definedName name="XXX">#REF!</definedName>
    <definedName name="Year03">#REF!</definedName>
    <definedName name="YEARS">'[11]BASIC DATA'!$A$1:$B$16</definedName>
    <definedName name="Yrn">#REF!</definedName>
    <definedName name="yTD">'[3]P&amp;L'!$E$3:$E$17</definedName>
    <definedName name="z">#REF!</definedName>
    <definedName name="zafar">#REF!</definedName>
    <definedName name="Zia">#REF!</definedName>
  </definedNames>
  <calcPr calcId="144525"/>
</workbook>
</file>

<file path=xl/calcChain.xml><?xml version="1.0" encoding="utf-8"?>
<calcChain xmlns="http://schemas.openxmlformats.org/spreadsheetml/2006/main">
  <c r="H21" i="2" l="1"/>
  <c r="D45" i="2"/>
  <c r="C45" i="2"/>
  <c r="C44" i="2"/>
  <c r="C39" i="2" l="1"/>
  <c r="C50" i="2"/>
  <c r="I93" i="2"/>
  <c r="I92" i="2"/>
  <c r="H92" i="2"/>
  <c r="G94" i="2"/>
  <c r="C59" i="2"/>
  <c r="C58" i="2"/>
  <c r="C56" i="2"/>
  <c r="C49" i="2"/>
  <c r="C48" i="2"/>
  <c r="C35" i="2"/>
  <c r="C32" i="2"/>
  <c r="C6" i="2"/>
  <c r="I34" i="6" l="1"/>
  <c r="E59" i="2" l="1"/>
  <c r="E43" i="2" l="1"/>
  <c r="E42" i="2"/>
  <c r="D19" i="6"/>
  <c r="C46" i="2" s="1"/>
  <c r="F18" i="6"/>
  <c r="F17" i="6"/>
  <c r="F16" i="6"/>
  <c r="F15" i="6"/>
  <c r="F14" i="6"/>
  <c r="F13" i="6"/>
  <c r="F12" i="6"/>
  <c r="F11" i="6"/>
  <c r="F10" i="6"/>
  <c r="F8" i="6"/>
  <c r="F7" i="6"/>
  <c r="F6" i="6"/>
  <c r="F9" i="6"/>
  <c r="G19" i="6"/>
  <c r="M14" i="6"/>
  <c r="E19" i="6"/>
  <c r="F19" i="6" l="1"/>
  <c r="I19" i="6"/>
  <c r="G32" i="2"/>
  <c r="Y314" i="7" l="1"/>
  <c r="X314" i="7"/>
  <c r="W314" i="7"/>
  <c r="V314" i="7"/>
  <c r="U314" i="7"/>
  <c r="T314" i="7"/>
  <c r="S314" i="7"/>
  <c r="R314" i="7"/>
  <c r="Z326" i="7"/>
  <c r="Z325" i="7"/>
  <c r="Z324" i="7"/>
  <c r="Z323" i="7"/>
  <c r="Z322" i="7"/>
  <c r="Z321" i="7"/>
  <c r="Z320" i="7"/>
  <c r="Z319" i="7"/>
  <c r="Z318" i="7"/>
  <c r="Z317" i="7"/>
  <c r="Z316" i="7"/>
  <c r="Z313" i="7"/>
  <c r="Z312" i="7"/>
  <c r="Z311" i="7"/>
  <c r="Z310" i="7"/>
  <c r="Z309" i="7"/>
  <c r="Z308" i="7"/>
  <c r="Z307" i="7"/>
  <c r="Z306" i="7"/>
  <c r="Z305" i="7"/>
  <c r="Z304" i="7"/>
  <c r="Z303" i="7"/>
  <c r="Z302" i="7"/>
  <c r="Z301" i="7"/>
  <c r="Z300" i="7"/>
  <c r="Z299" i="7"/>
  <c r="Z298" i="7"/>
  <c r="Z297" i="7"/>
  <c r="Z296" i="7"/>
  <c r="Z295" i="7"/>
  <c r="Z294" i="7"/>
  <c r="Z293" i="7"/>
  <c r="Z292" i="7"/>
  <c r="Z291" i="7"/>
  <c r="Z290" i="7"/>
  <c r="Z289" i="7"/>
  <c r="Z288" i="7"/>
  <c r="Z287" i="7"/>
  <c r="Z286" i="7"/>
  <c r="Z285" i="7"/>
  <c r="Z284" i="7"/>
  <c r="Z283" i="7"/>
  <c r="Z282" i="7"/>
  <c r="Z281" i="7"/>
  <c r="Z280" i="7"/>
  <c r="Z279" i="7"/>
  <c r="Z278" i="7"/>
  <c r="Z277" i="7"/>
  <c r="Z276" i="7"/>
  <c r="Z275" i="7"/>
  <c r="Z274" i="7"/>
  <c r="Z273" i="7"/>
  <c r="Z272" i="7"/>
  <c r="Z271" i="7"/>
  <c r="Z270" i="7"/>
  <c r="Z269" i="7"/>
  <c r="Z268" i="7"/>
  <c r="Z267" i="7"/>
  <c r="Z266" i="7"/>
  <c r="Z265" i="7"/>
  <c r="Z264" i="7"/>
  <c r="Z263" i="7"/>
  <c r="Z262" i="7"/>
  <c r="Z261" i="7"/>
  <c r="Z260" i="7"/>
  <c r="Z259" i="7"/>
  <c r="Z258" i="7"/>
  <c r="Z257" i="7"/>
  <c r="Z256" i="7"/>
  <c r="Z255" i="7"/>
  <c r="Z254" i="7"/>
  <c r="Z253" i="7"/>
  <c r="Z252" i="7"/>
  <c r="Z251" i="7"/>
  <c r="Z250" i="7"/>
  <c r="Z249" i="7"/>
  <c r="Z248" i="7"/>
  <c r="Z247" i="7"/>
  <c r="Z246" i="7"/>
  <c r="Z245" i="7"/>
  <c r="Z244" i="7"/>
  <c r="Z243" i="7"/>
  <c r="Z242" i="7"/>
  <c r="Z241" i="7"/>
  <c r="Z240" i="7"/>
  <c r="Z239" i="7"/>
  <c r="Z238" i="7"/>
  <c r="Z237" i="7"/>
  <c r="Z236" i="7"/>
  <c r="Z235" i="7"/>
  <c r="Z234" i="7"/>
  <c r="Z233" i="7"/>
  <c r="Z232" i="7"/>
  <c r="Z231" i="7"/>
  <c r="Z230" i="7"/>
  <c r="Z229" i="7"/>
  <c r="Z228" i="7"/>
  <c r="Z227" i="7"/>
  <c r="Z226" i="7"/>
  <c r="Z225" i="7"/>
  <c r="Z224" i="7"/>
  <c r="Z223" i="7"/>
  <c r="Z222" i="7"/>
  <c r="Z221" i="7"/>
  <c r="Z220" i="7"/>
  <c r="Z219" i="7"/>
  <c r="Z218" i="7"/>
  <c r="Z217" i="7"/>
  <c r="Z216" i="7"/>
  <c r="Z215" i="7"/>
  <c r="Z214" i="7"/>
  <c r="Z213" i="7"/>
  <c r="Z212" i="7"/>
  <c r="Z211" i="7"/>
  <c r="Z210" i="7"/>
  <c r="Z209" i="7"/>
  <c r="Z208" i="7"/>
  <c r="Z207" i="7"/>
  <c r="Z206" i="7"/>
  <c r="Z205" i="7"/>
  <c r="Z204" i="7"/>
  <c r="Z203" i="7"/>
  <c r="Z202" i="7"/>
  <c r="Z201" i="7"/>
  <c r="Z200" i="7"/>
  <c r="Z199" i="7"/>
  <c r="Z198" i="7"/>
  <c r="Z197" i="7"/>
  <c r="Z196" i="7"/>
  <c r="Z195" i="7"/>
  <c r="Z194" i="7"/>
  <c r="Z193" i="7"/>
  <c r="Z192" i="7"/>
  <c r="Z191" i="7"/>
  <c r="Z190" i="7"/>
  <c r="Z189" i="7"/>
  <c r="Z188" i="7"/>
  <c r="Z187" i="7"/>
  <c r="Z186" i="7"/>
  <c r="Z185" i="7"/>
  <c r="Z184" i="7"/>
  <c r="Z183" i="7"/>
  <c r="Z182" i="7"/>
  <c r="Z181" i="7"/>
  <c r="Z180" i="7"/>
  <c r="Z179" i="7"/>
  <c r="Z178" i="7"/>
  <c r="Z177" i="7"/>
  <c r="Z176" i="7"/>
  <c r="Z175" i="7"/>
  <c r="Z174" i="7"/>
  <c r="Z173" i="7"/>
  <c r="Z172" i="7"/>
  <c r="Z171" i="7"/>
  <c r="Z170" i="7"/>
  <c r="Z169" i="7"/>
  <c r="Z168" i="7"/>
  <c r="Z167" i="7"/>
  <c r="Z166" i="7"/>
  <c r="Z165" i="7"/>
  <c r="Z164" i="7"/>
  <c r="Z163" i="7"/>
  <c r="Z162" i="7"/>
  <c r="Z161" i="7"/>
  <c r="Z160" i="7"/>
  <c r="Z159" i="7"/>
  <c r="Z158" i="7"/>
  <c r="Z157" i="7"/>
  <c r="Z156" i="7"/>
  <c r="Z155" i="7"/>
  <c r="Z154" i="7"/>
  <c r="Z153" i="7"/>
  <c r="Z152" i="7"/>
  <c r="Z151" i="7"/>
  <c r="Z150" i="7"/>
  <c r="Z149" i="7"/>
  <c r="Z148" i="7"/>
  <c r="Z147" i="7"/>
  <c r="Z146" i="7"/>
  <c r="Z145" i="7"/>
  <c r="Z144" i="7"/>
  <c r="Z143" i="7"/>
  <c r="Z142" i="7"/>
  <c r="Z141" i="7"/>
  <c r="Z140" i="7"/>
  <c r="Z139" i="7"/>
  <c r="Z138" i="7"/>
  <c r="Z137" i="7"/>
  <c r="Z136" i="7"/>
  <c r="Z135" i="7"/>
  <c r="Z134" i="7"/>
  <c r="Z133" i="7"/>
  <c r="Z132" i="7"/>
  <c r="Z131" i="7"/>
  <c r="Z130" i="7"/>
  <c r="Z129" i="7"/>
  <c r="Z128" i="7"/>
  <c r="Z127" i="7"/>
  <c r="Z126" i="7"/>
  <c r="Z125" i="7"/>
  <c r="Z124" i="7"/>
  <c r="Z123" i="7"/>
  <c r="Z122" i="7"/>
  <c r="Z121" i="7"/>
  <c r="Z120" i="7"/>
  <c r="Z119" i="7"/>
  <c r="Z118" i="7"/>
  <c r="Z117" i="7"/>
  <c r="Z116" i="7"/>
  <c r="Z115" i="7"/>
  <c r="Z114" i="7"/>
  <c r="Z113" i="7"/>
  <c r="Z112" i="7"/>
  <c r="Z111" i="7"/>
  <c r="Z110" i="7"/>
  <c r="Z109" i="7"/>
  <c r="Z108" i="7"/>
  <c r="Z107" i="7"/>
  <c r="Z106" i="7"/>
  <c r="Z105" i="7"/>
  <c r="Z104" i="7"/>
  <c r="Z103" i="7"/>
  <c r="Z102" i="7"/>
  <c r="Z101" i="7"/>
  <c r="Z100" i="7"/>
  <c r="Z99" i="7"/>
  <c r="Z98" i="7"/>
  <c r="Z97" i="7"/>
  <c r="Z96" i="7"/>
  <c r="Z95" i="7"/>
  <c r="Z94" i="7"/>
  <c r="Z93" i="7"/>
  <c r="Z92" i="7"/>
  <c r="Z91" i="7"/>
  <c r="Z90" i="7"/>
  <c r="Z89" i="7"/>
  <c r="Z88" i="7"/>
  <c r="Z87" i="7"/>
  <c r="Z86" i="7"/>
  <c r="Z85" i="7"/>
  <c r="Z84" i="7"/>
  <c r="Z83" i="7"/>
  <c r="Z82" i="7"/>
  <c r="Z81" i="7"/>
  <c r="Z80" i="7"/>
  <c r="Z79" i="7"/>
  <c r="Z78" i="7"/>
  <c r="Z77" i="7"/>
  <c r="Z76" i="7"/>
  <c r="Z75" i="7"/>
  <c r="Z74" i="7"/>
  <c r="Z73" i="7"/>
  <c r="Z72" i="7"/>
  <c r="Z71" i="7"/>
  <c r="Z70" i="7"/>
  <c r="Z69" i="7"/>
  <c r="Z68" i="7"/>
  <c r="Z67" i="7"/>
  <c r="Z66" i="7"/>
  <c r="Z65" i="7"/>
  <c r="Z64" i="7"/>
  <c r="Z63" i="7"/>
  <c r="Z62" i="7"/>
  <c r="Z61" i="7"/>
  <c r="Z60" i="7"/>
  <c r="Z59" i="7"/>
  <c r="Z58" i="7"/>
  <c r="Z57" i="7"/>
  <c r="Z56" i="7"/>
  <c r="Z55" i="7"/>
  <c r="Z54" i="7"/>
  <c r="Z53" i="7"/>
  <c r="Z52" i="7"/>
  <c r="Z51" i="7"/>
  <c r="Z50" i="7"/>
  <c r="Z49" i="7"/>
  <c r="Z48" i="7"/>
  <c r="Z47" i="7"/>
  <c r="Z46" i="7"/>
  <c r="Z45" i="7"/>
  <c r="Z44" i="7"/>
  <c r="Z43" i="7"/>
  <c r="Z42" i="7"/>
  <c r="Z41" i="7"/>
  <c r="Z40" i="7"/>
  <c r="Z39" i="7"/>
  <c r="Z38" i="7"/>
  <c r="Z37" i="7"/>
  <c r="Z36" i="7"/>
  <c r="Z35" i="7"/>
  <c r="Z34" i="7"/>
  <c r="Z33" i="7"/>
  <c r="Z32" i="7"/>
  <c r="Z31" i="7"/>
  <c r="Z30" i="7"/>
  <c r="Z29" i="7"/>
  <c r="Z28" i="7"/>
  <c r="Z27" i="7"/>
  <c r="Z26" i="7"/>
  <c r="Z25" i="7"/>
  <c r="Z24" i="7"/>
  <c r="Z23" i="7"/>
  <c r="Z22" i="7"/>
  <c r="Z21" i="7"/>
  <c r="Z20" i="7"/>
  <c r="Z19" i="7"/>
  <c r="Z18" i="7"/>
  <c r="Z17" i="7"/>
  <c r="Z16" i="7"/>
  <c r="Z15" i="7"/>
  <c r="Z314" i="7" s="1"/>
  <c r="L21" i="7" l="1"/>
  <c r="K21" i="7"/>
  <c r="J21" i="7"/>
  <c r="I21" i="7"/>
  <c r="H21" i="7"/>
  <c r="G21" i="7"/>
  <c r="F21" i="7"/>
  <c r="E21" i="7"/>
  <c r="E319" i="7" s="1"/>
  <c r="E332" i="7" s="1"/>
  <c r="D21" i="7"/>
  <c r="L4" i="7"/>
  <c r="K4" i="7"/>
  <c r="J4" i="7"/>
  <c r="I4" i="7"/>
  <c r="H4" i="7"/>
  <c r="G4" i="7"/>
  <c r="F4" i="7"/>
  <c r="E4" i="7"/>
  <c r="D4" i="7"/>
  <c r="L3" i="7"/>
  <c r="L2" i="7"/>
  <c r="L1" i="7"/>
  <c r="H319" i="7"/>
  <c r="H332" i="7" s="1"/>
  <c r="G319" i="7"/>
  <c r="F319" i="7"/>
  <c r="F332" i="7" s="1"/>
  <c r="D319" i="7"/>
  <c r="D332" i="7" s="1"/>
  <c r="K319" i="7"/>
  <c r="J319" i="7"/>
  <c r="J332" i="7" s="1"/>
  <c r="I319" i="7"/>
  <c r="I332" i="7" s="1"/>
  <c r="L331" i="7"/>
  <c r="L330" i="7"/>
  <c r="L329" i="7"/>
  <c r="L328" i="7"/>
  <c r="L327" i="7"/>
  <c r="L326" i="7"/>
  <c r="L325" i="7"/>
  <c r="L324" i="7"/>
  <c r="L323" i="7"/>
  <c r="L322" i="7"/>
  <c r="L321" i="7"/>
  <c r="L318" i="7"/>
  <c r="L317" i="7"/>
  <c r="L316" i="7"/>
  <c r="L315" i="7"/>
  <c r="L314" i="7"/>
  <c r="L313" i="7"/>
  <c r="L312" i="7"/>
  <c r="L311" i="7"/>
  <c r="L310" i="7"/>
  <c r="L309" i="7"/>
  <c r="L308" i="7"/>
  <c r="L307" i="7"/>
  <c r="L306" i="7"/>
  <c r="L305" i="7"/>
  <c r="L304" i="7"/>
  <c r="L303" i="7"/>
  <c r="L302" i="7"/>
  <c r="L301" i="7"/>
  <c r="L300" i="7"/>
  <c r="L299" i="7"/>
  <c r="L298" i="7"/>
  <c r="L297" i="7"/>
  <c r="L296" i="7"/>
  <c r="L295" i="7"/>
  <c r="L294" i="7"/>
  <c r="L293" i="7"/>
  <c r="L292" i="7"/>
  <c r="L291" i="7"/>
  <c r="L290" i="7"/>
  <c r="L289" i="7"/>
  <c r="L288" i="7"/>
  <c r="L287" i="7"/>
  <c r="L286" i="7"/>
  <c r="L285" i="7"/>
  <c r="L284" i="7"/>
  <c r="L283" i="7"/>
  <c r="L282" i="7"/>
  <c r="L281" i="7"/>
  <c r="L280" i="7"/>
  <c r="L279" i="7"/>
  <c r="L278" i="7"/>
  <c r="L277" i="7"/>
  <c r="L276" i="7"/>
  <c r="L275" i="7"/>
  <c r="L274" i="7"/>
  <c r="L273" i="7"/>
  <c r="L272" i="7"/>
  <c r="L271" i="7"/>
  <c r="L270" i="7"/>
  <c r="L269" i="7"/>
  <c r="L268" i="7"/>
  <c r="L267" i="7"/>
  <c r="L266" i="7"/>
  <c r="L265" i="7"/>
  <c r="L264" i="7"/>
  <c r="L263" i="7"/>
  <c r="L262" i="7"/>
  <c r="L261" i="7"/>
  <c r="L20" i="7"/>
  <c r="L260" i="7"/>
  <c r="L259" i="7"/>
  <c r="L258" i="7"/>
  <c r="L257" i="7"/>
  <c r="L256" i="7"/>
  <c r="L255" i="7"/>
  <c r="L254" i="7"/>
  <c r="L253" i="7"/>
  <c r="L252" i="7"/>
  <c r="L251" i="7"/>
  <c r="L250" i="7"/>
  <c r="L249" i="7"/>
  <c r="L248" i="7"/>
  <c r="L247" i="7"/>
  <c r="L246" i="7"/>
  <c r="L245" i="7"/>
  <c r="L244" i="7"/>
  <c r="L243" i="7"/>
  <c r="L242" i="7"/>
  <c r="L241" i="7"/>
  <c r="L240" i="7"/>
  <c r="L239" i="7"/>
  <c r="L238" i="7"/>
  <c r="L237" i="7"/>
  <c r="L236" i="7"/>
  <c r="L235" i="7"/>
  <c r="L234" i="7"/>
  <c r="L233" i="7"/>
  <c r="L232" i="7"/>
  <c r="L231" i="7"/>
  <c r="L230" i="7"/>
  <c r="L229" i="7"/>
  <c r="L228" i="7"/>
  <c r="L227" i="7"/>
  <c r="L226" i="7"/>
  <c r="L225" i="7"/>
  <c r="L224" i="7"/>
  <c r="L223" i="7"/>
  <c r="L222" i="7"/>
  <c r="L221" i="7"/>
  <c r="L220" i="7"/>
  <c r="L219" i="7"/>
  <c r="L218" i="7"/>
  <c r="L217" i="7"/>
  <c r="L216" i="7"/>
  <c r="L215" i="7"/>
  <c r="L214" i="7"/>
  <c r="L213" i="7"/>
  <c r="L212" i="7"/>
  <c r="L211" i="7"/>
  <c r="L210" i="7"/>
  <c r="L209" i="7"/>
  <c r="L208" i="7"/>
  <c r="L207" i="7"/>
  <c r="L206" i="7"/>
  <c r="L205" i="7"/>
  <c r="L204" i="7"/>
  <c r="L203" i="7"/>
  <c r="L202" i="7"/>
  <c r="L201" i="7"/>
  <c r="L200" i="7"/>
  <c r="L199" i="7"/>
  <c r="L198" i="7"/>
  <c r="L197" i="7"/>
  <c r="L196" i="7"/>
  <c r="L195" i="7"/>
  <c r="L194" i="7"/>
  <c r="L193" i="7"/>
  <c r="L192" i="7"/>
  <c r="L191" i="7"/>
  <c r="L190" i="7"/>
  <c r="L189" i="7"/>
  <c r="L188" i="7"/>
  <c r="L187" i="7"/>
  <c r="L186" i="7"/>
  <c r="L185" i="7"/>
  <c r="L184" i="7"/>
  <c r="L183" i="7"/>
  <c r="L182" i="7"/>
  <c r="L181" i="7"/>
  <c r="L180" i="7"/>
  <c r="L179" i="7"/>
  <c r="L178" i="7"/>
  <c r="L177" i="7"/>
  <c r="L176" i="7"/>
  <c r="L175" i="7"/>
  <c r="L174" i="7"/>
  <c r="L173" i="7"/>
  <c r="L172" i="7"/>
  <c r="L171" i="7"/>
  <c r="L170" i="7"/>
  <c r="L169" i="7"/>
  <c r="L168" i="7"/>
  <c r="L167" i="7"/>
  <c r="L166" i="7"/>
  <c r="L165" i="7"/>
  <c r="L164" i="7"/>
  <c r="L163" i="7"/>
  <c r="L19" i="7"/>
  <c r="L18" i="7"/>
  <c r="L17" i="7"/>
  <c r="L162" i="7"/>
  <c r="L161" i="7"/>
  <c r="L160" i="7"/>
  <c r="L159" i="7"/>
  <c r="L158" i="7"/>
  <c r="L157" i="7"/>
  <c r="L156" i="7"/>
  <c r="L155" i="7"/>
  <c r="L154" i="7"/>
  <c r="L153" i="7"/>
  <c r="L152" i="7"/>
  <c r="L151" i="7"/>
  <c r="L150" i="7"/>
  <c r="L149" i="7"/>
  <c r="L148" i="7"/>
  <c r="L147" i="7"/>
  <c r="L146" i="7"/>
  <c r="L145" i="7"/>
  <c r="L144" i="7"/>
  <c r="L143" i="7"/>
  <c r="L142" i="7"/>
  <c r="L141" i="7"/>
  <c r="L140" i="7"/>
  <c r="L139" i="7"/>
  <c r="L138" i="7"/>
  <c r="L137" i="7"/>
  <c r="L136" i="7"/>
  <c r="L135" i="7"/>
  <c r="L134" i="7"/>
  <c r="L133" i="7"/>
  <c r="L132" i="7"/>
  <c r="L131" i="7"/>
  <c r="L130" i="7"/>
  <c r="L129" i="7"/>
  <c r="L128" i="7"/>
  <c r="L127" i="7"/>
  <c r="L126" i="7"/>
  <c r="L125" i="7"/>
  <c r="L124" i="7"/>
  <c r="L123" i="7"/>
  <c r="L122" i="7"/>
  <c r="L121" i="7"/>
  <c r="L120" i="7"/>
  <c r="L119" i="7"/>
  <c r="L118" i="7"/>
  <c r="L117" i="7"/>
  <c r="L116" i="7"/>
  <c r="L115" i="7"/>
  <c r="L16" i="7"/>
  <c r="L15" i="7"/>
  <c r="L114" i="7"/>
  <c r="L113" i="7"/>
  <c r="L112" i="7"/>
  <c r="L111" i="7"/>
  <c r="L110" i="7"/>
  <c r="L109" i="7"/>
  <c r="L108" i="7"/>
  <c r="L107" i="7"/>
  <c r="L106" i="7"/>
  <c r="L105" i="7"/>
  <c r="L104" i="7"/>
  <c r="L103" i="7"/>
  <c r="L102" i="7"/>
  <c r="L101" i="7"/>
  <c r="L100" i="7"/>
  <c r="L99" i="7"/>
  <c r="L98" i="7"/>
  <c r="L97" i="7"/>
  <c r="L96" i="7"/>
  <c r="L95" i="7"/>
  <c r="L94" i="7"/>
  <c r="L93" i="7"/>
  <c r="L92" i="7"/>
  <c r="L91" i="7"/>
  <c r="L90" i="7"/>
  <c r="L89" i="7"/>
  <c r="L88" i="7"/>
  <c r="L87" i="7"/>
  <c r="L86" i="7"/>
  <c r="L85" i="7"/>
  <c r="L84" i="7"/>
  <c r="L83" i="7"/>
  <c r="L82" i="7"/>
  <c r="L81" i="7"/>
  <c r="L80" i="7"/>
  <c r="L79" i="7"/>
  <c r="L14" i="7"/>
  <c r="L78" i="7"/>
  <c r="L77" i="7"/>
  <c r="L13" i="7"/>
  <c r="L76" i="7"/>
  <c r="L75" i="7"/>
  <c r="L74" i="7"/>
  <c r="L73" i="7"/>
  <c r="L72" i="7"/>
  <c r="L71" i="7"/>
  <c r="L70" i="7"/>
  <c r="L69" i="7"/>
  <c r="L68" i="7"/>
  <c r="L67" i="7"/>
  <c r="L66" i="7"/>
  <c r="L65" i="7"/>
  <c r="L64" i="7"/>
  <c r="L63" i="7"/>
  <c r="L62" i="7"/>
  <c r="L61" i="7"/>
  <c r="L60" i="7"/>
  <c r="L59" i="7"/>
  <c r="L58" i="7"/>
  <c r="L57" i="7"/>
  <c r="L56" i="7"/>
  <c r="L55" i="7"/>
  <c r="L54" i="7"/>
  <c r="L12" i="7"/>
  <c r="L53" i="7"/>
  <c r="L52" i="7"/>
  <c r="L51" i="7"/>
  <c r="L50" i="7"/>
  <c r="L49" i="7"/>
  <c r="L48" i="7"/>
  <c r="L47" i="7"/>
  <c r="L46" i="7"/>
  <c r="L45" i="7"/>
  <c r="L44" i="7"/>
  <c r="L43" i="7"/>
  <c r="L42" i="7"/>
  <c r="L41" i="7"/>
  <c r="L40" i="7"/>
  <c r="L39" i="7"/>
  <c r="L38" i="7"/>
  <c r="L37" i="7"/>
  <c r="L36" i="7"/>
  <c r="L35" i="7"/>
  <c r="L34" i="7"/>
  <c r="L33" i="7"/>
  <c r="L32" i="7"/>
  <c r="L31" i="7"/>
  <c r="L30" i="7"/>
  <c r="L29" i="7"/>
  <c r="G332" i="7" l="1"/>
  <c r="L319" i="7"/>
  <c r="E75" i="2" l="1"/>
  <c r="E45" i="2" l="1"/>
  <c r="I80" i="2" l="1"/>
  <c r="H82" i="2" l="1"/>
  <c r="H87" i="2"/>
  <c r="D94" i="2"/>
  <c r="I7" i="6"/>
  <c r="H89" i="2" l="1"/>
  <c r="I89" i="2" s="1"/>
  <c r="I87" i="2"/>
  <c r="I33" i="6"/>
  <c r="I22" i="6"/>
  <c r="H19" i="6" l="1"/>
  <c r="I10" i="6"/>
  <c r="I9" i="6"/>
  <c r="E41" i="2" l="1"/>
  <c r="I21" i="6"/>
  <c r="I26" i="6" s="1"/>
  <c r="I28" i="6" l="1"/>
  <c r="E39" i="2"/>
  <c r="E48" i="2"/>
  <c r="E49" i="2"/>
  <c r="I30" i="6" l="1"/>
  <c r="I35" i="6" s="1"/>
  <c r="I37" i="6" s="1"/>
  <c r="C77" i="2"/>
  <c r="D19" i="2" l="1"/>
  <c r="E54" i="2" l="1"/>
  <c r="E61" i="2" l="1"/>
  <c r="D69" i="2" l="1"/>
  <c r="D32" i="2" l="1"/>
  <c r="E19" i="2"/>
  <c r="E69" i="2"/>
  <c r="C27" i="2" l="1"/>
  <c r="C51" i="2" s="1"/>
  <c r="E66" i="2" l="1"/>
  <c r="F4" i="3" l="1"/>
  <c r="G4" i="3" s="1"/>
  <c r="B6" i="3"/>
  <c r="E65" i="2" l="1"/>
  <c r="E64" i="2"/>
  <c r="E63" i="2"/>
  <c r="E62" i="2"/>
  <c r="E60" i="2"/>
  <c r="E58" i="2"/>
  <c r="E56" i="2"/>
  <c r="E30" i="2"/>
  <c r="E46" i="2" l="1"/>
  <c r="E36" i="2"/>
  <c r="E27" i="2"/>
  <c r="E26" i="2"/>
  <c r="E23" i="2"/>
  <c r="E22" i="2"/>
  <c r="E21" i="2"/>
  <c r="E20" i="2"/>
  <c r="E17" i="2"/>
  <c r="E16" i="2"/>
  <c r="E15" i="2"/>
  <c r="E13" i="2"/>
  <c r="E12" i="2"/>
  <c r="E11" i="2"/>
  <c r="E7" i="2"/>
  <c r="E6" i="2"/>
  <c r="E100" i="2" l="1"/>
  <c r="E99" i="2"/>
  <c r="E97" i="2"/>
  <c r="E96" i="2"/>
  <c r="E92" i="2"/>
  <c r="E90" i="2"/>
  <c r="E89" i="2"/>
  <c r="E87" i="2"/>
  <c r="E85" i="2"/>
  <c r="E84" i="2"/>
  <c r="E82" i="2"/>
  <c r="E76" i="2"/>
  <c r="E73" i="2"/>
  <c r="E71" i="2"/>
  <c r="E72" i="2"/>
  <c r="E70" i="2"/>
  <c r="E55" i="2"/>
  <c r="E44" i="2"/>
  <c r="E50" i="2"/>
  <c r="E35" i="2"/>
  <c r="E34" i="2"/>
  <c r="E33" i="2"/>
  <c r="E31" i="2"/>
  <c r="E29" i="2"/>
  <c r="E77" i="2" l="1"/>
  <c r="E28" i="2"/>
  <c r="E25" i="2"/>
  <c r="H4" i="3"/>
  <c r="H6" i="3" s="1"/>
  <c r="D4" i="3"/>
  <c r="E8" i="2"/>
  <c r="E51" i="2" l="1"/>
  <c r="D6" i="3"/>
  <c r="I4" i="3" l="1"/>
  <c r="J4" i="3" s="1"/>
  <c r="J6" i="3" l="1"/>
  <c r="E94" i="2"/>
  <c r="I84" i="2" l="1"/>
  <c r="D80" i="2" l="1"/>
  <c r="C101" i="2"/>
  <c r="C102" i="2" s="1"/>
  <c r="E80" i="2" l="1"/>
  <c r="E101" i="2" s="1"/>
  <c r="E102" i="2" s="1"/>
  <c r="D101" i="2"/>
</calcChain>
</file>

<file path=xl/sharedStrings.xml><?xml version="1.0" encoding="utf-8"?>
<sst xmlns="http://schemas.openxmlformats.org/spreadsheetml/2006/main" count="1753" uniqueCount="1205">
  <si>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</si>
  <si>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</si>
  <si>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</si>
  <si>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</si>
  <si>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</si>
  <si>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</si>
  <si>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</si>
  <si>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</si>
  <si>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</si>
  <si>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</si>
  <si>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</si>
  <si>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</si>
  <si>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</si>
  <si>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</si>
  <si>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</si>
  <si>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</si>
  <si>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</si>
  <si>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</si>
  <si>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</si>
  <si>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</si>
  <si>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</si>
  <si>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</si>
  <si>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</si>
  <si>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</si>
  <si>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</si>
  <si>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</si>
  <si>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</si>
  <si>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</si>
  <si>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</si>
  <si>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</si>
  <si>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</si>
  <si>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</si>
  <si>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</si>
  <si>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</si>
  <si>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</si>
  <si>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</si>
  <si>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</si>
  <si>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</si>
  <si>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</si>
  <si>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</si>
  <si>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</si>
  <si>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</si>
  <si>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</si>
  <si>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</si>
  <si>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</si>
  <si>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Subordinated Loans</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</si>
  <si>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</si>
  <si>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</si>
  <si>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</si>
  <si>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</si>
  <si>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Amount Payable under REPO</t>
  </si>
  <si>
    <t>Repo adjustment</t>
  </si>
  <si>
    <t>Concentrated proprietary positions</t>
  </si>
  <si>
    <t xml:space="preserve">Opening Positions in futures and options </t>
  </si>
  <si>
    <t>ii. In case  of proprietary positions , the total margin requirements in respect of open positions to the extent not already met</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</si>
  <si>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</si>
  <si>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Calculations Summary of Liquid Capital</t>
  </si>
  <si>
    <t>(i) Adjusted value of Assets (serial number 1.19)</t>
  </si>
  <si>
    <t>(ii) Less: Adjusted value of liabilities (serial number 2.5)</t>
  </si>
  <si>
    <t>(iii) Less: Total ranking liabilities (series number 3.11)</t>
  </si>
  <si>
    <t>Investment in Debt. Securities</t>
  </si>
  <si>
    <t>Investment in Equity Securities</t>
  </si>
  <si>
    <t>S. No.</t>
  </si>
  <si>
    <t>Value in
Pak Rupees</t>
  </si>
  <si>
    <t>Net Adjusted
Value</t>
  </si>
  <si>
    <t>Hair Cut /
Adjustments</t>
  </si>
  <si>
    <t>Accrued interest, profit or mark-up on amounts placed with financial institutions or debt securities etc.(Nil)</t>
  </si>
  <si>
    <t>3.  Ranking Liabilities Relating to :</t>
  </si>
  <si>
    <t>Concentration in Margin Financing</t>
  </si>
  <si>
    <t>The amount calculated client-to- client basis  by which any amount receivable from any of the financees exceed 10% of the aggregate of amounts receivable from total financees.</t>
  </si>
  <si>
    <t>The amount by which the aggregate of:
(i) Amount deposited by the borrower with NCCPL
(Ii) Cash margins paid and
(iii) The market value of securities pledged as margins exceed the 110% of the market value of shares borrowed</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</si>
  <si>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</si>
  <si>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</si>
  <si>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</si>
  <si>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</si>
  <si>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t>ii. Subordinated loans which do not fulfill the conditions specified by SECP</t>
  </si>
  <si>
    <t>claims on account of entitlements against trading of securities in all markets including MtM gains.</t>
  </si>
  <si>
    <t>ii. Receivables other than trade receivables</t>
  </si>
  <si>
    <t xml:space="preserve">i. Short Term Loan To Employees: Loans are Secured and Due for repayment within 12 months </t>
  </si>
  <si>
    <t xml:space="preserve">b. Other long-term financing </t>
  </si>
  <si>
    <t>iv. Other liabilities as per accounting principles and included in the financial statements</t>
  </si>
  <si>
    <t xml:space="preserve">i. 100% of Subordinated loans which fulfill the conditions specified by SECP are allowed to be deducted: 
The Schedule III provides that 100% haircut will be allowed against subordinated Loans which fulfill the conditions specified by SECP. In this regard, following conditions are specified:
a. Loan agreement must be executed on stamp paper and must clearly reflect the amount to be repaid after 12 months of reporting period
b. No haircut will be allowed against short term portion which is repayable within next 12 months.
c. In case of early repayment of loan, adjustment shall be made to the Liquid Capital and revised Liquid Capital statement must be submitted to exchange. </t>
  </si>
  <si>
    <t>iv.100% Haircut shall be applied to Value of Investment in any asset including shares of listed securities that are in Block, Freeze or Pledge status as on reporting date. (July 19, 2017)
Provided that 100% haircut shall not be applied in case of investment in those securities which are Pledged in favor of Stock Exchange / Clearing House against Margin Financing requirements or pledged in favor of Banks against Short Term financing arrangements. In such cases, the haircut as provided in schedule III of the Regulations in respect of investment in securities shall be applicable (August 25, 2017)</t>
  </si>
  <si>
    <t>COMPUTATION OF LIQUID CAPITAL</t>
  </si>
  <si>
    <t>Symbol</t>
  </si>
  <si>
    <t>No. of
Security</t>
  </si>
  <si>
    <t>Rate</t>
  </si>
  <si>
    <t>Value</t>
  </si>
  <si>
    <t>%</t>
  </si>
  <si>
    <t>VaR</t>
  </si>
  <si>
    <t>Net Rate</t>
  </si>
  <si>
    <t>Net Value</t>
  </si>
  <si>
    <t>Concentrated
%</t>
  </si>
  <si>
    <t>Concentrated
Net Value</t>
  </si>
  <si>
    <t>(1.5)</t>
  </si>
  <si>
    <t>(3.8)</t>
  </si>
  <si>
    <t>iii.Subscription money against Investment in IPO/offer for Sale: Amount paid as subscription money provided that shares have not been allotted or are not included in the investments of securities broker.</t>
  </si>
  <si>
    <t>I. Bank Balance-proprietary accounts</t>
  </si>
  <si>
    <t>a. Long-Term financing obtained from financial institution: Long term portion of financing obtained from a financial institution including amount due against finance lease</t>
  </si>
  <si>
    <t xml:space="preserve">Total Liabilities </t>
  </si>
  <si>
    <t>5% of the net position in foreign currency.Net position in foreign currency means the difference of total assets denominated in foreign currency less total liabilities denominated in foreign currency</t>
  </si>
  <si>
    <t>If the market value of any security is between 25% and 51% of the total proprietary positions then 5% of the value of such security .If the market of a security exceeds 51% of the proprietary position, then 10% of the value of such security</t>
  </si>
  <si>
    <t>Short sell positions</t>
  </si>
  <si>
    <t>ii. Incase of proprietary positions, the market value of shares sold short in ready market and not yet settled increased by the amount of VAR based haircut less the value of securities pledged as collateral after applying haircuts.</t>
  </si>
  <si>
    <t>Total Ranking Liabilities</t>
  </si>
  <si>
    <t>Liquid Capital</t>
  </si>
  <si>
    <t>Notes:</t>
  </si>
  <si>
    <t>This statement of Liquid Capital is prepared, in all material respects, in accordance with the requirements of the Third Schedule of the Securities Brokers (Licensing and Operations) Regulations, 2016 (the Regulations) issued by the Securities &amp; Exchange Commission of Pakistan (SECP).</t>
  </si>
  <si>
    <t>FEROZ</t>
  </si>
  <si>
    <t>MCB</t>
  </si>
  <si>
    <t>PAEL</t>
  </si>
  <si>
    <t>PTC</t>
  </si>
  <si>
    <t>SNGP</t>
  </si>
  <si>
    <t>TREET</t>
  </si>
  <si>
    <t>ZELP</t>
  </si>
  <si>
    <t>ABL</t>
  </si>
  <si>
    <t>ADAMS</t>
  </si>
  <si>
    <t>AKBL</t>
  </si>
  <si>
    <t>AVN</t>
  </si>
  <si>
    <t>BAFL</t>
  </si>
  <si>
    <t>BOP</t>
  </si>
  <si>
    <t>CLCPS</t>
  </si>
  <si>
    <t>CSIL</t>
  </si>
  <si>
    <t>CYAN</t>
  </si>
  <si>
    <t>DGKC</t>
  </si>
  <si>
    <t>DSFL</t>
  </si>
  <si>
    <t>FABL</t>
  </si>
  <si>
    <t>FCCL</t>
  </si>
  <si>
    <t>FDIBL</t>
  </si>
  <si>
    <t>FFBL</t>
  </si>
  <si>
    <t>FFC</t>
  </si>
  <si>
    <t>FNEL</t>
  </si>
  <si>
    <t>FTSM</t>
  </si>
  <si>
    <t>GHNI</t>
  </si>
  <si>
    <t>HABSM</t>
  </si>
  <si>
    <t>HAFL</t>
  </si>
  <si>
    <t>HBL</t>
  </si>
  <si>
    <t>HUMNL</t>
  </si>
  <si>
    <t>INDU</t>
  </si>
  <si>
    <t>ITTEFAQ</t>
  </si>
  <si>
    <t>JSBL</t>
  </si>
  <si>
    <t>LUCK</t>
  </si>
  <si>
    <t>MACFL</t>
  </si>
  <si>
    <t>MEBL</t>
  </si>
  <si>
    <t>MLCF</t>
  </si>
  <si>
    <t>MUGHAL</t>
  </si>
  <si>
    <t>MWMP</t>
  </si>
  <si>
    <t>MZSM</t>
  </si>
  <si>
    <t>OTSU</t>
  </si>
  <si>
    <t>PACE</t>
  </si>
  <si>
    <t>PECO</t>
  </si>
  <si>
    <t>PIAA</t>
  </si>
  <si>
    <t>PIOC</t>
  </si>
  <si>
    <t>SBL</t>
  </si>
  <si>
    <t>SEARL</t>
  </si>
  <si>
    <t>SHEL</t>
  </si>
  <si>
    <t>SKRS</t>
  </si>
  <si>
    <t>SMBL</t>
  </si>
  <si>
    <t>SML</t>
  </si>
  <si>
    <t>SPL</t>
  </si>
  <si>
    <t>THCCL</t>
  </si>
  <si>
    <t>UBL</t>
  </si>
  <si>
    <t>WTL</t>
  </si>
  <si>
    <t>ZAHID</t>
  </si>
  <si>
    <t>Date</t>
  </si>
  <si>
    <t>Var Value</t>
  </si>
  <si>
    <t>Hair Cut</t>
  </si>
  <si>
    <t>26Week Avg</t>
  </si>
  <si>
    <t>Acc Qty%</t>
  </si>
  <si>
    <t>Half HourAvg Rate</t>
  </si>
  <si>
    <t>Free Float</t>
  </si>
  <si>
    <t>AABS</t>
  </si>
  <si>
    <t>AASM</t>
  </si>
  <si>
    <t>AATM</t>
  </si>
  <si>
    <t>ABOT</t>
  </si>
  <si>
    <t>ABSON</t>
  </si>
  <si>
    <t>ACPL</t>
  </si>
  <si>
    <t>ADMM</t>
  </si>
  <si>
    <t>ADOS</t>
  </si>
  <si>
    <t>ADTM</t>
  </si>
  <si>
    <t>AEL</t>
  </si>
  <si>
    <t>AGIC</t>
  </si>
  <si>
    <t>AGIL</t>
  </si>
  <si>
    <t>AGLNCPS</t>
  </si>
  <si>
    <t>AGL</t>
  </si>
  <si>
    <t>AGSML</t>
  </si>
  <si>
    <t>AGTL</t>
  </si>
  <si>
    <t>AHCL</t>
  </si>
  <si>
    <t>AHL</t>
  </si>
  <si>
    <t>AHTM</t>
  </si>
  <si>
    <t>AICL-CDEC</t>
  </si>
  <si>
    <t>AICL</t>
  </si>
  <si>
    <t>AKBL-CDEC</t>
  </si>
  <si>
    <t>AKBL-CFEB</t>
  </si>
  <si>
    <t>AKBL-CJAN</t>
  </si>
  <si>
    <t>AKBL-DEC</t>
  </si>
  <si>
    <t>AKBL-JAN</t>
  </si>
  <si>
    <t>AKDCL</t>
  </si>
  <si>
    <t>AKGL</t>
  </si>
  <si>
    <t>AKZO</t>
  </si>
  <si>
    <t>ALNRS</t>
  </si>
  <si>
    <t>ALTN</t>
  </si>
  <si>
    <t>AMBL</t>
  </si>
  <si>
    <t>AMSL</t>
  </si>
  <si>
    <t>AMTEX</t>
  </si>
  <si>
    <t>ANLNV</t>
  </si>
  <si>
    <t>ANLPS</t>
  </si>
  <si>
    <t>ANL</t>
  </si>
  <si>
    <t>ANNT</t>
  </si>
  <si>
    <t>ANSM</t>
  </si>
  <si>
    <t>APL</t>
  </si>
  <si>
    <t>APOT</t>
  </si>
  <si>
    <t>AQTM</t>
  </si>
  <si>
    <t>ARMR4</t>
  </si>
  <si>
    <t>ARM</t>
  </si>
  <si>
    <t>ARPAK</t>
  </si>
  <si>
    <t>ARPL</t>
  </si>
  <si>
    <t>ARUJ</t>
  </si>
  <si>
    <t>ASC</t>
  </si>
  <si>
    <t>ASHT</t>
  </si>
  <si>
    <t>ASIC</t>
  </si>
  <si>
    <t>ASLCPS</t>
  </si>
  <si>
    <t>ASLPS</t>
  </si>
  <si>
    <t>ASL</t>
  </si>
  <si>
    <t>ASTL-CDEC</t>
  </si>
  <si>
    <t>ASTL-CFEB</t>
  </si>
  <si>
    <t>ASTL-CJAN</t>
  </si>
  <si>
    <t>ASTL-DEC</t>
  </si>
  <si>
    <t>ASTL</t>
  </si>
  <si>
    <t>ASTM</t>
  </si>
  <si>
    <t>ATBA</t>
  </si>
  <si>
    <t>ATIL</t>
  </si>
  <si>
    <t>ATLH</t>
  </si>
  <si>
    <t>ATRL-CDEC</t>
  </si>
  <si>
    <t>ATRL-CFEB</t>
  </si>
  <si>
    <t>ATRL-CJAN</t>
  </si>
  <si>
    <t>ATRL-DEC</t>
  </si>
  <si>
    <t>ATRL-JAN</t>
  </si>
  <si>
    <t>ATRL</t>
  </si>
  <si>
    <t>AWTX</t>
  </si>
  <si>
    <t>AWWAL</t>
  </si>
  <si>
    <t>AYTM</t>
  </si>
  <si>
    <t>AZMT</t>
  </si>
  <si>
    <t>AZTM</t>
  </si>
  <si>
    <t>BAFL-CDEC</t>
  </si>
  <si>
    <t>BAFL-CFEB</t>
  </si>
  <si>
    <t>BAFL-CJAN</t>
  </si>
  <si>
    <t>BAFL-DEC</t>
  </si>
  <si>
    <t>BAFL-JAN</t>
  </si>
  <si>
    <t>BAFS</t>
  </si>
  <si>
    <t>BAHL</t>
  </si>
  <si>
    <t>BAPL</t>
  </si>
  <si>
    <t>BATA</t>
  </si>
  <si>
    <t>BCL</t>
  </si>
  <si>
    <t>BCML</t>
  </si>
  <si>
    <t>BEEM</t>
  </si>
  <si>
    <t>BELA</t>
  </si>
  <si>
    <t>BERG</t>
  </si>
  <si>
    <t>BFMOD</t>
  </si>
  <si>
    <t>BGL</t>
  </si>
  <si>
    <t>BHAT</t>
  </si>
  <si>
    <t>BIFO</t>
  </si>
  <si>
    <t>BIIC</t>
  </si>
  <si>
    <t>BILF</t>
  </si>
  <si>
    <t>BIPLS</t>
  </si>
  <si>
    <t>BIPL</t>
  </si>
  <si>
    <t>BKTI-DEC</t>
  </si>
  <si>
    <t>BKTI-FEB</t>
  </si>
  <si>
    <t>BNWM</t>
  </si>
  <si>
    <t>BOK</t>
  </si>
  <si>
    <t>BOP-CDEC</t>
  </si>
  <si>
    <t>BOP-CFEB</t>
  </si>
  <si>
    <t>BOP-CJAN</t>
  </si>
  <si>
    <t>BOP-DEC</t>
  </si>
  <si>
    <t>BOP-JAN</t>
  </si>
  <si>
    <t>BPBL</t>
  </si>
  <si>
    <t>BPL</t>
  </si>
  <si>
    <t>BROT</t>
  </si>
  <si>
    <t>BRR</t>
  </si>
  <si>
    <t>BTL</t>
  </si>
  <si>
    <t>BUXL</t>
  </si>
  <si>
    <t>BWCL</t>
  </si>
  <si>
    <t>BWHL</t>
  </si>
  <si>
    <t>BYCO</t>
  </si>
  <si>
    <t>CCM</t>
  </si>
  <si>
    <t>CECL</t>
  </si>
  <si>
    <t>CENI</t>
  </si>
  <si>
    <t>CEPB</t>
  </si>
  <si>
    <t>CFL</t>
  </si>
  <si>
    <t>CHAS</t>
  </si>
  <si>
    <t>CHBL</t>
  </si>
  <si>
    <t>CHCC</t>
  </si>
  <si>
    <t>CJPL</t>
  </si>
  <si>
    <t>CLOV</t>
  </si>
  <si>
    <t>COLG</t>
  </si>
  <si>
    <t>COST</t>
  </si>
  <si>
    <t>COTT</t>
  </si>
  <si>
    <t>CPAL</t>
  </si>
  <si>
    <t>CPPL</t>
  </si>
  <si>
    <t>CRTM</t>
  </si>
  <si>
    <t>CSAP-CDEC</t>
  </si>
  <si>
    <t>CSAP</t>
  </si>
  <si>
    <t>CSILR2</t>
  </si>
  <si>
    <t>CSM</t>
  </si>
  <si>
    <t>CTM</t>
  </si>
  <si>
    <t>CWSM</t>
  </si>
  <si>
    <t>DAAG</t>
  </si>
  <si>
    <t>DADX</t>
  </si>
  <si>
    <t>DATM</t>
  </si>
  <si>
    <t>DAWH</t>
  </si>
  <si>
    <t>DBCI</t>
  </si>
  <si>
    <t>DBSL</t>
  </si>
  <si>
    <t>DCL</t>
  </si>
  <si>
    <t>DCR</t>
  </si>
  <si>
    <t>DCTL</t>
  </si>
  <si>
    <t>DEL</t>
  </si>
  <si>
    <t>DFML</t>
  </si>
  <si>
    <t>DFSM</t>
  </si>
  <si>
    <t>DGKC-CDEC</t>
  </si>
  <si>
    <t>DGKC-CFEB</t>
  </si>
  <si>
    <t>DGKC-CJAN</t>
  </si>
  <si>
    <t>DGKC-DEC</t>
  </si>
  <si>
    <t>DGKC-JAN</t>
  </si>
  <si>
    <t>DIIL</t>
  </si>
  <si>
    <t>DINT</t>
  </si>
  <si>
    <t>DKL</t>
  </si>
  <si>
    <t>DKTM</t>
  </si>
  <si>
    <t>DLL</t>
  </si>
  <si>
    <t>DMTM</t>
  </si>
  <si>
    <t>DMTX</t>
  </si>
  <si>
    <t>DNCC</t>
  </si>
  <si>
    <t>DOLCPS</t>
  </si>
  <si>
    <t>DOL</t>
  </si>
  <si>
    <t>DOMF</t>
  </si>
  <si>
    <t>DSIL</t>
  </si>
  <si>
    <t>DSL</t>
  </si>
  <si>
    <t>DSML</t>
  </si>
  <si>
    <t>DWAE</t>
  </si>
  <si>
    <t>DWSM</t>
  </si>
  <si>
    <t>DWTM</t>
  </si>
  <si>
    <t>DYNO</t>
  </si>
  <si>
    <t>ECOP</t>
  </si>
  <si>
    <t>EFERT-CDEC</t>
  </si>
  <si>
    <t>EFERT-CFEB</t>
  </si>
  <si>
    <t>EFERT-CJAN</t>
  </si>
  <si>
    <t>EFERT-DEC</t>
  </si>
  <si>
    <t>EFERT-JAN</t>
  </si>
  <si>
    <t>EFERT</t>
  </si>
  <si>
    <t>EFGH</t>
  </si>
  <si>
    <t>EFOODS-CDEC</t>
  </si>
  <si>
    <t>EFOODS-CFEB</t>
  </si>
  <si>
    <t>EFOODS-CJAN</t>
  </si>
  <si>
    <t>EFOODS-DEC</t>
  </si>
  <si>
    <t>EFOODS-JAN</t>
  </si>
  <si>
    <t>EFOODS</t>
  </si>
  <si>
    <t>EFUG</t>
  </si>
  <si>
    <t>EFUL</t>
  </si>
  <si>
    <t>ELCM</t>
  </si>
  <si>
    <t>ELSM</t>
  </si>
  <si>
    <t>EMCO</t>
  </si>
  <si>
    <t>ENGL</t>
  </si>
  <si>
    <t>ENGRO-CDEC</t>
  </si>
  <si>
    <t>ENGRO-CFEB</t>
  </si>
  <si>
    <t>ENGRO-CJAN</t>
  </si>
  <si>
    <t>ENGRO-DEC</t>
  </si>
  <si>
    <t>ENGRO-JAN</t>
  </si>
  <si>
    <t>ENGRO</t>
  </si>
  <si>
    <t>EPCL</t>
  </si>
  <si>
    <t>EPQL</t>
  </si>
  <si>
    <t>ESBL</t>
  </si>
  <si>
    <t>EWIC</t>
  </si>
  <si>
    <t>EWLA</t>
  </si>
  <si>
    <t>EXIDE</t>
  </si>
  <si>
    <t>EXTR</t>
  </si>
  <si>
    <t>FAEL</t>
  </si>
  <si>
    <t>FANM</t>
  </si>
  <si>
    <t>FASM</t>
  </si>
  <si>
    <t>FATIMA</t>
  </si>
  <si>
    <t>FCCL-CDEC</t>
  </si>
  <si>
    <t>FCCL-CFEB</t>
  </si>
  <si>
    <t>FCCL-CJAN</t>
  </si>
  <si>
    <t>FCCL-DEC</t>
  </si>
  <si>
    <t>FCCL-JAN</t>
  </si>
  <si>
    <t>FCEL</t>
  </si>
  <si>
    <t>FCIBL</t>
  </si>
  <si>
    <t>FCONM</t>
  </si>
  <si>
    <t>FCSC</t>
  </si>
  <si>
    <t>FDMF</t>
  </si>
  <si>
    <t>FECM</t>
  </si>
  <si>
    <t>FECTC</t>
  </si>
  <si>
    <t>FEM</t>
  </si>
  <si>
    <t>FFBL-CDEC</t>
  </si>
  <si>
    <t>FFBL-CFEB</t>
  </si>
  <si>
    <t>FFBL-CJAN</t>
  </si>
  <si>
    <t>FFBL-DEC</t>
  </si>
  <si>
    <t>FFBL-JAN</t>
  </si>
  <si>
    <t>FFC-CDEC</t>
  </si>
  <si>
    <t>FFC-CFEB</t>
  </si>
  <si>
    <t>FFC-CJAN</t>
  </si>
  <si>
    <t>FFC-DEC</t>
  </si>
  <si>
    <t>FFC-JAN</t>
  </si>
  <si>
    <t>FFLM</t>
  </si>
  <si>
    <t>FFLNV</t>
  </si>
  <si>
    <t>FFL</t>
  </si>
  <si>
    <t>FHAM</t>
  </si>
  <si>
    <t>FIBLM</t>
  </si>
  <si>
    <t>FIL</t>
  </si>
  <si>
    <t>FIMM</t>
  </si>
  <si>
    <t>FIM</t>
  </si>
  <si>
    <t>FLYNG</t>
  </si>
  <si>
    <t>FML</t>
  </si>
  <si>
    <t>FNBM</t>
  </si>
  <si>
    <t>FPJM</t>
  </si>
  <si>
    <t>FPRM</t>
  </si>
  <si>
    <t>FRCL</t>
  </si>
  <si>
    <t>FRSM</t>
  </si>
  <si>
    <t>FSWL</t>
  </si>
  <si>
    <t>FTHM</t>
  </si>
  <si>
    <t>FTMM</t>
  </si>
  <si>
    <t>FUDLM</t>
  </si>
  <si>
    <t>FZCM</t>
  </si>
  <si>
    <t>GADT</t>
  </si>
  <si>
    <t>GAIL</t>
  </si>
  <si>
    <t>GAMON</t>
  </si>
  <si>
    <t>GASF</t>
  </si>
  <si>
    <t>GATI</t>
  </si>
  <si>
    <t>GATM-CDEC</t>
  </si>
  <si>
    <t>GATM-CFEB</t>
  </si>
  <si>
    <t>GATM-CJAN</t>
  </si>
  <si>
    <t>GATM-DEC</t>
  </si>
  <si>
    <t>GATM-JAN</t>
  </si>
  <si>
    <t>GATM</t>
  </si>
  <si>
    <t>GENP</t>
  </si>
  <si>
    <t>GFIL</t>
  </si>
  <si>
    <t>GGGL</t>
  </si>
  <si>
    <t>GGL</t>
  </si>
  <si>
    <t>GHGL</t>
  </si>
  <si>
    <t>GHNL</t>
  </si>
  <si>
    <t>GIL</t>
  </si>
  <si>
    <t>GLAT</t>
  </si>
  <si>
    <t>GLAXO</t>
  </si>
  <si>
    <t>GLOT</t>
  </si>
  <si>
    <t>GLPL</t>
  </si>
  <si>
    <t>GOC</t>
  </si>
  <si>
    <t>GOEM</t>
  </si>
  <si>
    <t>GRYL</t>
  </si>
  <si>
    <t>GSKCH</t>
  </si>
  <si>
    <t>GSPM</t>
  </si>
  <si>
    <t>GTYR</t>
  </si>
  <si>
    <t>GUSM</t>
  </si>
  <si>
    <t>GUTM</t>
  </si>
  <si>
    <t>GVGL</t>
  </si>
  <si>
    <t>GWLC</t>
  </si>
  <si>
    <t>HACC</t>
  </si>
  <si>
    <t>HADC</t>
  </si>
  <si>
    <t>HAEL</t>
  </si>
  <si>
    <t>HAJT</t>
  </si>
  <si>
    <t>HAL</t>
  </si>
  <si>
    <t>HASCOL</t>
  </si>
  <si>
    <t>HATM</t>
  </si>
  <si>
    <t>HBL-CDEC</t>
  </si>
  <si>
    <t>HBL-CFEB</t>
  </si>
  <si>
    <t>HBL-CJAN</t>
  </si>
  <si>
    <t>HBL-DEC</t>
  </si>
  <si>
    <t>HBL-JAN</t>
  </si>
  <si>
    <t>HCAR</t>
  </si>
  <si>
    <t>HCL</t>
  </si>
  <si>
    <t>HICL</t>
  </si>
  <si>
    <t>HINOON</t>
  </si>
  <si>
    <t>HINO</t>
  </si>
  <si>
    <t>HIRAT</t>
  </si>
  <si>
    <t>HKKT</t>
  </si>
  <si>
    <t>HMB</t>
  </si>
  <si>
    <t>HMIM</t>
  </si>
  <si>
    <t>HMM</t>
  </si>
  <si>
    <t>HSM</t>
  </si>
  <si>
    <t>HSPI</t>
  </si>
  <si>
    <t>HTL</t>
  </si>
  <si>
    <t>HUBC-CDEC</t>
  </si>
  <si>
    <t>HUBC-CFEB</t>
  </si>
  <si>
    <t>HUBC-CJAN</t>
  </si>
  <si>
    <t>HUBC-DEC</t>
  </si>
  <si>
    <t>HUBC-JAN</t>
  </si>
  <si>
    <t>HUBC</t>
  </si>
  <si>
    <t>HUSI</t>
  </si>
  <si>
    <t>HWQS</t>
  </si>
  <si>
    <t>IBFL</t>
  </si>
  <si>
    <t>IBLHL</t>
  </si>
  <si>
    <t>ICCT</t>
  </si>
  <si>
    <t>ICIBL</t>
  </si>
  <si>
    <t>ICI</t>
  </si>
  <si>
    <t>ICL</t>
  </si>
  <si>
    <t>IDRT</t>
  </si>
  <si>
    <t>IDSM</t>
  </si>
  <si>
    <t>IDYM</t>
  </si>
  <si>
    <t>IGIBL</t>
  </si>
  <si>
    <t>IGIIL</t>
  </si>
  <si>
    <t>IGIL</t>
  </si>
  <si>
    <t>ILTM</t>
  </si>
  <si>
    <t>IMSL</t>
  </si>
  <si>
    <t>INIL</t>
  </si>
  <si>
    <t>INKL</t>
  </si>
  <si>
    <t>INMF</t>
  </si>
  <si>
    <t>ISHT</t>
  </si>
  <si>
    <t>ISIL</t>
  </si>
  <si>
    <t>ISL-CDEC</t>
  </si>
  <si>
    <t>ISL-CFEB</t>
  </si>
  <si>
    <t>ISL-CJAN</t>
  </si>
  <si>
    <t>ISL-DEC</t>
  </si>
  <si>
    <t>ISL-JAN</t>
  </si>
  <si>
    <t>ISL</t>
  </si>
  <si>
    <t>ISTM</t>
  </si>
  <si>
    <t>ITSL</t>
  </si>
  <si>
    <t>JATM</t>
  </si>
  <si>
    <t>JDMT</t>
  </si>
  <si>
    <t>JDWS</t>
  </si>
  <si>
    <t>JGICL</t>
  </si>
  <si>
    <t>JKSM</t>
  </si>
  <si>
    <t>JLICL</t>
  </si>
  <si>
    <t>JOPP</t>
  </si>
  <si>
    <t>JOVC</t>
  </si>
  <si>
    <t>JPGL</t>
  </si>
  <si>
    <t>JSCL</t>
  </si>
  <si>
    <t>JSGCL</t>
  </si>
  <si>
    <t>JSIL</t>
  </si>
  <si>
    <t>JSML</t>
  </si>
  <si>
    <t>JUBS</t>
  </si>
  <si>
    <t>JVDCPS</t>
  </si>
  <si>
    <t>JVDCR1</t>
  </si>
  <si>
    <t>JVDC</t>
  </si>
  <si>
    <t>KACM</t>
  </si>
  <si>
    <t>KAKL</t>
  </si>
  <si>
    <t>KAPCO</t>
  </si>
  <si>
    <t>KASBM</t>
  </si>
  <si>
    <t>KCL</t>
  </si>
  <si>
    <t>KEL-CDEC</t>
  </si>
  <si>
    <t>KEL-CFEB</t>
  </si>
  <si>
    <t>KEL-CJAN</t>
  </si>
  <si>
    <t>KEL-DEC</t>
  </si>
  <si>
    <t>KEL-JAN</t>
  </si>
  <si>
    <t>KEL</t>
  </si>
  <si>
    <t>KHSM</t>
  </si>
  <si>
    <t>KHTC</t>
  </si>
  <si>
    <t>KHYT</t>
  </si>
  <si>
    <t>KML</t>
  </si>
  <si>
    <t>KOHC</t>
  </si>
  <si>
    <t>KOHE</t>
  </si>
  <si>
    <t>KOHP</t>
  </si>
  <si>
    <t>KOHTM</t>
  </si>
  <si>
    <t>KOIL</t>
  </si>
  <si>
    <t>KOSM</t>
  </si>
  <si>
    <t>KPUS</t>
  </si>
  <si>
    <t>KSBP</t>
  </si>
  <si>
    <t>KSE30-DEC</t>
  </si>
  <si>
    <t>KSE30-FEB</t>
  </si>
  <si>
    <t>KSTM</t>
  </si>
  <si>
    <t>KTML</t>
  </si>
  <si>
    <t>LEUL</t>
  </si>
  <si>
    <t>LINDE</t>
  </si>
  <si>
    <t>LMSM</t>
  </si>
  <si>
    <t>LOADS</t>
  </si>
  <si>
    <t>LOTCHEM</t>
  </si>
  <si>
    <t>LPGL</t>
  </si>
  <si>
    <t>LPL</t>
  </si>
  <si>
    <t>MACTER</t>
  </si>
  <si>
    <t>MARI</t>
  </si>
  <si>
    <t>MCB-CDEC</t>
  </si>
  <si>
    <t>MCB-CFEB</t>
  </si>
  <si>
    <t>MCB-CJAN</t>
  </si>
  <si>
    <t>MCB-DEC</t>
  </si>
  <si>
    <t>MCB-JAN</t>
  </si>
  <si>
    <t>MCBAH</t>
  </si>
  <si>
    <t>MDTL</t>
  </si>
  <si>
    <t>MDTM</t>
  </si>
  <si>
    <t>MEHT</t>
  </si>
  <si>
    <t>MERIT</t>
  </si>
  <si>
    <t>MFFL</t>
  </si>
  <si>
    <t>MFTM</t>
  </si>
  <si>
    <t>MIRKS</t>
  </si>
  <si>
    <t>MLCF-CDEC</t>
  </si>
  <si>
    <t>MLCF-CFEB</t>
  </si>
  <si>
    <t>MLCF-CJAN</t>
  </si>
  <si>
    <t>MLCF-DEC</t>
  </si>
  <si>
    <t>MLCF-JAN</t>
  </si>
  <si>
    <t>MODAM</t>
  </si>
  <si>
    <t>MOHE</t>
  </si>
  <si>
    <t>MOIL</t>
  </si>
  <si>
    <t>MOON</t>
  </si>
  <si>
    <t>MQTM</t>
  </si>
  <si>
    <t>MRNS</t>
  </si>
  <si>
    <t>MSCL</t>
  </si>
  <si>
    <t>MSOTPS</t>
  </si>
  <si>
    <t>MSOT</t>
  </si>
  <si>
    <t>MTIL</t>
  </si>
  <si>
    <t>MTL</t>
  </si>
  <si>
    <t>MUBT</t>
  </si>
  <si>
    <t>MUKT</t>
  </si>
  <si>
    <t>MUREB</t>
  </si>
  <si>
    <t>NAFL</t>
  </si>
  <si>
    <t>NAGC</t>
  </si>
  <si>
    <t>NATF</t>
  </si>
  <si>
    <t>NATM</t>
  </si>
  <si>
    <t>NBP-CDEC</t>
  </si>
  <si>
    <t>NBP-CFEB</t>
  </si>
  <si>
    <t>NBP-CJAN</t>
  </si>
  <si>
    <t>NBP-DEC</t>
  </si>
  <si>
    <t>NBP-JAN</t>
  </si>
  <si>
    <t>NBP</t>
  </si>
  <si>
    <t>NCL-CDEC</t>
  </si>
  <si>
    <t>NCL-CFEB</t>
  </si>
  <si>
    <t>NCL-CJAN</t>
  </si>
  <si>
    <t>NCL-DEC</t>
  </si>
  <si>
    <t>NCL-JAN</t>
  </si>
  <si>
    <t>NCL</t>
  </si>
  <si>
    <t>NCML</t>
  </si>
  <si>
    <t>NCPL</t>
  </si>
  <si>
    <t>NESTLE</t>
  </si>
  <si>
    <t>NETSOL</t>
  </si>
  <si>
    <t>NEXT</t>
  </si>
  <si>
    <t>NICL</t>
  </si>
  <si>
    <t>NINA</t>
  </si>
  <si>
    <t>NMFL</t>
  </si>
  <si>
    <t>NML-CDEC</t>
  </si>
  <si>
    <t>NML-CFEB</t>
  </si>
  <si>
    <t>NML-CJAN</t>
  </si>
  <si>
    <t>NML-DEC</t>
  </si>
  <si>
    <t>NML-JAN</t>
  </si>
  <si>
    <t>NML</t>
  </si>
  <si>
    <t>NONS</t>
  </si>
  <si>
    <t>NORS</t>
  </si>
  <si>
    <t>NPL</t>
  </si>
  <si>
    <t>NPSM</t>
  </si>
  <si>
    <t>NRL</t>
  </si>
  <si>
    <t>NRSL</t>
  </si>
  <si>
    <t>NSRM</t>
  </si>
  <si>
    <t>OGDC-CDEC</t>
  </si>
  <si>
    <t>OGDC-CFEB</t>
  </si>
  <si>
    <t>OGDC-CJAN</t>
  </si>
  <si>
    <t>OGDC-DEC</t>
  </si>
  <si>
    <t>OGDC-JAN</t>
  </si>
  <si>
    <t>OGDC</t>
  </si>
  <si>
    <t>OGTI-DEC</t>
  </si>
  <si>
    <t>OGTI-FEB</t>
  </si>
  <si>
    <t>OLPL</t>
  </si>
  <si>
    <t>OLSM</t>
  </si>
  <si>
    <t>ORIXM</t>
  </si>
  <si>
    <t>ORM</t>
  </si>
  <si>
    <t>PAEL-CDEC</t>
  </si>
  <si>
    <t>PAEL-CFEB</t>
  </si>
  <si>
    <t>PAEL-CJAN</t>
  </si>
  <si>
    <t>PAEL-DEC</t>
  </si>
  <si>
    <t>PAEL-JAN</t>
  </si>
  <si>
    <t>PAKD</t>
  </si>
  <si>
    <t>PAKL</t>
  </si>
  <si>
    <t>PAKMI</t>
  </si>
  <si>
    <t>PAKRI</t>
  </si>
  <si>
    <t>PAKT</t>
  </si>
  <si>
    <t>PASL</t>
  </si>
  <si>
    <t>PASM</t>
  </si>
  <si>
    <t>PCAL</t>
  </si>
  <si>
    <t>PCML</t>
  </si>
  <si>
    <t>PDGH</t>
  </si>
  <si>
    <t>PELPS</t>
  </si>
  <si>
    <t>PGCL</t>
  </si>
  <si>
    <t>PGF</t>
  </si>
  <si>
    <t>PGLC</t>
  </si>
  <si>
    <t>PHDL</t>
  </si>
  <si>
    <t>PIAB</t>
  </si>
  <si>
    <t>PIBTL</t>
  </si>
  <si>
    <t>PICL</t>
  </si>
  <si>
    <t>PICT</t>
  </si>
  <si>
    <t>PIF</t>
  </si>
  <si>
    <t>PIL</t>
  </si>
  <si>
    <t>PIM</t>
  </si>
  <si>
    <t>PINL</t>
  </si>
  <si>
    <t>PKGI</t>
  </si>
  <si>
    <t>PKGP</t>
  </si>
  <si>
    <t>PKGS</t>
  </si>
  <si>
    <t>PMI</t>
  </si>
  <si>
    <t>PMPK</t>
  </si>
  <si>
    <t>PMRS</t>
  </si>
  <si>
    <t>PNGRS</t>
  </si>
  <si>
    <t>PNSC</t>
  </si>
  <si>
    <t>POL</t>
  </si>
  <si>
    <t>POML</t>
  </si>
  <si>
    <t>POWER-CDEC</t>
  </si>
  <si>
    <t>POWER-CFEB</t>
  </si>
  <si>
    <t>POWER-CJAN</t>
  </si>
  <si>
    <t>POWER-DEC</t>
  </si>
  <si>
    <t>POWER-JAN</t>
  </si>
  <si>
    <t>POWER</t>
  </si>
  <si>
    <t>PPL-CDEC</t>
  </si>
  <si>
    <t>PPL-CFEB</t>
  </si>
  <si>
    <t>PPL-CJAN</t>
  </si>
  <si>
    <t>PPL-DEC</t>
  </si>
  <si>
    <t>PPL-JAN</t>
  </si>
  <si>
    <t>PPL</t>
  </si>
  <si>
    <t>PPP</t>
  </si>
  <si>
    <t>PPVC</t>
  </si>
  <si>
    <t>PRET</t>
  </si>
  <si>
    <t>PRIB</t>
  </si>
  <si>
    <t>PRIC</t>
  </si>
  <si>
    <t>PRL</t>
  </si>
  <si>
    <t>PRWM</t>
  </si>
  <si>
    <t>PSEL</t>
  </si>
  <si>
    <t>PSMC</t>
  </si>
  <si>
    <t>PSO-CDEC</t>
  </si>
  <si>
    <t>PSO-CFEB</t>
  </si>
  <si>
    <t>PSO-CJAN</t>
  </si>
  <si>
    <t>PSO-DEC</t>
  </si>
  <si>
    <t>PSO-JAN</t>
  </si>
  <si>
    <t>PSO</t>
  </si>
  <si>
    <t>PSX</t>
  </si>
  <si>
    <t>PSYL</t>
  </si>
  <si>
    <t>PTC-CDEC</t>
  </si>
  <si>
    <t>PTC-CFEB</t>
  </si>
  <si>
    <t>PTC-CJAN</t>
  </si>
  <si>
    <t>PTC-DEC</t>
  </si>
  <si>
    <t>PUDF</t>
  </si>
  <si>
    <t>QUET</t>
  </si>
  <si>
    <t>QUICE</t>
  </si>
  <si>
    <t>QUSW</t>
  </si>
  <si>
    <t>RAVT</t>
  </si>
  <si>
    <t>RCML</t>
  </si>
  <si>
    <t>REDCO</t>
  </si>
  <si>
    <t>REGAL</t>
  </si>
  <si>
    <t>REWM</t>
  </si>
  <si>
    <t>RICL</t>
  </si>
  <si>
    <t>RMPL</t>
  </si>
  <si>
    <t>RPL</t>
  </si>
  <si>
    <t>RUBY</t>
  </si>
  <si>
    <t>RUPL</t>
  </si>
  <si>
    <t>SAIF</t>
  </si>
  <si>
    <t>SALT</t>
  </si>
  <si>
    <t>SANE</t>
  </si>
  <si>
    <t>SANSM</t>
  </si>
  <si>
    <t>SAPL</t>
  </si>
  <si>
    <t>SAPT</t>
  </si>
  <si>
    <t>SARC</t>
  </si>
  <si>
    <t>SASML</t>
  </si>
  <si>
    <t>SAZEW</t>
  </si>
  <si>
    <t>SCBPL</t>
  </si>
  <si>
    <t>SCHT</t>
  </si>
  <si>
    <t>SCL</t>
  </si>
  <si>
    <t>SDIL</t>
  </si>
  <si>
    <t>SDOT</t>
  </si>
  <si>
    <t>SEL</t>
  </si>
  <si>
    <t>SEPCO</t>
  </si>
  <si>
    <t>SEPL</t>
  </si>
  <si>
    <t>SERF</t>
  </si>
  <si>
    <t>SERT</t>
  </si>
  <si>
    <t>SFAT</t>
  </si>
  <si>
    <t>SFLL</t>
  </si>
  <si>
    <t>SFL</t>
  </si>
  <si>
    <t>SGABL</t>
  </si>
  <si>
    <t>SGPL</t>
  </si>
  <si>
    <t>SHCI</t>
  </si>
  <si>
    <t>SHCM</t>
  </si>
  <si>
    <t>SHDT</t>
  </si>
  <si>
    <t>SHEZ</t>
  </si>
  <si>
    <t>SHFA</t>
  </si>
  <si>
    <t>SHJS</t>
  </si>
  <si>
    <t>SHNI</t>
  </si>
  <si>
    <t>SHSML</t>
  </si>
  <si>
    <t>SIBL</t>
  </si>
  <si>
    <t>SICL</t>
  </si>
  <si>
    <t>SIEM</t>
  </si>
  <si>
    <t>SILKR1</t>
  </si>
  <si>
    <t>SILK</t>
  </si>
  <si>
    <t>SINDM</t>
  </si>
  <si>
    <t>SING</t>
  </si>
  <si>
    <t>SITC</t>
  </si>
  <si>
    <t>SJTM</t>
  </si>
  <si>
    <t>SLCL</t>
  </si>
  <si>
    <t>SLCPA</t>
  </si>
  <si>
    <t>SLL</t>
  </si>
  <si>
    <t>SLSOPP</t>
  </si>
  <si>
    <t>SLSOPVI</t>
  </si>
  <si>
    <t>SLSO</t>
  </si>
  <si>
    <t>SLYT</t>
  </si>
  <si>
    <t>SMBLCPSA</t>
  </si>
  <si>
    <t>SMBLCPSB</t>
  </si>
  <si>
    <t>SMCPL</t>
  </si>
  <si>
    <t>SMTM</t>
  </si>
  <si>
    <t>SNAI</t>
  </si>
  <si>
    <t>SNBL</t>
  </si>
  <si>
    <t>SPEL</t>
  </si>
  <si>
    <t>SPLC</t>
  </si>
  <si>
    <t>SPWL</t>
  </si>
  <si>
    <t>SRSM</t>
  </si>
  <si>
    <t>SRVI</t>
  </si>
  <si>
    <t>SSGC</t>
  </si>
  <si>
    <t>SSIC</t>
  </si>
  <si>
    <t>SSML</t>
  </si>
  <si>
    <t>SSOM</t>
  </si>
  <si>
    <t>STCL</t>
  </si>
  <si>
    <t>STJT</t>
  </si>
  <si>
    <t>STML</t>
  </si>
  <si>
    <t>STPL</t>
  </si>
  <si>
    <t>SUCM</t>
  </si>
  <si>
    <t>SUHJ</t>
  </si>
  <si>
    <t>SURAJ</t>
  </si>
  <si>
    <t>SURC</t>
  </si>
  <si>
    <t>SUTM</t>
  </si>
  <si>
    <t>SYS</t>
  </si>
  <si>
    <t>SZTM</t>
  </si>
  <si>
    <t>TAJT</t>
  </si>
  <si>
    <t>TATM</t>
  </si>
  <si>
    <t>TCLTC</t>
  </si>
  <si>
    <t>TDIL</t>
  </si>
  <si>
    <t>TELE</t>
  </si>
  <si>
    <t>TGL</t>
  </si>
  <si>
    <t>THALL</t>
  </si>
  <si>
    <t>TICL</t>
  </si>
  <si>
    <t>TOWL</t>
  </si>
  <si>
    <t>TPL-CDEC</t>
  </si>
  <si>
    <t>TPLPL</t>
  </si>
  <si>
    <t>TPL</t>
  </si>
  <si>
    <t>TREET-CDEC</t>
  </si>
  <si>
    <t>TREET-CFEB</t>
  </si>
  <si>
    <t>TREET-CJAN</t>
  </si>
  <si>
    <t>TREET-DEC</t>
  </si>
  <si>
    <t>TREI</t>
  </si>
  <si>
    <t>TRG-CDEC</t>
  </si>
  <si>
    <t>TRG-CFEB</t>
  </si>
  <si>
    <t>TRG-CJAN</t>
  </si>
  <si>
    <t>TRG-DEC</t>
  </si>
  <si>
    <t>TRG-JAN</t>
  </si>
  <si>
    <t>TRG</t>
  </si>
  <si>
    <t>TRIBL</t>
  </si>
  <si>
    <t>TRIPF</t>
  </si>
  <si>
    <t>TRPOL</t>
  </si>
  <si>
    <t>TRSM</t>
  </si>
  <si>
    <t>TSBL</t>
  </si>
  <si>
    <t>TSMF</t>
  </si>
  <si>
    <t>TSML</t>
  </si>
  <si>
    <t>TSPL</t>
  </si>
  <si>
    <t>UBDL</t>
  </si>
  <si>
    <t>UBL-CDEC</t>
  </si>
  <si>
    <t>UBL-CFEB</t>
  </si>
  <si>
    <t>UBL-CJAN</t>
  </si>
  <si>
    <t>UBL-DEC</t>
  </si>
  <si>
    <t>UBL-JAN</t>
  </si>
  <si>
    <t>UCAPM</t>
  </si>
  <si>
    <t>UDPL</t>
  </si>
  <si>
    <t>UNIC</t>
  </si>
  <si>
    <t>UNITY</t>
  </si>
  <si>
    <t>UPFL</t>
  </si>
  <si>
    <t>USMT</t>
  </si>
  <si>
    <t>UVIC</t>
  </si>
  <si>
    <t>WAHN</t>
  </si>
  <si>
    <t>WYETH</t>
  </si>
  <si>
    <t>YOUW</t>
  </si>
  <si>
    <t>ZHCM</t>
  </si>
  <si>
    <t>ZIL</t>
  </si>
  <si>
    <t>ZTL</t>
  </si>
  <si>
    <r>
      <t>Amounts receivable against Repo financing.
Amount paid as purchaser under the REPO agreement. (</t>
    </r>
    <r>
      <rPr>
        <b/>
        <i/>
        <sz val="9"/>
        <rFont val="Arial"/>
        <family val="2"/>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</si>
  <si>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rFont val="Arial"/>
        <family val="2"/>
      </rPr>
      <t>i. Lower of net balance sheet value or value determined through adjustments.</t>
    </r>
  </si>
  <si>
    <r>
      <t xml:space="preserve">ii. Incase receivables are against margin trading, 5% of the net balance sheet value.
</t>
    </r>
    <r>
      <rPr>
        <b/>
        <i/>
        <sz val="9"/>
        <rFont val="Arial"/>
        <family val="2"/>
      </rPr>
      <t>ii. Net amount after deducting haircut</t>
    </r>
  </si>
  <si>
    <r>
      <t xml:space="preserve">iii. Incase receivables are against securities borrowings under SLB, the amount paid to NCCPL as collateral upon entering into contract,
</t>
    </r>
    <r>
      <rPr>
        <b/>
        <i/>
        <sz val="9"/>
        <rFont val="Arial"/>
        <family val="2"/>
      </rPr>
      <t>iii. Net amount after deducting haircut</t>
    </r>
  </si>
  <si>
    <r>
      <t xml:space="preserve">iv. Incase of other trade receivables not more than 5 days overdue, 0% of the net balance sheet value.
</t>
    </r>
    <r>
      <rPr>
        <b/>
        <i/>
        <sz val="9"/>
        <rFont val="Arial"/>
        <family val="2"/>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</si>
  <si>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rFont val="Arial"/>
        <family val="2"/>
      </rPr>
      <t>v. Lower of net balance sheet value or value determined through adjustments</t>
    </r>
  </si>
  <si>
    <r>
      <t xml:space="preserve">iii. Advance against shares for Increase in Capital of Securities broker: </t>
    </r>
    <r>
      <rPr>
        <sz val="9"/>
        <rFont val="Arial"/>
        <family val="2"/>
      </rPr>
      <t xml:space="preserve">100% haircut may be allowed in respect of advance against shares if:
a. The existing authorized share capital allows the proposed enhanced share capital 
b. Board of Directors of the company has approved the increase in capital 
c. Relevant Regulatory approvals have been obtained 
d. There is no unreasonable delay in issue of shares against advance and all regulatory  requirements relating to the increase in paid up capital have been completed.
e. Auditor is satisfied that such advance is against the increase of capital. </t>
    </r>
  </si>
  <si>
    <r>
      <t xml:space="preserve">(b) in any other case : </t>
    </r>
    <r>
      <rPr>
        <sz val="9"/>
        <rFont val="Arial"/>
        <family val="2"/>
      </rPr>
      <t>12.5% of the net underwriting commitments</t>
    </r>
  </si>
  <si>
    <t>BACKERS AND PARTNERS (PRIVATE) LIMITED</t>
  </si>
  <si>
    <t>Chief Executive / Director ________________</t>
  </si>
  <si>
    <t>i. If listed 20% or VaR of each securities as computed by the Securities Exchange for respective securities whichever is higher.</t>
  </si>
  <si>
    <t>Concentration in securities lending and borrowing</t>
  </si>
  <si>
    <r>
      <t xml:space="preserve">(a) in the case of right issues : </t>
    </r>
    <r>
      <rPr>
        <u/>
        <sz val="9"/>
        <rFont val="Arial"/>
        <family val="2"/>
      </rPr>
      <t xml:space="preserve"> </t>
    </r>
    <r>
      <rPr>
        <sz val="9"/>
        <rFont val="Arial"/>
        <family val="2"/>
      </rPr>
      <t>if the market value of securities is less than or equal to the subscription price;
the aggregate of:
(i) the 50% of Haircut multiplied by the underwriting commitments  and
(ii) the value by which the underwriting commitments exceeds the market price of the securities.
In the case of rights issues where the market price of securities is greater than the subscription price, 5% of the Haircut multiplied by the net underwriting</t>
    </r>
  </si>
  <si>
    <r>
      <rPr>
        <b/>
        <sz val="9"/>
        <rFont val="Arial"/>
        <family val="2"/>
      </rPr>
      <t>In the case of financier/purchaser</t>
    </r>
    <r>
      <rPr>
        <sz val="9"/>
        <rFont val="Arial"/>
        <family val="2"/>
      </rPr>
      <t xml:space="preserve"> the total amount receivable under Repo less the 110% of the market value of underlying securities.
</t>
    </r>
    <r>
      <rPr>
        <b/>
        <sz val="9"/>
        <rFont val="Arial"/>
        <family val="2"/>
      </rPr>
      <t>In the case of financee/seller</t>
    </r>
    <r>
      <rPr>
        <sz val="9"/>
        <rFont val="Arial"/>
        <family val="2"/>
      </rPr>
      <t xml:space="preserve"> the market value of underlying securities  after applying haircut less the total amount  received ,less value of any securities deposited as collateral by the purchaser after applying haircut less any cash deposited by the purchaser.</t>
    </r>
  </si>
  <si>
    <t>i. In case of customer positions, the total margin requirements in respect of open positions less the amount of cash deposited by the customer and the value of securities held as  collateral/ pledged with securities exchange after applying VaR haircuts</t>
  </si>
  <si>
    <t xml:space="preserve"> </t>
  </si>
  <si>
    <t xml:space="preserve">            </t>
  </si>
  <si>
    <t>191A</t>
  </si>
  <si>
    <t xml:space="preserve">Investment in Govt. Securities </t>
  </si>
  <si>
    <t>A/R</t>
  </si>
  <si>
    <t>less than 5</t>
  </si>
  <si>
    <t>var value</t>
  </si>
  <si>
    <t>market value</t>
  </si>
  <si>
    <t>more than 5</t>
  </si>
  <si>
    <t xml:space="preserve">Client </t>
  </si>
  <si>
    <t>Client Name</t>
  </si>
  <si>
    <t xml:space="preserve">Ledger </t>
  </si>
  <si>
    <t xml:space="preserve">5th Day </t>
  </si>
  <si>
    <t xml:space="preserve">Balance </t>
  </si>
  <si>
    <t xml:space="preserve">Balance less </t>
  </si>
  <si>
    <t>Holding Value</t>
  </si>
  <si>
    <t>VaR Value</t>
  </si>
  <si>
    <t xml:space="preserve">Net Adjusted </t>
  </si>
  <si>
    <t xml:space="preserve">Code </t>
  </si>
  <si>
    <t>Balance</t>
  </si>
  <si>
    <t>Receivable</t>
  </si>
  <si>
    <t xml:space="preserve">overdue for </t>
  </si>
  <si>
    <t>than 5 days</t>
  </si>
  <si>
    <t>23.2.2021</t>
  </si>
  <si>
    <t>more than 5 days</t>
  </si>
  <si>
    <t>ZAFAR MEHMOOD KHAN</t>
  </si>
  <si>
    <t>MUHAMMAD ASIF LATIF</t>
  </si>
  <si>
    <t>UMAR ZAFAR</t>
  </si>
  <si>
    <t>SYED ATTA UL MUSTAFA</t>
  </si>
  <si>
    <t>MUHAMMAD SAQIB IJAZ</t>
  </si>
  <si>
    <t>NASIR AHMAD CHAUDHRY</t>
  </si>
  <si>
    <t>GULZAR AHMED</t>
  </si>
  <si>
    <t>MUHAMMAD FIAZ ZAHID</t>
  </si>
  <si>
    <t>MUHAMMAD ALI RAFIQ</t>
  </si>
  <si>
    <t>USMAN MASOOD</t>
  </si>
  <si>
    <t>NAEEM TAHIR SHEIKH</t>
  </si>
  <si>
    <t>HAIDER HUSSAIN</t>
  </si>
  <si>
    <t>LAEEQ AHMAD</t>
  </si>
  <si>
    <t>AZEEM NISAR</t>
  </si>
  <si>
    <t>WAQAR HAIDER</t>
  </si>
  <si>
    <t>RASHID QUDDUS</t>
  </si>
  <si>
    <t>RIFFAT AFZAL</t>
  </si>
  <si>
    <t>SAMIR GULZAR</t>
  </si>
  <si>
    <t>MUHAMMAD ASIF ASLAM</t>
  </si>
  <si>
    <t>RASHID NAWAZ TIPU</t>
  </si>
  <si>
    <t>KASHIF AFTAB</t>
  </si>
  <si>
    <t>SAJJAD HUSSAIN</t>
  </si>
  <si>
    <t>AMJAD ALI KHAN</t>
  </si>
  <si>
    <t>TALAT BAIG</t>
  </si>
  <si>
    <t>RIZWANA ABRAR</t>
  </si>
  <si>
    <t>MOHAMMAD NAEEM</t>
  </si>
  <si>
    <t>HASSAN MUMTAZ ALI KHAN</t>
  </si>
  <si>
    <t>GHULAM HUSSAIN</t>
  </si>
  <si>
    <t>ASLAM KHAN</t>
  </si>
  <si>
    <t>JHANZAIB SAFDAR</t>
  </si>
  <si>
    <t>MUHAMMAD AFZAL USMAN</t>
  </si>
  <si>
    <t>EJAZ AHMAD KHAN</t>
  </si>
  <si>
    <t>CHOUDHRY NOOR ALI</t>
  </si>
  <si>
    <t>MUHAMMAD ATIF NADEEM</t>
  </si>
  <si>
    <t>ABDULLAH FAROOQ</t>
  </si>
  <si>
    <t>AAMIR IFTIKHAR KHAN</t>
  </si>
  <si>
    <t>MAHBOOB ISMAIL</t>
  </si>
  <si>
    <t>IMRAN FAZAL</t>
  </si>
  <si>
    <t>SYED SHEHZAD MEHBOOB SHAH</t>
  </si>
  <si>
    <t>SYED MUHAMMAD TAHIR SHAH</t>
  </si>
  <si>
    <t>ABDUL RASHEED</t>
  </si>
  <si>
    <t>YOUSAF WASEEM</t>
  </si>
  <si>
    <t>ABDUL WAHEED BHATTI</t>
  </si>
  <si>
    <t>SHEIKH SAJID MEHMOOD</t>
  </si>
  <si>
    <t>ADNAN MIRAJ</t>
  </si>
  <si>
    <t>AWAIS KHAN</t>
  </si>
  <si>
    <t>ZEESHAN MUNIR</t>
  </si>
  <si>
    <t>RIMAL SAQIB</t>
  </si>
  <si>
    <t>ZIA UL HAQ SIDDIQUEI</t>
  </si>
  <si>
    <t>MUHAMMAD SAMI</t>
  </si>
  <si>
    <t>AAMIR BAIG</t>
  </si>
  <si>
    <t>ABRAR UL HASSAN</t>
  </si>
  <si>
    <t>MUHAMMAD NAJAM UD DIN</t>
  </si>
  <si>
    <t>ASIF QUDDUS</t>
  </si>
  <si>
    <t>NASIR SUBHANI</t>
  </si>
  <si>
    <t>ABDULRAUF</t>
  </si>
  <si>
    <t>MUHAMMAD SAEED SHAIKH</t>
  </si>
  <si>
    <t>SYED ASAD ABBAS</t>
  </si>
  <si>
    <t>ASMAVIA IQBAL KHOKHAR</t>
  </si>
  <si>
    <t>MUHAMMAD ADNAN NAZIR</t>
  </si>
  <si>
    <t>SHAHZAD AYUB</t>
  </si>
  <si>
    <t>NIGHAT NASIM AKHTAR</t>
  </si>
  <si>
    <t xml:space="preserve">MUHAMMAD HASEEB ABAID </t>
  </si>
  <si>
    <t>RIAZ UL HAQ</t>
  </si>
  <si>
    <t>MUSHTAQ AHMAD CHAUDHRY</t>
  </si>
  <si>
    <t>SAQIB SHAMS</t>
  </si>
  <si>
    <t>ASAD KHALID</t>
  </si>
  <si>
    <t>PERVEEN ZAHOOR</t>
  </si>
  <si>
    <t>FARHAN SHOAIB</t>
  </si>
  <si>
    <t>AZRA PARVEEN</t>
  </si>
  <si>
    <t>TAHIR NAVEED</t>
  </si>
  <si>
    <t>NAEEM YOUSAF</t>
  </si>
  <si>
    <t>CHAUDHARY MAZHAR ZAHOOR</t>
  </si>
  <si>
    <t>MUHAMMAD AZEEM AFZAL</t>
  </si>
  <si>
    <t xml:space="preserve">MUHAMMAD ZUBAIR MASOOD </t>
  </si>
  <si>
    <t>MUHAMMAD FARHAN BUTT</t>
  </si>
  <si>
    <t>ATTAULLAH</t>
  </si>
  <si>
    <t>TARIQ MAHMOOD</t>
  </si>
  <si>
    <t>KHAWAJA SHAHZAD YOUNAS</t>
  </si>
  <si>
    <t>FAIZ UL HASSAN</t>
  </si>
  <si>
    <t>TARIQ RASHID</t>
  </si>
  <si>
    <t>SHAMIM AHMED HASHMI</t>
  </si>
  <si>
    <t>SYED IRFAN AHMED</t>
  </si>
  <si>
    <t>FARIDA NAVEED</t>
  </si>
  <si>
    <t>FIZZA ARSHAD</t>
  </si>
  <si>
    <t>AYESHA SIDDIQUI</t>
  </si>
  <si>
    <t>SAIMA NAEEM</t>
  </si>
  <si>
    <t>KHURRAM SHAHZAD</t>
  </si>
  <si>
    <t>MUHAMMAD SHAFIQ</t>
  </si>
  <si>
    <t>SHAZIA SHAFIQ</t>
  </si>
  <si>
    <t>HAMID ALI</t>
  </si>
  <si>
    <t>AMENA SAQIB</t>
  </si>
  <si>
    <t>SAQIB AHMED KHAN</t>
  </si>
  <si>
    <t>M. ZOHAIB KHAN</t>
  </si>
  <si>
    <t>ADNAN IKRAM</t>
  </si>
  <si>
    <t>ANWAR UL HAQ</t>
  </si>
  <si>
    <t>HASAN RIAZ SYED</t>
  </si>
  <si>
    <t>FAROOQ AHMAD</t>
  </si>
  <si>
    <t>BILAL AHMAD FAZAL</t>
  </si>
  <si>
    <t>IQRA IQBAL</t>
  </si>
  <si>
    <t>RIFFAT ZAHRA</t>
  </si>
  <si>
    <t>MUHAMMAD TARIQ SARDAR</t>
  </si>
  <si>
    <t>AHMAD FAROOQ SULTAN</t>
  </si>
  <si>
    <t>QASIM JAN</t>
  </si>
  <si>
    <t>SABAHAT KIRAN</t>
  </si>
  <si>
    <t>RANA IKRAM UL HAQ</t>
  </si>
  <si>
    <t>ZAHID HASSAN</t>
  </si>
  <si>
    <t>SANIA IJAZ</t>
  </si>
  <si>
    <t>JAVAID HUSSAIN KHAN BALOCH</t>
  </si>
  <si>
    <t>ALEEM AHMAD KHAN</t>
  </si>
  <si>
    <t>RASHEEDA MANSOOR</t>
  </si>
  <si>
    <t>FARRUKH MOBEN</t>
  </si>
  <si>
    <t>MUHAMMAD WASIF LATIF</t>
  </si>
  <si>
    <t>BABAR HUSSAIN</t>
  </si>
  <si>
    <t>ASIF ALI KHAN</t>
  </si>
  <si>
    <t>SANA SHARIF</t>
  </si>
  <si>
    <t>CHAUDHRY MUHAMMAD USMAN</t>
  </si>
  <si>
    <t>WAQAR AHMED</t>
  </si>
  <si>
    <t>MUHAMMAD SAKHI SARWAR</t>
  </si>
  <si>
    <t>ARFAN SABIR</t>
  </si>
  <si>
    <t>MUHAMMAD TARIQ</t>
  </si>
  <si>
    <t>SHAHZAD HUSSAIN</t>
  </si>
  <si>
    <t>TAHA BIN ALI</t>
  </si>
  <si>
    <t>MUHAMMAD AKHTAR</t>
  </si>
  <si>
    <t>ASHFAQ AHMAD</t>
  </si>
  <si>
    <t xml:space="preserve">MUHAMMAD FAISAL MUNIR </t>
  </si>
  <si>
    <t>SYED SAGHEER HUSSAIN</t>
  </si>
  <si>
    <t>MUHAMMAD SHAFQAT</t>
  </si>
  <si>
    <t>MALIK KHAN BAIG</t>
  </si>
  <si>
    <t>MUHAMMAD SHAHBAZ</t>
  </si>
  <si>
    <t>MUHAMMAD IQBAL</t>
  </si>
  <si>
    <t>MUHAMMAD MUKARRAM</t>
  </si>
  <si>
    <t>AHMED NAEEM</t>
  </si>
  <si>
    <t>SURRIYA NASIM</t>
  </si>
  <si>
    <t>DARAKSHAN BASHIR</t>
  </si>
  <si>
    <t>MARYAM BASHIR</t>
  </si>
  <si>
    <t>IMRAN KAMAL</t>
  </si>
  <si>
    <t>SHAZIA BASHIR</t>
  </si>
  <si>
    <t>AMIR BASHIR</t>
  </si>
  <si>
    <t>ASAD MAHMOOD</t>
  </si>
  <si>
    <t>MUHAMMAD QASIM</t>
  </si>
  <si>
    <t>MUTAHIR AHMED</t>
  </si>
  <si>
    <t xml:space="preserve">SERVICE INDUSTRIES LDT. </t>
  </si>
  <si>
    <t>RABIA USMAN</t>
  </si>
  <si>
    <t>NILOFAR MUKHTAR</t>
  </si>
  <si>
    <t>MUHAMMAD SAMER RAJA</t>
  </si>
  <si>
    <t>USMAN BASHIR</t>
  </si>
  <si>
    <t>AHSAN AHMED</t>
  </si>
  <si>
    <t>MAZHAR RASOOL</t>
  </si>
  <si>
    <t>MUHAMMAD IMRAN KHAN</t>
  </si>
  <si>
    <t>BILAL ARIF</t>
  </si>
  <si>
    <t>HAROON RAFIQUE</t>
  </si>
  <si>
    <t>MUHAMMAD AMJAD ULLAH</t>
  </si>
  <si>
    <t>ZIA AFTAB</t>
  </si>
  <si>
    <t>ARSLAN NASIR SHAH</t>
  </si>
  <si>
    <t>TAMSILA BEGUM</t>
  </si>
  <si>
    <t>TANVEER AZHAR SHAH</t>
  </si>
  <si>
    <t>KHALID WAHEED BHATTI</t>
  </si>
  <si>
    <t>SHAHBAZ AHMAD</t>
  </si>
  <si>
    <t>JAWAD HAMID</t>
  </si>
  <si>
    <t>MUHAMMAD SAFDAR BHATTI</t>
  </si>
  <si>
    <t>ASIF MANZOOR JARAL</t>
  </si>
  <si>
    <t>MUHAMMAD SAFDAR KHAN</t>
  </si>
  <si>
    <t>SALIM SULEMAN VORAJEE</t>
  </si>
  <si>
    <t>SHAHZAIB</t>
  </si>
  <si>
    <t>FARRUKH AKBAR</t>
  </si>
  <si>
    <t>ARIF PHINOO</t>
  </si>
  <si>
    <t>SULEMAN YAHYA</t>
  </si>
  <si>
    <t>ABID YOUSAF</t>
  </si>
  <si>
    <t>MUHAMMAD ZEESHAN</t>
  </si>
  <si>
    <t>JEHANZEB AMIN</t>
  </si>
  <si>
    <t>MUHAMMAD YASIR BLOUCH</t>
  </si>
  <si>
    <t>SYED MANZOOR AHMED KAZMI</t>
  </si>
  <si>
    <t>USMAN GHANI</t>
  </si>
  <si>
    <t>ZESHAN GUL</t>
  </si>
  <si>
    <t>DANISH TANVEER</t>
  </si>
  <si>
    <t>IMTAIZ AHMED</t>
  </si>
  <si>
    <t>SHAHBAZ ZAFAR</t>
  </si>
  <si>
    <t>FARHAN MASOOD</t>
  </si>
  <si>
    <t>ZAFAR HUSSAIN</t>
  </si>
  <si>
    <t>EMAD MANZOOR</t>
  </si>
  <si>
    <t>AQIB ALI</t>
  </si>
  <si>
    <t>ZAMIR UD DIN SHEIKH</t>
  </si>
  <si>
    <t xml:space="preserve">CHAUDHARY MUHAMMAD </t>
  </si>
  <si>
    <t>AZHAR JAVAID</t>
  </si>
  <si>
    <t>REHMAN HANIF</t>
  </si>
  <si>
    <t>SYED AHMED HASSAN GARDEZI</t>
  </si>
  <si>
    <t>SYED ZAHID ABBAS BOKHARI</t>
  </si>
  <si>
    <t>GHAZANFAR SAEED</t>
  </si>
  <si>
    <t>MUHAMMAD AFZAL</t>
  </si>
  <si>
    <t>ZAHID RAFIQUE</t>
  </si>
  <si>
    <t>MUHAMMAD ASIM UMAR</t>
  </si>
  <si>
    <t>HAROON ANWAR</t>
  </si>
  <si>
    <t>HUR HASSAN</t>
  </si>
  <si>
    <t>KHALID MEHMOOD QURESHI</t>
  </si>
  <si>
    <t>SYED CHAND RAUF</t>
  </si>
  <si>
    <t>SERVICE INDUSTRIES LIMITED</t>
  </si>
  <si>
    <t>MUHAMMAD USMAN IQBAL</t>
  </si>
  <si>
    <t>ABID ABBAS MAAN</t>
  </si>
  <si>
    <t>MARYAM SHAHZAD</t>
  </si>
  <si>
    <t>TREET CORPORATION LIMITED</t>
  </si>
  <si>
    <t>SHAHID ABBAS ANEES</t>
  </si>
  <si>
    <t>NADEEM SALEEM</t>
  </si>
  <si>
    <t>SAMREEN KANWAL</t>
  </si>
  <si>
    <t>MUHAMMAD AMJAD PAL</t>
  </si>
  <si>
    <t>DAWOOD HASSAN RUMI</t>
  </si>
  <si>
    <t>TARIQ AZIZ</t>
  </si>
  <si>
    <t>JAWED SHAFAAT</t>
  </si>
  <si>
    <t>SYED ABDUL KARIM</t>
  </si>
  <si>
    <t>RIZWAN NISAR</t>
  </si>
  <si>
    <t>FAROOQ YOUNAS</t>
  </si>
  <si>
    <t>QAISER MURAD</t>
  </si>
  <si>
    <t>IMRAN AAMIR</t>
  </si>
  <si>
    <t>HAMZA WAHEED</t>
  </si>
  <si>
    <t xml:space="preserve">MCB FSL-TRUSTEE ABL ISLAMIC </t>
  </si>
  <si>
    <t>CDC TRUSTEE ABL STOCK FUND</t>
  </si>
  <si>
    <t xml:space="preserve">MCBFSL TRUSTEE ABL ISLAMIC </t>
  </si>
  <si>
    <t>WASEEM AKHTAR</t>
  </si>
  <si>
    <t>MUHAMMAD ATIF</t>
  </si>
  <si>
    <t>ANDLEEB KAUSAR</t>
  </si>
  <si>
    <t>SEEMI HAMID</t>
  </si>
  <si>
    <t>SADIA GULZAR</t>
  </si>
  <si>
    <t>MUHAMMAD JAVEED</t>
  </si>
  <si>
    <t>AAMIR ALI</t>
  </si>
  <si>
    <t>USMAN SALEEM</t>
  </si>
  <si>
    <t>PAKEEZA KHURRAM</t>
  </si>
  <si>
    <t>SAIRA ARZOO BHATTI</t>
  </si>
  <si>
    <t>ABDUL HAQ</t>
  </si>
  <si>
    <t>ZOHAIB HUSSAIN</t>
  </si>
  <si>
    <t>KHAWAJA MOHAMMAD JAWEED</t>
  </si>
  <si>
    <t>MUHAMMAD MUJAHID BUTT</t>
  </si>
  <si>
    <t>FAISAL QAYYUM</t>
  </si>
  <si>
    <t>AFTAB IQBAL</t>
  </si>
  <si>
    <t>MANSOOR KRISHAN BAJWA</t>
  </si>
  <si>
    <t>SYED ATIF ALI BUKHARI</t>
  </si>
  <si>
    <t>SHAKARGANJ LIMITED</t>
  </si>
  <si>
    <t>MOHAMMAD HAMZA YOUSAF</t>
  </si>
  <si>
    <t>MUHAMMAD IBRAR</t>
  </si>
  <si>
    <t>MIAN MUHAMMAD ARFAN ALI</t>
  </si>
  <si>
    <t>USMAN MANZOOR</t>
  </si>
  <si>
    <t>QAZI ALI UMAR</t>
  </si>
  <si>
    <t>SYED RIZWAN UL HASSAN</t>
  </si>
  <si>
    <t>MUHAMMAD ATIF ISHFAQ</t>
  </si>
  <si>
    <t>KAMRAN KHAN</t>
  </si>
  <si>
    <t>HAFIZ ABUBAKAR MAKHDOOM</t>
  </si>
  <si>
    <t>AADIL KHAN</t>
  </si>
  <si>
    <t>UMER SHAHID</t>
  </si>
  <si>
    <t>MUHAMMAD HASSAN ASGHAR</t>
  </si>
  <si>
    <t>ASMA MUGHAL</t>
  </si>
  <si>
    <t>SH MUHAMMAD OMER FAROOQ</t>
  </si>
  <si>
    <t>MAHIRA ASAD</t>
  </si>
  <si>
    <t>ZULFIQAR AHMED</t>
  </si>
  <si>
    <t>WAHEED NAZIR AHMAD</t>
  </si>
  <si>
    <t>MUHAMMAD ABBAS JUTT</t>
  </si>
  <si>
    <t>MUHAMMAD AKRAM ISMAIL</t>
  </si>
  <si>
    <t>MUBASHER SHAHID</t>
  </si>
  <si>
    <t>CHOUDHRY BURHAN UD DIN</t>
  </si>
  <si>
    <t>ZUNAIR ALI</t>
  </si>
  <si>
    <t>ADEED KHALID</t>
  </si>
  <si>
    <t>IMRAN SIDDIQUE</t>
  </si>
  <si>
    <t xml:space="preserve">KHAWAJA MOHAMMAD </t>
  </si>
  <si>
    <t>ABDUL WAHEED BUTT</t>
  </si>
  <si>
    <t>MOHAMMAD NAVEED</t>
  </si>
  <si>
    <t>MUGHEES ARSLAN YOUSAF</t>
  </si>
  <si>
    <t>SAIMA SALEEM</t>
  </si>
  <si>
    <t>ASWAD FATIMAH</t>
  </si>
  <si>
    <t>MUHAMMAD NADEEM SARWAR</t>
  </si>
  <si>
    <t>MUHAMMAD AFZAAL AKRAM</t>
  </si>
  <si>
    <t>MUHAMMAD MURTAZA EHSAN</t>
  </si>
  <si>
    <t>FAIZ RASOOL CHISHTI</t>
  </si>
  <si>
    <t>AZHAR ULLAH</t>
  </si>
  <si>
    <t>ALI NISAR AHMED</t>
  </si>
  <si>
    <t>SYED AQIF SIBTAIN</t>
  </si>
  <si>
    <t>MUHAMMAD ANAS</t>
  </si>
  <si>
    <t>KASHIF MAQSOOD ABBASI</t>
  </si>
  <si>
    <t>ZAHEER AHMAD HUSSAIN</t>
  </si>
  <si>
    <t>ABDUR REHMAN TAHIR</t>
  </si>
  <si>
    <t>ZABIH ULLAH</t>
  </si>
  <si>
    <t>MUAZZAM ALI</t>
  </si>
  <si>
    <t>MUHAMMAD USMAN HASHMI</t>
  </si>
  <si>
    <t>ABDUL MANAN</t>
  </si>
  <si>
    <t>MAHBOOB SAEED</t>
  </si>
  <si>
    <t>MUHAMMAD RAMZAN YAHYA</t>
  </si>
  <si>
    <t>RABIA ZAHID</t>
  </si>
  <si>
    <t>MUHAMMAD TAHIR SIDDIQUE</t>
  </si>
  <si>
    <t>001</t>
  </si>
  <si>
    <t>A.N.EQUITIES (PRIVATE ) LIMITED</t>
  </si>
  <si>
    <t>002</t>
  </si>
  <si>
    <t xml:space="preserve">AN EQUITIES ERRONEOUS </t>
  </si>
  <si>
    <t>003</t>
  </si>
  <si>
    <t xml:space="preserve">A.N.EQUITIES (PVT.) LIMITED </t>
  </si>
  <si>
    <t>004</t>
  </si>
  <si>
    <t>A.N.EQUITIES (PVT.) LIMITED-M</t>
  </si>
  <si>
    <t>114M</t>
  </si>
  <si>
    <t>MUHAMMAD ISHTIAQ</t>
  </si>
  <si>
    <t>200M</t>
  </si>
  <si>
    <t>IBRAR UL HASSAN</t>
  </si>
  <si>
    <t>202M</t>
  </si>
  <si>
    <t>MUHAMMAD NADEEM NAZ</t>
  </si>
  <si>
    <t>280M</t>
  </si>
  <si>
    <t>MTSPL</t>
  </si>
  <si>
    <t xml:space="preserve">MTS PROFIT /LOSS </t>
  </si>
  <si>
    <t>PSXF</t>
  </si>
  <si>
    <t>PSX FUTURE</t>
  </si>
  <si>
    <t>Grand Total:</t>
  </si>
  <si>
    <t>168,631,588.07151,993,384.29148,274,706.83</t>
  </si>
  <si>
    <t>226,910,364.88173,762,061.06</t>
  </si>
  <si>
    <t>As on April 30, 2021</t>
  </si>
  <si>
    <t>As on 31.04.2021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</si>
</sst>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_);_(* \(#,##0\);_(* &quot;-&quot;??_);_(@_)"/>
    <numFmt numFmtId="165" formatCode="&quot;$&quot;#,##0.00;\-&quot;$&quot;#,##0.00"/>
    <numFmt numFmtId="166" formatCode="0.0%"/>
    <numFmt numFmtId="167" formatCode="_(* #,##0.0_);_(* \(#,##0.0\);_(* &quot;-&quot;?_);_(@_)"/>
  </numFmts>
  <fonts count="26"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b/>
      <sz val="11"/>
      <color theme="1"/>
      <name val="Arial"/>
      <family val="2"/>
    </font>
    <font>
      <sz val="9"/>
      <color theme="1"/>
      <name val="Arial"/>
      <family val="2"/>
    </font>
    <font>
      <b/>
      <sz val="9"/>
      <color theme="1"/>
      <name val="Arial"/>
      <family val="2"/>
    </font>
    <font>
      <b/>
      <sz val="9"/>
      <color theme="0"/>
      <name val="Arial"/>
      <family val="2"/>
    </font>
    <font>
      <b/>
      <sz val="10"/>
      <color theme="1"/>
      <name val="Arial"/>
      <family val="2"/>
    </font>
    <font>
      <b/>
      <sz val="11"/>
      <color theme="0"/>
      <name val="Arial"/>
      <family val="2"/>
    </font>
    <font>
      <sz val="9"/>
      <name val="Arial"/>
      <family val="2"/>
    </font>
    <font>
      <sz val="11"/>
      <name val="Arial"/>
      <family val="2"/>
    </font>
    <font>
      <sz val="11"/>
      <color rgb="FF000000"/>
      <name val="Arial"/>
      <family val="2"/>
    </font>
    <font>
      <b/>
      <i/>
      <sz val="9"/>
      <name val="Arial"/>
      <family val="2"/>
    </font>
    <font>
      <b/>
      <sz val="9"/>
      <name val="Arial"/>
      <family val="2"/>
    </font>
    <font>
      <b/>
      <u/>
      <sz val="9"/>
      <name val="Arial"/>
      <family val="2"/>
    </font>
    <font>
      <u/>
      <sz val="9"/>
      <name val="Arial"/>
      <family val="2"/>
    </font>
    <font>
      <b/>
      <sz val="9"/>
      <name val="Calibri"/>
      <family val="2"/>
      <scheme val="minor"/>
    </font>
    <font>
      <sz val="9"/>
      <color theme="0" tint="-0.34998626667073579"/>
      <name val="Arial"/>
      <family val="2"/>
    </font>
    <font>
      <sz val="9"/>
      <color theme="0"/>
      <name val="Arial"/>
      <family val="2"/>
    </font>
    <font>
      <b/>
      <sz val="11"/>
      <color theme="1"/>
      <name val="Calibri"/>
      <family val="2"/>
      <scheme val="minor"/>
    </font>
    <font>
      <sz val="8"/>
      <color rgb="FF000000"/>
      <name val="Arial Bold"/>
    </font>
    <font>
      <sz val="8"/>
      <color rgb="FF000000"/>
      <name val="Arial"/>
      <family val="2"/>
    </font>
    <font>
      <sz val="11"/>
      <color theme="0" tint="-0.34998626667073579"/>
      <name val="Calibri"/>
      <family val="2"/>
      <scheme val="minor"/>
    </font>
    <font>
      <b/>
      <sz val="9"/>
      <color theme="0" tint="-0.34998626667073579"/>
      <name val="Arial"/>
      <family val="2"/>
    </font>
  </fonts>
  <fills count="8">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top style="thin">
        <color indexed="64"/>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s>
  <cellStyleXfs count="9">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0" fontId="3" fillId="0" borderId="0"/>
    <xf numFmtId="165" fontId="4" fillId="0" borderId="0" applyFont="0" applyFill="0" applyBorder="0" applyAlignment="0" applyProtection="0"/>
    <xf numFmtId="0" fontId="1" fillId="0" borderId="0"/>
    <xf numFmtId="0" fontId="4" fillId="0" borderId="0"/>
  </cellStyleXfs>
  <cellXfs count="205">
    <xf numFmtId="0" fontId="0" fillId="0" borderId="0" xfId="0"/>
    <xf numFmtId="10" fontId="6" fillId="0" borderId="4" xfId="0" applyNumberFormat="1" applyFont="1" applyBorder="1" applyAlignment="1">
      <alignment vertical="center"/>
    </xf>
    <xf numFmtId="164" fontId="6" fillId="0" borderId="4" xfId="1" applyNumberFormat="1" applyFont="1" applyBorder="1" applyAlignment="1">
      <alignment horizontal="left" vertical="center"/>
    </xf>
    <xf numFmtId="10" fontId="6" fillId="0" borderId="1" xfId="0" applyNumberFormat="1" applyFont="1" applyBorder="1" applyAlignment="1">
      <alignment vertical="center"/>
    </xf>
    <xf numFmtId="164" fontId="6" fillId="0" borderId="1" xfId="1" applyNumberFormat="1" applyFont="1" applyBorder="1" applyAlignment="1">
      <alignment horizontal="left" vertical="center"/>
    </xf>
    <xf numFmtId="0" fontId="7" fillId="0" borderId="0" xfId="0" applyFont="1"/>
    <xf numFmtId="0" fontId="6" fillId="0" borderId="0" xfId="0" applyFont="1"/>
    <xf numFmtId="164" fontId="6" fillId="0" borderId="0" xfId="1" applyNumberFormat="1" applyFont="1"/>
    <xf numFmtId="1" fontId="6" fillId="0" borderId="0" xfId="0" applyNumberFormat="1" applyFont="1"/>
    <xf numFmtId="0" fontId="8" fillId="2" borderId="5" xfId="0" applyFont="1" applyFill="1" applyBorder="1" applyAlignment="1">
      <alignment horizontal="center" vertical="center"/>
    </xf>
    <xf numFmtId="164" fontId="8" fillId="2" borderId="5" xfId="1" applyNumberFormat="1"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164" fontId="6" fillId="0" borderId="1" xfId="1" applyNumberFormat="1" applyFont="1" applyBorder="1" applyAlignment="1">
      <alignment vertical="center"/>
    </xf>
    <xf numFmtId="164" fontId="6" fillId="0" borderId="1" xfId="1" applyNumberFormat="1" applyFont="1" applyFill="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6" fillId="0" borderId="1" xfId="0" applyFont="1" applyBorder="1" applyAlignment="1">
      <alignment vertical="center"/>
    </xf>
    <xf numFmtId="164" fontId="6" fillId="0" borderId="1" xfId="1" applyNumberFormat="1" applyFont="1" applyBorder="1" applyAlignment="1">
      <alignment horizontal="center" vertical="center"/>
    </xf>
    <xf numFmtId="164" fontId="6" fillId="0" borderId="1" xfId="1" applyNumberFormat="1" applyFont="1" applyFill="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Alignment="1">
      <alignment wrapText="1"/>
    </xf>
    <xf numFmtId="0" fontId="6" fillId="0" borderId="0" xfId="0" applyFont="1" applyFill="1"/>
    <xf numFmtId="164" fontId="6" fillId="0" borderId="1" xfId="1" applyNumberFormat="1" applyFont="1" applyBorder="1" applyAlignment="1">
      <alignment vertical="center" wrapText="1"/>
    </xf>
    <xf numFmtId="0" fontId="6" fillId="0" borderId="1" xfId="0" applyFont="1" applyBorder="1" applyAlignment="1">
      <alignment horizontal="left" vertical="center" wrapText="1"/>
    </xf>
    <xf numFmtId="2" fontId="6" fillId="0" borderId="1"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left" vertical="center"/>
    </xf>
    <xf numFmtId="164" fontId="7" fillId="0" borderId="0" xfId="1" applyNumberFormat="1" applyFont="1" applyBorder="1" applyAlignment="1">
      <alignment vertical="center"/>
    </xf>
    <xf numFmtId="1" fontId="7" fillId="0" borderId="0" xfId="1" applyNumberFormat="1" applyFont="1" applyBorder="1" applyAlignment="1">
      <alignment vertical="center"/>
    </xf>
    <xf numFmtId="0" fontId="5" fillId="0" borderId="0" xfId="0" applyFont="1"/>
    <xf numFmtId="0" fontId="9" fillId="0" borderId="0" xfId="0" applyFo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 fillId="0" borderId="0" xfId="7"/>
    <xf numFmtId="15" fontId="1" fillId="0" borderId="0" xfId="7" applyNumberFormat="1"/>
    <xf numFmtId="0" fontId="5" fillId="0" borderId="0" xfId="0" applyFont="1" applyAlignment="1">
      <alignment horizontal="center"/>
    </xf>
    <xf numFmtId="49" fontId="5" fillId="0" borderId="0" xfId="1" applyNumberFormat="1" applyFont="1"/>
    <xf numFmtId="43" fontId="1" fillId="0" borderId="0" xfId="1" applyFont="1"/>
    <xf numFmtId="164" fontId="1" fillId="0" borderId="0" xfId="1" applyNumberFormat="1" applyFont="1"/>
    <xf numFmtId="0" fontId="1" fillId="0" borderId="0" xfId="0" applyFont="1"/>
    <xf numFmtId="0" fontId="12" fillId="0" borderId="0" xfId="0" applyFont="1"/>
    <xf numFmtId="0" fontId="10" fillId="2" borderId="9" xfId="0" applyFont="1" applyFill="1" applyBorder="1" applyAlignment="1">
      <alignment horizontal="center" vertical="center"/>
    </xf>
    <xf numFmtId="164" fontId="10" fillId="2" borderId="9" xfId="1" applyNumberFormat="1" applyFont="1" applyFill="1" applyBorder="1" applyAlignment="1">
      <alignment horizontal="center" vertical="center" wrapText="1"/>
    </xf>
    <xf numFmtId="43" fontId="10" fillId="2" borderId="9" xfId="1" applyFont="1" applyFill="1" applyBorder="1" applyAlignment="1">
      <alignment horizontal="center" vertical="center"/>
    </xf>
    <xf numFmtId="164" fontId="10" fillId="2" borderId="9" xfId="1" applyNumberFormat="1" applyFont="1" applyFill="1" applyBorder="1" applyAlignment="1">
      <alignment horizontal="center" vertical="center"/>
    </xf>
    <xf numFmtId="49" fontId="13" fillId="0" borderId="1" xfId="0" applyNumberFormat="1" applyFont="1" applyBorder="1" applyAlignment="1">
      <alignment horizontal="center"/>
    </xf>
    <xf numFmtId="1" fontId="13" fillId="0" borderId="1" xfId="0" applyNumberFormat="1" applyFont="1" applyBorder="1" applyAlignment="1">
      <alignment horizontal="center"/>
    </xf>
    <xf numFmtId="43" fontId="1" fillId="0" borderId="1" xfId="1" applyFont="1" applyBorder="1"/>
    <xf numFmtId="164" fontId="1" fillId="0" borderId="1" xfId="1" applyNumberFormat="1" applyFont="1" applyBorder="1"/>
    <xf numFmtId="10" fontId="12" fillId="0" borderId="1" xfId="0" applyNumberFormat="1" applyFont="1" applyBorder="1"/>
    <xf numFmtId="43" fontId="1" fillId="0" borderId="1" xfId="0" applyNumberFormat="1" applyFont="1" applyBorder="1"/>
    <xf numFmtId="10" fontId="1" fillId="0" borderId="1" xfId="2" applyNumberFormat="1" applyFont="1" applyBorder="1"/>
    <xf numFmtId="166" fontId="1" fillId="0" borderId="1" xfId="0" applyNumberFormat="1" applyFont="1" applyBorder="1"/>
    <xf numFmtId="43" fontId="1" fillId="0" borderId="0" xfId="1" applyFont="1" applyBorder="1"/>
    <xf numFmtId="9" fontId="1" fillId="0" borderId="0" xfId="0" applyNumberFormat="1" applyFont="1" applyBorder="1"/>
    <xf numFmtId="10" fontId="12" fillId="0" borderId="0" xfId="0" applyNumberFormat="1" applyFont="1" applyBorder="1"/>
    <xf numFmtId="0" fontId="1" fillId="0" borderId="0" xfId="0" applyFont="1" applyBorder="1"/>
    <xf numFmtId="164" fontId="1" fillId="0" borderId="11" xfId="1" applyNumberFormat="1" applyFont="1" applyBorder="1"/>
    <xf numFmtId="10" fontId="1" fillId="0" borderId="0" xfId="2" applyNumberFormat="1" applyFont="1" applyBorder="1"/>
    <xf numFmtId="164" fontId="5" fillId="0" borderId="10" xfId="1" applyNumberFormat="1" applyFont="1" applyBorder="1"/>
    <xf numFmtId="43" fontId="5" fillId="0" borderId="0" xfId="1" applyFont="1"/>
    <xf numFmtId="0" fontId="5" fillId="0" borderId="0" xfId="0" quotePrefix="1" applyFont="1" applyAlignment="1">
      <alignment horizontal="right"/>
    </xf>
    <xf numFmtId="164" fontId="1" fillId="0" borderId="0" xfId="0" applyNumberFormat="1" applyFont="1"/>
    <xf numFmtId="164" fontId="11" fillId="0" borderId="1" xfId="1" applyNumberFormat="1"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xf>
    <xf numFmtId="164" fontId="11" fillId="0" borderId="1" xfId="1" applyNumberFormat="1" applyFont="1" applyFill="1" applyBorder="1" applyAlignment="1">
      <alignment vertical="center"/>
    </xf>
    <xf numFmtId="9" fontId="11" fillId="0" borderId="1" xfId="2" applyFont="1" applyFill="1" applyBorder="1" applyAlignment="1">
      <alignment vertical="center"/>
    </xf>
    <xf numFmtId="164" fontId="11" fillId="0" borderId="1" xfId="1" applyNumberFormat="1" applyFont="1" applyFill="1" applyBorder="1" applyAlignment="1">
      <alignment horizontal="left" vertical="center"/>
    </xf>
    <xf numFmtId="0" fontId="11" fillId="0" borderId="0" xfId="0" applyFont="1"/>
    <xf numFmtId="0" fontId="11" fillId="0" borderId="1" xfId="0" applyFont="1" applyBorder="1" applyAlignment="1">
      <alignment horizontal="left" vertical="center" wrapText="1"/>
    </xf>
    <xf numFmtId="164" fontId="11" fillId="0" borderId="1" xfId="1" applyNumberFormat="1" applyFont="1" applyBorder="1" applyAlignment="1">
      <alignment vertical="center"/>
    </xf>
    <xf numFmtId="0" fontId="11" fillId="0" borderId="1" xfId="0" applyFont="1" applyBorder="1" applyAlignment="1">
      <alignment vertical="center" wrapText="1"/>
    </xf>
    <xf numFmtId="0" fontId="11" fillId="0" borderId="1" xfId="0" applyFont="1" applyFill="1" applyBorder="1" applyAlignment="1">
      <alignment horizontal="left" vertical="center" wrapText="1"/>
    </xf>
    <xf numFmtId="164" fontId="11" fillId="0" borderId="0" xfId="1" applyNumberFormat="1" applyFont="1" applyFill="1"/>
    <xf numFmtId="164" fontId="11" fillId="0" borderId="1" xfId="1" applyNumberFormat="1" applyFont="1" applyBorder="1" applyAlignment="1">
      <alignment horizontal="center" vertical="center"/>
    </xf>
    <xf numFmtId="164" fontId="11" fillId="0" borderId="1" xfId="1" applyNumberFormat="1" applyFont="1" applyFill="1" applyBorder="1" applyAlignment="1">
      <alignment horizontal="left" vertical="center" wrapText="1"/>
    </xf>
    <xf numFmtId="164" fontId="15" fillId="0" borderId="1" xfId="1" applyNumberFormat="1" applyFont="1" applyFill="1" applyBorder="1" applyAlignment="1">
      <alignment vertical="center"/>
    </xf>
    <xf numFmtId="164" fontId="11" fillId="0" borderId="1" xfId="1" applyNumberFormat="1" applyFont="1" applyFill="1" applyBorder="1" applyAlignment="1">
      <alignment vertical="center" wrapText="1"/>
    </xf>
    <xf numFmtId="0" fontId="15" fillId="0" borderId="1" xfId="0" applyFont="1" applyFill="1" applyBorder="1" applyAlignment="1">
      <alignment vertical="center" wrapText="1"/>
    </xf>
    <xf numFmtId="164" fontId="11" fillId="0" borderId="1" xfId="1" applyNumberFormat="1" applyFont="1" applyFill="1" applyBorder="1" applyAlignment="1">
      <alignment horizontal="center" vertical="center"/>
    </xf>
    <xf numFmtId="0" fontId="11" fillId="0" borderId="1" xfId="0" applyFont="1" applyFill="1" applyBorder="1" applyAlignment="1">
      <alignment vertical="center" wrapText="1"/>
    </xf>
    <xf numFmtId="0" fontId="15" fillId="0" borderId="1" xfId="0" applyFont="1" applyBorder="1" applyAlignment="1">
      <alignment horizontal="center" vertical="center"/>
    </xf>
    <xf numFmtId="0" fontId="16" fillId="0" borderId="1" xfId="0" applyFont="1" applyBorder="1" applyAlignment="1">
      <alignment vertical="center" wrapText="1"/>
    </xf>
    <xf numFmtId="0" fontId="15" fillId="0" borderId="1" xfId="0" applyFont="1" applyFill="1" applyBorder="1" applyAlignment="1">
      <alignment horizontal="left" vertical="center"/>
    </xf>
    <xf numFmtId="164" fontId="15" fillId="0" borderId="1" xfId="1" applyNumberFormat="1" applyFont="1" applyBorder="1" applyAlignment="1">
      <alignment vertical="center"/>
    </xf>
    <xf numFmtId="0" fontId="15" fillId="0" borderId="0" xfId="0" applyFont="1" applyBorder="1" applyAlignment="1">
      <alignment horizontal="center" vertical="center"/>
    </xf>
    <xf numFmtId="0" fontId="15" fillId="0" borderId="0" xfId="0" applyFont="1" applyFill="1" applyBorder="1" applyAlignment="1">
      <alignment horizontal="left" vertical="center"/>
    </xf>
    <xf numFmtId="164" fontId="15" fillId="0" borderId="10" xfId="1" applyNumberFormat="1" applyFont="1" applyBorder="1"/>
    <xf numFmtId="0" fontId="18" fillId="0" borderId="0" xfId="0" applyFont="1" applyBorder="1" applyAlignment="1">
      <alignment horizontal="right" vertical="center"/>
    </xf>
    <xf numFmtId="41" fontId="15" fillId="0" borderId="1" xfId="1" applyNumberFormat="1" applyFont="1" applyBorder="1" applyAlignment="1">
      <alignment vertical="center"/>
    </xf>
    <xf numFmtId="164" fontId="6" fillId="0" borderId="1" xfId="1" applyNumberFormat="1" applyFont="1" applyFill="1" applyBorder="1" applyAlignment="1">
      <alignment horizontal="left" vertical="center"/>
    </xf>
    <xf numFmtId="43" fontId="1" fillId="0" borderId="0" xfId="0" applyNumberFormat="1" applyFont="1"/>
    <xf numFmtId="164" fontId="6" fillId="0" borderId="4" xfId="1" applyNumberFormat="1" applyFont="1" applyFill="1" applyBorder="1" applyAlignment="1">
      <alignment vertical="center"/>
    </xf>
    <xf numFmtId="0" fontId="6" fillId="0" borderId="1" xfId="0" applyFont="1" applyBorder="1" applyAlignment="1">
      <alignment horizontal="center" vertical="center"/>
    </xf>
    <xf numFmtId="0" fontId="20" fillId="0" borderId="0" xfId="0" applyFont="1"/>
    <xf numFmtId="0" fontId="20" fillId="0" borderId="0" xfId="0" applyFont="1" applyFill="1"/>
    <xf numFmtId="43" fontId="0" fillId="0" borderId="0" xfId="1" applyFont="1"/>
    <xf numFmtId="164" fontId="0" fillId="0" borderId="0" xfId="1" applyNumberFormat="1" applyFont="1"/>
    <xf numFmtId="43" fontId="0" fillId="0" borderId="2" xfId="1" applyFont="1" applyBorder="1"/>
    <xf numFmtId="43" fontId="0" fillId="0" borderId="3" xfId="1" applyFont="1" applyBorder="1"/>
    <xf numFmtId="43" fontId="0" fillId="0" borderId="4" xfId="1" applyFont="1" applyBorder="1"/>
    <xf numFmtId="43" fontId="0" fillId="0" borderId="10" xfId="1" applyFont="1" applyBorder="1"/>
    <xf numFmtId="164" fontId="0" fillId="0" borderId="12" xfId="1" applyNumberFormat="1" applyFont="1" applyBorder="1"/>
    <xf numFmtId="43" fontId="0" fillId="0" borderId="13" xfId="1" applyFont="1" applyBorder="1"/>
    <xf numFmtId="43" fontId="0" fillId="0" borderId="14" xfId="1" applyFont="1" applyBorder="1"/>
    <xf numFmtId="164" fontId="0" fillId="0" borderId="15" xfId="1" applyNumberFormat="1" applyFont="1" applyBorder="1"/>
    <xf numFmtId="43" fontId="0" fillId="0" borderId="0" xfId="1" applyFont="1" applyBorder="1"/>
    <xf numFmtId="43" fontId="0" fillId="0" borderId="16" xfId="1" applyFont="1" applyBorder="1"/>
    <xf numFmtId="10" fontId="11" fillId="0" borderId="1" xfId="0" applyNumberFormat="1" applyFont="1" applyFill="1" applyBorder="1" applyAlignment="1">
      <alignment vertical="center"/>
    </xf>
    <xf numFmtId="43" fontId="0" fillId="0" borderId="0" xfId="1" applyFont="1" applyFill="1" applyBorder="1"/>
    <xf numFmtId="0" fontId="11" fillId="0" borderId="0" xfId="0" applyFont="1" applyFill="1"/>
    <xf numFmtId="43" fontId="0" fillId="0" borderId="0" xfId="1" applyFont="1" applyAlignment="1"/>
    <xf numFmtId="49" fontId="22" fillId="0" borderId="0" xfId="0" applyNumberFormat="1" applyFont="1"/>
    <xf numFmtId="43" fontId="22" fillId="0" borderId="0" xfId="1" applyFont="1" applyAlignment="1"/>
    <xf numFmtId="43" fontId="22" fillId="0" borderId="0" xfId="1" applyFont="1"/>
    <xf numFmtId="1" fontId="23" fillId="0" borderId="0" xfId="0" applyNumberFormat="1" applyFont="1"/>
    <xf numFmtId="49" fontId="23" fillId="0" borderId="0" xfId="0" applyNumberFormat="1" applyFont="1"/>
    <xf numFmtId="4" fontId="23" fillId="0" borderId="0" xfId="0" applyNumberFormat="1" applyFont="1"/>
    <xf numFmtId="43" fontId="23" fillId="0" borderId="0" xfId="1" applyFont="1" applyAlignment="1"/>
    <xf numFmtId="43" fontId="23" fillId="0" borderId="0" xfId="1" applyFont="1"/>
    <xf numFmtId="2" fontId="23" fillId="0" borderId="0" xfId="0" applyNumberFormat="1" applyFont="1"/>
    <xf numFmtId="0" fontId="23" fillId="0" borderId="0" xfId="0" applyFont="1"/>
    <xf numFmtId="1" fontId="22" fillId="0" borderId="0" xfId="0" applyNumberFormat="1" applyFont="1"/>
    <xf numFmtId="4" fontId="22" fillId="0" borderId="0" xfId="0" applyNumberFormat="1" applyFont="1"/>
    <xf numFmtId="43" fontId="0" fillId="0" borderId="0" xfId="0" applyNumberFormat="1"/>
    <xf numFmtId="43" fontId="21" fillId="5" borderId="0" xfId="1" applyFont="1" applyFill="1"/>
    <xf numFmtId="49" fontId="23" fillId="6" borderId="0" xfId="0" applyNumberFormat="1" applyFont="1" applyFill="1"/>
    <xf numFmtId="2" fontId="23" fillId="6" borderId="0" xfId="0" applyNumberFormat="1" applyFont="1" applyFill="1"/>
    <xf numFmtId="43" fontId="23" fillId="6" borderId="0" xfId="1" applyFont="1" applyFill="1" applyAlignment="1"/>
    <xf numFmtId="43" fontId="23" fillId="6" borderId="0" xfId="1" applyFont="1" applyFill="1"/>
    <xf numFmtId="0" fontId="0" fillId="6" borderId="0" xfId="0" applyFill="1"/>
    <xf numFmtId="43" fontId="0" fillId="6" borderId="0" xfId="1" applyFont="1" applyFill="1"/>
    <xf numFmtId="0" fontId="23" fillId="6" borderId="0" xfId="0" applyFont="1" applyFill="1"/>
    <xf numFmtId="4" fontId="23" fillId="6" borderId="0" xfId="0" applyNumberFormat="1" applyFont="1" applyFill="1"/>
    <xf numFmtId="1" fontId="23" fillId="6" borderId="0" xfId="0" applyNumberFormat="1" applyFont="1" applyFill="1"/>
    <xf numFmtId="2" fontId="0" fillId="0" borderId="0" xfId="0" applyNumberFormat="1"/>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5" fillId="0" borderId="1" xfId="0" applyFont="1" applyFill="1" applyBorder="1" applyAlignment="1">
      <alignment horizontal="left" vertical="center" wrapText="1"/>
    </xf>
    <xf numFmtId="0" fontId="14" fillId="0" borderId="1" xfId="0" applyFont="1" applyFill="1" applyBorder="1" applyAlignment="1">
      <alignment vertical="center" wrapText="1"/>
    </xf>
    <xf numFmtId="164" fontId="11" fillId="0" borderId="1" xfId="1"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xf>
    <xf numFmtId="164" fontId="6" fillId="0" borderId="4" xfId="1" applyNumberFormat="1" applyFont="1" applyFill="1" applyBorder="1" applyAlignment="1">
      <alignment horizontal="left" vertical="center"/>
    </xf>
    <xf numFmtId="0" fontId="15" fillId="0" borderId="1" xfId="0" applyFont="1" applyFill="1" applyBorder="1" applyAlignment="1">
      <alignment horizontal="center" vertical="center"/>
    </xf>
    <xf numFmtId="164" fontId="11" fillId="7" borderId="1" xfId="1" applyNumberFormat="1" applyFont="1" applyFill="1" applyBorder="1" applyAlignment="1">
      <alignment horizontal="center" vertical="center"/>
    </xf>
    <xf numFmtId="164" fontId="6" fillId="7" borderId="1" xfId="1" applyNumberFormat="1" applyFont="1" applyFill="1" applyBorder="1" applyAlignment="1">
      <alignment vertical="center"/>
    </xf>
    <xf numFmtId="164" fontId="11" fillId="7" borderId="1" xfId="1" applyNumberFormat="1" applyFont="1" applyFill="1" applyBorder="1" applyAlignment="1">
      <alignment vertical="center"/>
    </xf>
    <xf numFmtId="164" fontId="0" fillId="0" borderId="17" xfId="1" applyNumberFormat="1" applyFont="1" applyBorder="1"/>
    <xf numFmtId="43" fontId="0" fillId="0" borderId="18" xfId="1" applyFont="1" applyBorder="1"/>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1" fillId="0" borderId="3" xfId="0" applyFont="1" applyBorder="1" applyAlignment="1">
      <alignment horizontal="center" vertical="center"/>
    </xf>
    <xf numFmtId="2" fontId="15" fillId="0" borderId="6" xfId="0" applyNumberFormat="1" applyFont="1" applyFill="1" applyBorder="1" applyAlignment="1">
      <alignment horizontal="left" vertical="center"/>
    </xf>
    <xf numFmtId="2" fontId="15" fillId="0" borderId="7" xfId="0" applyNumberFormat="1" applyFont="1" applyFill="1" applyBorder="1" applyAlignment="1">
      <alignment horizontal="left" vertical="center"/>
    </xf>
    <xf numFmtId="2" fontId="15" fillId="0" borderId="8" xfId="0" applyNumberFormat="1" applyFont="1" applyFill="1" applyBorder="1" applyAlignment="1">
      <alignment horizontal="lef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7" fillId="3" borderId="5" xfId="0" applyFont="1" applyFill="1" applyBorder="1" applyAlignment="1">
      <alignment horizontal="lef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justify" vertical="center" wrapText="1"/>
    </xf>
    <xf numFmtId="0" fontId="2" fillId="0" borderId="0" xfId="0" applyFont="1" applyAlignment="1">
      <alignment horizontal="justify" vertical="center" wrapText="1"/>
    </xf>
    <xf numFmtId="0" fontId="6" fillId="0" borderId="1" xfId="0" applyFont="1" applyBorder="1" applyAlignment="1">
      <alignment horizontal="center" vertical="center"/>
    </xf>
    <xf numFmtId="0" fontId="15" fillId="0" borderId="5" xfId="0" applyFont="1" applyFill="1" applyBorder="1" applyAlignment="1">
      <alignment horizontal="left" vertical="center"/>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2" fontId="11" fillId="0" borderId="2" xfId="0" applyNumberFormat="1" applyFont="1" applyFill="1" applyBorder="1" applyAlignment="1">
      <alignment horizontal="center" vertical="center"/>
    </xf>
    <xf numFmtId="2" fontId="11" fillId="0" borderId="3" xfId="0" applyNumberFormat="1" applyFont="1" applyFill="1" applyBorder="1" applyAlignment="1">
      <alignment horizontal="center" vertical="center"/>
    </xf>
    <xf numFmtId="2" fontId="11" fillId="0" borderId="4" xfId="0" applyNumberFormat="1" applyFont="1" applyFill="1" applyBorder="1" applyAlignment="1">
      <alignment horizontal="center" vertical="center"/>
    </xf>
    <xf numFmtId="0" fontId="19" fillId="4" borderId="0" xfId="0" applyFont="1" applyFill="1"/>
    <xf numFmtId="0" fontId="20" fillId="4" borderId="0" xfId="0" applyFont="1" applyFill="1"/>
    <xf numFmtId="164" fontId="19" fillId="4" borderId="0" xfId="0" applyNumberFormat="1" applyFont="1" applyFill="1"/>
    <xf numFmtId="3" fontId="24" fillId="4" borderId="0" xfId="0" applyNumberFormat="1" applyFont="1" applyFill="1"/>
    <xf numFmtId="0" fontId="24" fillId="4" borderId="0" xfId="0" applyFont="1" applyFill="1"/>
    <xf numFmtId="3" fontId="19" fillId="4" borderId="0" xfId="0" applyNumberFormat="1" applyFont="1" applyFill="1"/>
    <xf numFmtId="43" fontId="24" fillId="4" borderId="0" xfId="1" applyFont="1" applyFill="1"/>
    <xf numFmtId="0" fontId="19" fillId="4" borderId="0" xfId="0" applyFont="1" applyFill="1" applyBorder="1"/>
    <xf numFmtId="164" fontId="19" fillId="4" borderId="0" xfId="1" applyNumberFormat="1" applyFont="1" applyFill="1" applyBorder="1" applyAlignment="1">
      <alignment vertical="center"/>
    </xf>
    <xf numFmtId="43" fontId="19" fillId="4" borderId="0" xfId="1" applyFont="1" applyFill="1"/>
    <xf numFmtId="43" fontId="19" fillId="4" borderId="0" xfId="0" applyNumberFormat="1" applyFont="1" applyFill="1"/>
    <xf numFmtId="0" fontId="25" fillId="4" borderId="5" xfId="0" applyFont="1" applyFill="1" applyBorder="1" applyAlignment="1">
      <alignment horizontal="left" vertical="center"/>
    </xf>
    <xf numFmtId="4" fontId="19" fillId="4" borderId="0" xfId="0" applyNumberFormat="1" applyFont="1" applyFill="1"/>
    <xf numFmtId="167" fontId="19" fillId="4" borderId="0" xfId="0" applyNumberFormat="1" applyFont="1" applyFill="1"/>
    <xf numFmtId="4" fontId="24" fillId="4" borderId="0" xfId="0" applyNumberFormat="1" applyFont="1" applyFill="1"/>
    <xf numFmtId="43" fontId="24" fillId="4" borderId="0" xfId="0" applyNumberFormat="1" applyFont="1" applyFill="1"/>
  </cellXfs>
  <cellStyles count="9">
    <cellStyle name="=C:\WINNT\SYSTEM32\COMMAND.COM" xfId="8"/>
    <cellStyle name="Comma" xfId="1" builtinId="3"/>
    <cellStyle name="Comma 10 3" xfId="6"/>
    <cellStyle name="Normal" xfId="0" builtinId="0"/>
    <cellStyle name="Normal 11" xfId="5"/>
    <cellStyle name="Normal 2" xfId="3"/>
    <cellStyle name="Normal 3" xfId="4"/>
    <cellStyle name="Normal 4" xfId="7"/>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55"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externalLink" Target="externalLinks/externalLink36.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calcChain" Target="calcChain.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RSHAD\COST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PT\TEXT\RAZAUPAL\MONTHLY\$WPM4C7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klsms\OfficeAdmin\aff\2005\UK\UK\Final\Nov%20end\Assets\AA-Fixed%20assets\FA_050111\261.02_M.%20vehicles_05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Documents%20and%20Settings\mkhalid\Local%20Settings\Temp\Data\MK%20Cstng\Actual%20Cstng\MK-Actual%20Cstng%2020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iaz\E\afferguson%20&amp;%20co\SV-variolin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klsms\OfficeAdmin\aff\2005\UK\UK\Final\Dec%20end\Assets\AA-Fixed%20assets\FA_050112\261.02_M.%20vehicles_05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AB%20PD%20Shipped%20Samples%20Report%20(20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3%20Mser\PD\3%20Development\PD%20Status\PD%20Smpl%20Statu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WP\STR\Chm\Daily%20Cutt%20chm%20i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1%20TX\Report\Dly-rpt\SA%20Wvg%20Prod%20Rpt%20Apr-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iaz\E\AUDIT\Packages\Pkg%202003%20(In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HCC-Students\Shuaib_backup\Universal%20insurance\FEL%2031-03-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4.12.57\riaz-h%20(f)\Audit\Asian%20Stocks%20Fund%20Limited\Accounts\Final\ASFL%20June%20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udits%20on%20aim%20(Aim)\Pace%20June%202008\Accounts%20June%2008\ref\KAPCO%20June%202008%20formatt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ainserver\e\Program%20Files\Microsoft%20Office\Office\ARSHI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uditor-4\prior%20audits\Audit%2005\W.n\Dec%202005\ASM\waqas%20ASM%20dec%20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YEAR\YEAR1998\DEC\MIS119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rver\audit\NWFP\SAIF-BEV\AUDIT\JUNE%2030,%202002%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cpu-17\C\HCPU017\Sohail\LCRG-F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cpu-383\M.shaban\WINDOWS\TEMP\Wvg-Ju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ainserver\e\ARSHAD\COSTING.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b02mn\REPORTS\DEPT\TEXT\COMMON\D-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pu-392\d\WINDOWS\TEMP\MI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02mn\REPORTS\DOCUME~1\LIAQATAL\LOCALS~1\Temp\DFG%20Data\LA%20TDS%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udit1\pace\Audit%202005\KAPCO%20June%202005\CD%20data\Packages\Pkg%202004%20Initialle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3%20Mser\PPC\OrdSch\Gmt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uditor-1\aff\Javed\Audit%20December%202004\Note%20of%20Deletions%20December%20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cpu-489\insurance\Sohail%20Iqbal\Audit\Audit%20Jul-02~Sep-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WINDOWS\TEMP\$WPM641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uditor-1\aff\Documents%20and%20Settings\Javed\Desktop\Deferred%20Tax\Deff.%20tax%20as%20on%20October%2020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GWP\GM%20RWOCT~NOV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cpu-392\Data\WINDOWS\TEMP\Budget-99\BUDGET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WCCR%20Yr2005-06-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dc2000\DATA_X\Audit%202003-04\Roohi\Mahira--%20DFeskto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cpu-577\Data\Data\WCCR\WCCR%20Yr2003-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Prod%2027-01-0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9Feb%200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Audit%20Areas\Ahmad\Fixed%20Assets%202006%20prior\Property,%20plant%20and%20equipment%20DG%20for%20Ahmed\Property,%20plant%20and%20equipme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21%20Fin\1%20BC%20SI\2%20CBM%20IA\MIS\AB%20PD%20Shipped%20Samples%20Report%20(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1%20Text\Report\Dly-rpt\Wvg-Dec.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CGLISO\ISO\ISO-MNUL\ISO-MNU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WINDOWS\TEMP\$WPM4C7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cpu-481\D\WINDOWS\TEMP\Rec-Oct-01~Dec-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Mazhar\Audit%20Apr-02~Jun-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rogram%20Files\Microsoft%20Office\Office\ARSH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ce%20June%202008\Final%20accounts\individual%20final\Pace%20accounts%20-%202008%20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EPT\FIN\COMMON\AAMIR\PAYABLES\RECON-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_(2)"/>
      <sheetName val="Sheet1_(2)1"/>
      <sheetName val="Sheet1_(2)2"/>
      <sheetName val="Sheet1_(2)3"/>
      <sheetName val="Sheet1_(2)4"/>
      <sheetName val="Sheet1_(2)5"/>
      <sheetName val="Sheet1_(2)6"/>
      <sheetName val="Sheet1_(2)7"/>
      <sheetName val="Sheet1_(2)8"/>
      <sheetName val="Sheet1_(2)9"/>
      <sheetName val="Sheet1_(2)10"/>
      <sheetName val="Sheet1_(2)11"/>
      <sheetName val="Sheet1_(2)12"/>
      <sheetName val="Sheet1_(2)13"/>
      <sheetName val="Sheet1_(2)14"/>
      <sheetName val="Sheet1_(2)15"/>
      <sheetName val="Sheet1_(2)16"/>
      <sheetName val="Sheet1_(2)17"/>
      <sheetName val="Sheet1_(2)18"/>
      <sheetName val="Sheet1_(2)19"/>
      <sheetName val="Sheet1_(2)20"/>
      <sheetName val="BASIC"/>
      <sheetName val="Sheet1_(2)21"/>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105">
          <cell r="A105" t="str">
            <v>SPINNING PRODUCTION PER SPINDLE &amp; EFFICIENCY</v>
          </cell>
        </row>
        <row r="106">
          <cell r="A106" t="str">
            <v>FOR THE MONTH OF DEC 1997</v>
          </cell>
        </row>
        <row r="135">
          <cell r="A135" t="str">
            <v>SPINNING PRODUCTION PER SPINDLE &amp; EFFICIENCY</v>
          </cell>
        </row>
        <row r="136">
          <cell r="A136" t="str">
            <v>FOR THE MONTH OF JAN 1998</v>
          </cell>
        </row>
        <row r="155">
          <cell r="A155" t="str">
            <v>SPINNING PRODUCTION PER SPINDLE &amp; EFFICIENCY</v>
          </cell>
        </row>
        <row r="156">
          <cell r="A156" t="str">
            <v>FOR THE MONTH OF FEB 1998</v>
          </cell>
        </row>
        <row r="180">
          <cell r="A180" t="str">
            <v>SPINNING PRODUCTION PER SPINDLE &amp; EFFICIENCY</v>
          </cell>
        </row>
        <row r="181">
          <cell r="A181" t="str">
            <v>FOR THE MONTH OF MAR 1998</v>
          </cell>
        </row>
        <row r="207">
          <cell r="A207" t="str">
            <v>SPINNING PRODUCTION PER SPINDLE &amp; EFFICIENCY</v>
          </cell>
        </row>
        <row r="208">
          <cell r="A208" t="str">
            <v>FOR THE MONTH OF APRIL 1998</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Acct"/>
      <sheetName val="Electrical"/>
      <sheetName val="Bill"/>
      <sheetName val="ELEC. METER READINGS(Annex-A)"/>
      <sheetName val="Gas Break Up(Annex-E)"/>
      <sheetName val="Mechanical"/>
      <sheetName val="BASIC_DATA"/>
      <sheetName val="M__vehicles"/>
      <sheetName val="ELEC__METER_READINGS(Annex-A)"/>
      <sheetName val="Gas_Break_Up(Annex-E)"/>
      <sheetName val="Repay IFC A"/>
      <sheetName val="Manga Disp.Jun-08"/>
      <sheetName val="Air Compressor"/>
    </sheetNames>
    <sheetDataSet>
      <sheetData sheetId="0" refreshError="1">
        <row r="1">
          <cell r="A1" t="str">
            <v>YEARS</v>
          </cell>
          <cell r="B1" t="str">
            <v>Dep Period</v>
          </cell>
        </row>
        <row r="2">
          <cell r="A2">
            <v>1991</v>
          </cell>
          <cell r="B2">
            <v>15</v>
          </cell>
          <cell r="F2">
            <v>2006</v>
          </cell>
        </row>
        <row r="3">
          <cell r="A3">
            <v>1992</v>
          </cell>
          <cell r="B3">
            <v>14</v>
          </cell>
        </row>
        <row r="4">
          <cell r="A4">
            <v>1993</v>
          </cell>
          <cell r="B4">
            <v>13</v>
          </cell>
        </row>
        <row r="5">
          <cell r="A5">
            <v>1994</v>
          </cell>
          <cell r="B5">
            <v>12</v>
          </cell>
        </row>
        <row r="6">
          <cell r="A6">
            <v>1995</v>
          </cell>
          <cell r="B6">
            <v>11</v>
          </cell>
        </row>
        <row r="7">
          <cell r="A7">
            <v>1996</v>
          </cell>
          <cell r="B7">
            <v>10</v>
          </cell>
        </row>
        <row r="8">
          <cell r="A8">
            <v>1997</v>
          </cell>
          <cell r="B8">
            <v>9</v>
          </cell>
        </row>
        <row r="9">
          <cell r="A9">
            <v>1998</v>
          </cell>
          <cell r="B9">
            <v>8</v>
          </cell>
        </row>
        <row r="10">
          <cell r="A10">
            <v>1999</v>
          </cell>
          <cell r="B10">
            <v>7</v>
          </cell>
        </row>
        <row r="11">
          <cell r="A11">
            <v>2000</v>
          </cell>
          <cell r="B11">
            <v>6</v>
          </cell>
        </row>
        <row r="12">
          <cell r="A12">
            <v>2001</v>
          </cell>
          <cell r="B12">
            <v>5</v>
          </cell>
        </row>
        <row r="13">
          <cell r="A13">
            <v>2002</v>
          </cell>
          <cell r="B13">
            <v>4</v>
          </cell>
        </row>
        <row r="14">
          <cell r="A14">
            <v>2003</v>
          </cell>
          <cell r="B14">
            <v>3</v>
          </cell>
        </row>
        <row r="15">
          <cell r="A15">
            <v>2004</v>
          </cell>
          <cell r="B15">
            <v>2</v>
          </cell>
        </row>
        <row r="16">
          <cell r="A16">
            <v>2005</v>
          </cell>
          <cell r="B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YEARS</v>
          </cell>
        </row>
      </sheetData>
      <sheetData sheetId="11"/>
      <sheetData sheetId="12"/>
      <sheetData sheetId="13"/>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art"/>
      <sheetName val="Prdct Wise"/>
      <sheetName val="CC Wise"/>
      <sheetName val="Spndl Rtr"/>
      <sheetName val="Per Pick"/>
      <sheetName val="Work"/>
      <sheetName val="Avg Yrdt"/>
      <sheetName val="Qtr1"/>
      <sheetName val="Qtr2"/>
      <sheetName val="Qtr3"/>
      <sheetName val="Qtr4"/>
      <sheetName val="Oct04"/>
      <sheetName val="Nov04"/>
      <sheetName val="Dec04"/>
      <sheetName val="Jan05"/>
      <sheetName val="Feb05"/>
      <sheetName val="Mar05"/>
      <sheetName val="Apr05"/>
      <sheetName val="May05"/>
      <sheetName val="Jun05"/>
      <sheetName val="Jul05"/>
      <sheetName val="Aug05"/>
      <sheetName val="Sep05"/>
      <sheetName val="Yr2004"/>
      <sheetName val="MK-Actual Cstng 2005"/>
      <sheetName val="Accts"/>
      <sheetName val="Balance Sheet"/>
      <sheetName val="Inputs"/>
      <sheetName val="18"/>
    </sheetNames>
    <sheetDataSet>
      <sheetData sheetId="0" refreshError="1"/>
      <sheetData sheetId="1" refreshError="1"/>
      <sheetData sheetId="2" refreshError="1">
        <row r="5">
          <cell r="D5">
            <v>191.6639652975154</v>
          </cell>
          <cell r="E5">
            <v>207.56737484341934</v>
          </cell>
          <cell r="F5">
            <v>198.7526777915169</v>
          </cell>
          <cell r="G5">
            <v>199.45749678890556</v>
          </cell>
          <cell r="H5">
            <v>236.36239375751552</v>
          </cell>
          <cell r="I5">
            <v>230.81106008656246</v>
          </cell>
          <cell r="J5">
            <v>191.6575768560721</v>
          </cell>
          <cell r="K5">
            <v>218.57871053697252</v>
          </cell>
          <cell r="L5">
            <v>187.26532680537625</v>
          </cell>
          <cell r="O5" t="e">
            <v>#DIV/0!</v>
          </cell>
          <cell r="S5" t="e">
            <v>#DIV/0!</v>
          </cell>
          <cell r="T5">
            <v>208.57611817264041</v>
          </cell>
          <cell r="V5">
            <v>286.79957639542931</v>
          </cell>
        </row>
        <row r="6">
          <cell r="D6">
            <v>46.468571602830117</v>
          </cell>
          <cell r="E6">
            <v>64.298900007700155</v>
          </cell>
          <cell r="F6">
            <v>66.327335990793728</v>
          </cell>
          <cell r="G6">
            <v>58.878261368515929</v>
          </cell>
          <cell r="H6">
            <v>79.864347346550218</v>
          </cell>
          <cell r="I6">
            <v>68.685606328879516</v>
          </cell>
          <cell r="J6">
            <v>70.648767227052318</v>
          </cell>
          <cell r="K6">
            <v>73.237576002985676</v>
          </cell>
          <cell r="L6">
            <v>75.90372956845313</v>
          </cell>
          <cell r="O6" t="e">
            <v>#DIV/0!</v>
          </cell>
          <cell r="S6" t="e">
            <v>#DIV/0!</v>
          </cell>
          <cell r="T6">
            <v>65.954234091192802</v>
          </cell>
          <cell r="V6">
            <v>79.682315672815733</v>
          </cell>
        </row>
        <row r="7">
          <cell r="D7">
            <v>19.145624966561204</v>
          </cell>
          <cell r="E7">
            <v>12.955306841032868</v>
          </cell>
          <cell r="F7">
            <v>3.3474952093086956</v>
          </cell>
          <cell r="G7">
            <v>12.082417722531781</v>
          </cell>
          <cell r="H7">
            <v>6.097788305254225</v>
          </cell>
          <cell r="I7">
            <v>1.0419885497287336</v>
          </cell>
          <cell r="J7">
            <v>7.333979965974212E-7</v>
          </cell>
          <cell r="K7">
            <v>2.4526173915748837</v>
          </cell>
          <cell r="L7">
            <v>338.80465949820791</v>
          </cell>
          <cell r="O7" t="e">
            <v>#DIV/0!</v>
          </cell>
          <cell r="S7" t="e">
            <v>#DIV/0!</v>
          </cell>
          <cell r="T7">
            <v>7.3131522258536661</v>
          </cell>
          <cell r="V7">
            <v>16.8878053187826</v>
          </cell>
        </row>
        <row r="8">
          <cell r="D8">
            <v>2.1375210529092774</v>
          </cell>
          <cell r="E8">
            <v>1.893255589530872</v>
          </cell>
          <cell r="F8">
            <v>1.5424589925686347</v>
          </cell>
          <cell r="G8">
            <v>1.8561305159324215</v>
          </cell>
          <cell r="H8">
            <v>3.7515686725341215</v>
          </cell>
          <cell r="I8">
            <v>4.2509072494835527</v>
          </cell>
          <cell r="J8">
            <v>1.492065615356581</v>
          </cell>
          <cell r="K8">
            <v>3.0916775449098162</v>
          </cell>
          <cell r="L8">
            <v>9.8228501828135677</v>
          </cell>
          <cell r="O8" t="e">
            <v>#DIV/0!</v>
          </cell>
          <cell r="S8" t="e">
            <v>#DIV/0!</v>
          </cell>
          <cell r="T8">
            <v>2.4648600432222598</v>
          </cell>
          <cell r="V8">
            <v>5.3876421179398424</v>
          </cell>
        </row>
        <row r="9">
          <cell r="D9">
            <v>3.2270520157483884</v>
          </cell>
          <cell r="E9">
            <v>4.2347672007715236</v>
          </cell>
          <cell r="F9">
            <v>3.8740399768799882</v>
          </cell>
          <cell r="G9">
            <v>3.7855583714810095</v>
          </cell>
          <cell r="H9">
            <v>0.61149941604478097</v>
          </cell>
          <cell r="I9">
            <v>0.74888303185794525</v>
          </cell>
          <cell r="J9">
            <v>0</v>
          </cell>
          <cell r="K9">
            <v>0.43361203867937759</v>
          </cell>
          <cell r="L9">
            <v>11.203160509606709</v>
          </cell>
          <cell r="O9" t="e">
            <v>#DIV/0!</v>
          </cell>
          <cell r="S9" t="e">
            <v>#DIV/0!</v>
          </cell>
          <cell r="T9">
            <v>2.1326232284293161</v>
          </cell>
          <cell r="V9">
            <v>3.6792844486516501</v>
          </cell>
        </row>
        <row r="10">
          <cell r="D10">
            <v>8.9635480135740071</v>
          </cell>
          <cell r="E10">
            <v>15.863530167281821</v>
          </cell>
          <cell r="F10">
            <v>8.56111207029182</v>
          </cell>
          <cell r="G10">
            <v>11.096733870639136</v>
          </cell>
          <cell r="H10">
            <v>10.172548420440616</v>
          </cell>
          <cell r="I10">
            <v>16.244797939371725</v>
          </cell>
          <cell r="J10">
            <v>3.3598590961618182</v>
          </cell>
          <cell r="K10">
            <v>9.7696132246313159</v>
          </cell>
          <cell r="L10">
            <v>854.64276771667198</v>
          </cell>
          <cell r="O10" t="e">
            <v>#DIV/0!</v>
          </cell>
          <cell r="S10" t="e">
            <v>#DIV/0!</v>
          </cell>
          <cell r="T10">
            <v>10.4665166170987</v>
          </cell>
          <cell r="V10">
            <v>32.690559074897998</v>
          </cell>
        </row>
        <row r="11">
          <cell r="D11">
            <v>30.288598953171416</v>
          </cell>
          <cell r="E11">
            <v>33.553842754245125</v>
          </cell>
          <cell r="F11">
            <v>32.072056153679384</v>
          </cell>
          <cell r="G11">
            <v>31.86678461697619</v>
          </cell>
          <cell r="H11">
            <v>40.13650260712803</v>
          </cell>
          <cell r="I11">
            <v>46.426748835716779</v>
          </cell>
          <cell r="J11">
            <v>35.935347405460732</v>
          </cell>
          <cell r="K11">
            <v>40.381682387876907</v>
          </cell>
          <cell r="L11">
            <v>343.42683287320745</v>
          </cell>
          <cell r="O11" t="e">
            <v>#DIV/0!</v>
          </cell>
          <cell r="S11" t="e">
            <v>#DIV/0!</v>
          </cell>
          <cell r="T11">
            <v>35.93081709971122</v>
          </cell>
          <cell r="V11">
            <v>43.929906793965571</v>
          </cell>
        </row>
        <row r="12">
          <cell r="D12">
            <v>9.288259347365063</v>
          </cell>
          <cell r="E12">
            <v>9.6857315201674776</v>
          </cell>
          <cell r="F12">
            <v>9.9072953245349691</v>
          </cell>
          <cell r="G12">
            <v>9.6326156384158885</v>
          </cell>
          <cell r="H12">
            <v>9.777337185209138</v>
          </cell>
          <cell r="I12">
            <v>10.274529466805744</v>
          </cell>
          <cell r="J12">
            <v>10.001976959436387</v>
          </cell>
          <cell r="K12">
            <v>10.025586878722498</v>
          </cell>
          <cell r="L12">
            <v>62.69443236593257</v>
          </cell>
          <cell r="O12" t="e">
            <v>#DIV/0!</v>
          </cell>
          <cell r="S12" t="e">
            <v>#DIV/0!</v>
          </cell>
          <cell r="T12">
            <v>9.8192281039301594</v>
          </cell>
          <cell r="V12">
            <v>13.666600844504343</v>
          </cell>
        </row>
        <row r="13">
          <cell r="D13">
            <v>41.428093225523988</v>
          </cell>
          <cell r="E13">
            <v>36.402396653599773</v>
          </cell>
          <cell r="F13">
            <v>41.551021321117368</v>
          </cell>
          <cell r="G13">
            <v>39.861218390936642</v>
          </cell>
          <cell r="H13">
            <v>54.320716840206053</v>
          </cell>
          <cell r="I13">
            <v>48.363297261665451</v>
          </cell>
          <cell r="J13">
            <v>41.368150930237455</v>
          </cell>
          <cell r="K13">
            <v>47.564265727708197</v>
          </cell>
          <cell r="L13">
            <v>196.35866884732761</v>
          </cell>
          <cell r="O13" t="e">
            <v>#DIV/0!</v>
          </cell>
          <cell r="S13" t="e">
            <v>#DIV/0!</v>
          </cell>
          <cell r="T13">
            <v>43.503827352399256</v>
          </cell>
          <cell r="V13">
            <v>51.926419952685208</v>
          </cell>
        </row>
        <row r="14">
          <cell r="D14">
            <v>20.832180335975881</v>
          </cell>
          <cell r="E14">
            <v>22.458308848010276</v>
          </cell>
          <cell r="F14">
            <v>20.829030868599531</v>
          </cell>
          <cell r="G14">
            <v>21.358758569056512</v>
          </cell>
          <cell r="H14">
            <v>23.518022472695044</v>
          </cell>
          <cell r="I14">
            <v>23.950095229164148</v>
          </cell>
          <cell r="J14">
            <v>20.958919212492106</v>
          </cell>
          <cell r="K14">
            <v>22.731543698936598</v>
          </cell>
          <cell r="L14">
            <v>602.47993408646767</v>
          </cell>
          <cell r="O14" t="e">
            <v>#DIV/0!</v>
          </cell>
          <cell r="S14" t="e">
            <v>#DIV/0!</v>
          </cell>
          <cell r="T14">
            <v>22.017530453666168</v>
          </cell>
          <cell r="V14">
            <v>28.942499353025653</v>
          </cell>
        </row>
        <row r="15">
          <cell r="D15">
            <v>9.8845157838560329</v>
          </cell>
          <cell r="E15">
            <v>6.221335261079477</v>
          </cell>
          <cell r="F15">
            <v>10.740831883742798</v>
          </cell>
          <cell r="G15">
            <v>9.0390177244200576</v>
          </cell>
          <cell r="H15">
            <v>8.1120624914532939</v>
          </cell>
          <cell r="I15">
            <v>10.824206193888884</v>
          </cell>
          <cell r="J15">
            <v>7.8924896764767123</v>
          </cell>
          <cell r="K15">
            <v>8.8905356409472329</v>
          </cell>
          <cell r="O15" t="e">
            <v>#DIV/0!</v>
          </cell>
          <cell r="S15" t="e">
            <v>#DIV/0!</v>
          </cell>
          <cell r="T15">
            <v>8.9733289571368431</v>
          </cell>
          <cell r="V15">
            <v>10.006542818160728</v>
          </cell>
        </row>
        <row r="16">
          <cell r="D16">
            <v>29.059277499404946</v>
          </cell>
          <cell r="E16">
            <v>30.197086240970389</v>
          </cell>
          <cell r="F16">
            <v>29.784724492571229</v>
          </cell>
          <cell r="G16">
            <v>29.630728485533247</v>
          </cell>
          <cell r="H16">
            <v>35.063241189543476</v>
          </cell>
          <cell r="I16">
            <v>36.072636346969489</v>
          </cell>
          <cell r="J16">
            <v>30.925760916480808</v>
          </cell>
          <cell r="K16">
            <v>33.892516856781427</v>
          </cell>
          <cell r="L16">
            <v>1457.1227018031395</v>
          </cell>
          <cell r="O16" t="e">
            <v>#DIV/0!</v>
          </cell>
          <cell r="S16" t="e">
            <v>#DIV/0!</v>
          </cell>
          <cell r="T16">
            <v>31.663852873642941</v>
          </cell>
          <cell r="V16">
            <v>41.847623572039822</v>
          </cell>
        </row>
        <row r="17">
          <cell r="D17">
            <v>0.52297557314955601</v>
          </cell>
          <cell r="E17">
            <v>2.7729681887931648</v>
          </cell>
          <cell r="F17">
            <v>1.2653482006836454</v>
          </cell>
          <cell r="G17">
            <v>1.4991143430591141</v>
          </cell>
          <cell r="H17">
            <v>5.6580512274067365</v>
          </cell>
          <cell r="I17">
            <v>1.0474908294345433</v>
          </cell>
          <cell r="J17">
            <v>2.0199474757814406</v>
          </cell>
          <cell r="K17">
            <v>2.8997463806081605</v>
          </cell>
          <cell r="O17" t="e">
            <v>#DIV/0!</v>
          </cell>
          <cell r="S17" t="e">
            <v>#DIV/0!</v>
          </cell>
          <cell r="T17">
            <v>2.1662567547166862</v>
          </cell>
          <cell r="V17">
            <v>4.6061684804701564</v>
          </cell>
        </row>
        <row r="18">
          <cell r="D18">
            <v>8.7117192702383193</v>
          </cell>
          <cell r="E18">
            <v>7.950654480283732</v>
          </cell>
          <cell r="F18">
            <v>7.9302661513467703</v>
          </cell>
          <cell r="G18">
            <v>8.1938249588211107</v>
          </cell>
          <cell r="H18">
            <v>8.1578267324852156</v>
          </cell>
          <cell r="I18">
            <v>8.2081975277582622</v>
          </cell>
          <cell r="J18">
            <v>8.0657615853985654</v>
          </cell>
          <cell r="K18">
            <v>8.1278341947736799</v>
          </cell>
          <cell r="O18" t="e">
            <v>#DIV/0!</v>
          </cell>
          <cell r="S18" t="e">
            <v>#DIV/0!</v>
          </cell>
          <cell r="T18">
            <v>8.1599593732228453</v>
          </cell>
          <cell r="V18">
            <v>14.018067300831101</v>
          </cell>
        </row>
        <row r="19">
          <cell r="D19">
            <v>5.0450187805465605</v>
          </cell>
          <cell r="E19">
            <v>5.3182299895363965</v>
          </cell>
          <cell r="F19">
            <v>7.0473849162860933</v>
          </cell>
          <cell r="G19">
            <v>5.7914925592458371</v>
          </cell>
          <cell r="H19">
            <v>4.7140623469195884</v>
          </cell>
          <cell r="I19">
            <v>9.9348897952110296</v>
          </cell>
          <cell r="J19">
            <v>6.1214521283940453</v>
          </cell>
          <cell r="K19">
            <v>6.8653203343481675</v>
          </cell>
          <cell r="O19" t="e">
            <v>#DIV/0!</v>
          </cell>
          <cell r="S19" t="e">
            <v>#DIV/0!</v>
          </cell>
          <cell r="T19">
            <v>6.3132193360677027</v>
          </cell>
          <cell r="V19">
            <v>8.7025913435456488</v>
          </cell>
        </row>
        <row r="20">
          <cell r="D20">
            <v>4.4358839398166205</v>
          </cell>
          <cell r="E20">
            <v>4.9956390509526916</v>
          </cell>
          <cell r="F20">
            <v>4.9844342247373898</v>
          </cell>
          <cell r="G20">
            <v>4.7947249031827317</v>
          </cell>
          <cell r="H20">
            <v>5.1130239645732543</v>
          </cell>
          <cell r="I20">
            <v>5.0693828692616147</v>
          </cell>
          <cell r="J20">
            <v>5.0768990435704948</v>
          </cell>
          <cell r="K20">
            <v>5.0796983773079143</v>
          </cell>
          <cell r="O20" t="e">
            <v>#DIV/0!</v>
          </cell>
          <cell r="S20" t="e">
            <v>#DIV/0!</v>
          </cell>
          <cell r="T20">
            <v>4.9270216780874065</v>
          </cell>
          <cell r="V20">
            <v>6.3582134156315728</v>
          </cell>
        </row>
        <row r="21">
          <cell r="D21">
            <v>8.6377873162496339</v>
          </cell>
          <cell r="E21">
            <v>8.8759141130594621</v>
          </cell>
          <cell r="F21">
            <v>8.55720852330656</v>
          </cell>
          <cell r="G21">
            <v>8.6863402435059047</v>
          </cell>
          <cell r="H21">
            <v>10.050321006933203</v>
          </cell>
          <cell r="I21">
            <v>9.318317271933779</v>
          </cell>
          <cell r="J21">
            <v>8.5468191717730466</v>
          </cell>
          <cell r="K21">
            <v>9.2536841367072125</v>
          </cell>
          <cell r="O21" t="e">
            <v>#DIV/0!</v>
          </cell>
          <cell r="S21" t="e">
            <v>#DIV/0!</v>
          </cell>
          <cell r="T21">
            <v>8.9518158178170726</v>
          </cell>
          <cell r="V21">
            <v>8.6106884647348814</v>
          </cell>
        </row>
        <row r="22">
          <cell r="D22">
            <v>1.7058926194042574</v>
          </cell>
          <cell r="E22">
            <v>0.28368041834494168</v>
          </cell>
          <cell r="F22">
            <v>8.2476210767956623E-5</v>
          </cell>
          <cell r="G22">
            <v>0.6652314777185494</v>
          </cell>
          <cell r="H22">
            <v>1.3699559112254758</v>
          </cell>
          <cell r="I22">
            <v>2.4943580533702576</v>
          </cell>
          <cell r="J22">
            <v>1.0948815115632136</v>
          </cell>
          <cell r="K22">
            <v>1.6662334330362873</v>
          </cell>
          <cell r="O22" t="e">
            <v>#DIV/0!</v>
          </cell>
          <cell r="S22" t="e">
            <v>#DIV/0!</v>
          </cell>
          <cell r="T22">
            <v>1.1455799137312288</v>
          </cell>
          <cell r="V22">
            <v>4.1580630472966194</v>
          </cell>
        </row>
        <row r="23">
          <cell r="D23">
            <v>10.942523045405411</v>
          </cell>
          <cell r="E23">
            <v>13.535196988446749</v>
          </cell>
          <cell r="F23">
            <v>14.379114233812501</v>
          </cell>
          <cell r="G23">
            <v>12.953853656367446</v>
          </cell>
          <cell r="H23">
            <v>10.206184859812826</v>
          </cell>
          <cell r="I23">
            <v>16.475991613686126</v>
          </cell>
          <cell r="J23">
            <v>12.816582784319321</v>
          </cell>
          <cell r="K23">
            <v>13.278894188621271</v>
          </cell>
          <cell r="O23" t="e">
            <v>#DIV/0!</v>
          </cell>
          <cell r="S23" t="e">
            <v>#DIV/0!</v>
          </cell>
          <cell r="T23">
            <v>13.117080561487334</v>
          </cell>
          <cell r="V23">
            <v>13.012356834581507</v>
          </cell>
        </row>
        <row r="24">
          <cell r="D24">
            <v>10.942523045405411</v>
          </cell>
          <cell r="E24">
            <v>13.535196988446749</v>
          </cell>
          <cell r="F24">
            <v>14.379114233812501</v>
          </cell>
          <cell r="G24">
            <v>12.953853656367446</v>
          </cell>
          <cell r="H24">
            <v>10.206184859812826</v>
          </cell>
          <cell r="I24">
            <v>16.475991613686126</v>
          </cell>
          <cell r="J24">
            <v>12.816582784319321</v>
          </cell>
          <cell r="K24">
            <v>13.278894188621271</v>
          </cell>
          <cell r="O24" t="e">
            <v>#DIV/0!</v>
          </cell>
          <cell r="S24" t="e">
            <v>#DIV/0!</v>
          </cell>
          <cell r="T24">
            <v>13.117080561487334</v>
          </cell>
          <cell r="V24">
            <v>13.012356834581507</v>
          </cell>
        </row>
        <row r="25">
          <cell r="D25">
            <v>27.178672684674765</v>
          </cell>
          <cell r="E25">
            <v>37.037767194211611</v>
          </cell>
          <cell r="F25">
            <v>103.69157625924171</v>
          </cell>
          <cell r="G25">
            <v>56.336584388511547</v>
          </cell>
          <cell r="H25">
            <v>67.065747652509415</v>
          </cell>
          <cell r="I25">
            <v>62.300929673459876</v>
          </cell>
          <cell r="J25">
            <v>56.361836002811629</v>
          </cell>
          <cell r="K25">
            <v>61.531728223906811</v>
          </cell>
          <cell r="O25" t="e">
            <v>#DIV/0!</v>
          </cell>
          <cell r="S25" t="e">
            <v>#DIV/0!</v>
          </cell>
          <cell r="T25">
            <v>58.752346068456063</v>
          </cell>
          <cell r="V25">
            <v>48.944585248552521</v>
          </cell>
        </row>
        <row r="26">
          <cell r="D26">
            <v>27.640841258695488</v>
          </cell>
          <cell r="E26">
            <v>32.712793471676314</v>
          </cell>
          <cell r="F26">
            <v>36.512982684393272</v>
          </cell>
          <cell r="G26">
            <v>32.236367650595376</v>
          </cell>
          <cell r="H26">
            <v>40.982390847680513</v>
          </cell>
          <cell r="I26">
            <v>45.17756208322556</v>
          </cell>
          <cell r="J26">
            <v>34.307615175607459</v>
          </cell>
          <cell r="K26">
            <v>39.850988662576</v>
          </cell>
          <cell r="O26" t="e">
            <v>#DIV/0!</v>
          </cell>
          <cell r="S26" t="e">
            <v>#DIV/0!</v>
          </cell>
          <cell r="T26">
            <v>35.777238154958717</v>
          </cell>
          <cell r="V26">
            <v>39.76658711426947</v>
          </cell>
        </row>
        <row r="27">
          <cell r="D27">
            <v>-0.46216857402072359</v>
          </cell>
          <cell r="E27">
            <v>4.3249737225353009</v>
          </cell>
          <cell r="F27">
            <v>67.178593574848435</v>
          </cell>
          <cell r="G27">
            <v>24.10021673791617</v>
          </cell>
          <cell r="H27">
            <v>26.083356804828899</v>
          </cell>
          <cell r="I27">
            <v>17.123367590234313</v>
          </cell>
          <cell r="J27">
            <v>22.054220827204166</v>
          </cell>
          <cell r="K27">
            <v>21.68073956133081</v>
          </cell>
          <cell r="O27" t="e">
            <v>#DIV/0!</v>
          </cell>
          <cell r="S27" t="e">
            <v>#DIV/0!</v>
          </cell>
          <cell r="T27">
            <v>22.97510791349735</v>
          </cell>
          <cell r="V27">
            <v>9.1779981342830492</v>
          </cell>
        </row>
        <row r="28">
          <cell r="D28">
            <v>258.84443852700053</v>
          </cell>
          <cell r="E28">
            <v>288.3374252670481</v>
          </cell>
          <cell r="F28">
            <v>346.60809277714236</v>
          </cell>
          <cell r="G28">
            <v>298.37866331931781</v>
          </cell>
          <cell r="H28">
            <v>348.69756745938122</v>
          </cell>
          <cell r="I28">
            <v>345.66061772067792</v>
          </cell>
          <cell r="J28">
            <v>291.76175655968387</v>
          </cell>
          <cell r="K28">
            <v>327.28184980628203</v>
          </cell>
          <cell r="O28" t="e">
            <v>#DIV/0!</v>
          </cell>
          <cell r="S28" t="e">
            <v>#DIV/0!</v>
          </cell>
          <cell r="T28">
            <v>312.10939767622676</v>
          </cell>
          <cell r="V28">
            <v>390.60414205060317</v>
          </cell>
        </row>
        <row r="29">
          <cell r="D29">
            <v>49.875744528464885</v>
          </cell>
          <cell r="E29">
            <v>56.070714446869353</v>
          </cell>
          <cell r="F29">
            <v>50.73229906787553</v>
          </cell>
          <cell r="G29">
            <v>52.102816671206625</v>
          </cell>
          <cell r="H29">
            <v>64.24070180075843</v>
          </cell>
          <cell r="I29">
            <v>59.496894859023442</v>
          </cell>
          <cell r="J29">
            <v>53.257269081026479</v>
          </cell>
          <cell r="K29">
            <v>58.532538212214021</v>
          </cell>
          <cell r="O29" t="e">
            <v>#DIV/0!</v>
          </cell>
          <cell r="S29" t="e">
            <v>#DIV/0!</v>
          </cell>
          <cell r="T29">
            <v>55.140471245850485</v>
          </cell>
          <cell r="V29">
            <v>73.031851324722609</v>
          </cell>
        </row>
        <row r="30">
          <cell r="D30">
            <v>24.568990591606685</v>
          </cell>
          <cell r="E30">
            <v>28.841798341265068</v>
          </cell>
          <cell r="F30">
            <v>25.677488798641026</v>
          </cell>
          <cell r="G30">
            <v>26.293686936579771</v>
          </cell>
          <cell r="H30">
            <v>36.84060268219929</v>
          </cell>
          <cell r="I30">
            <v>31.356419574165365</v>
          </cell>
          <cell r="J30">
            <v>27.612774487048657</v>
          </cell>
          <cell r="K30">
            <v>31.595807537061248</v>
          </cell>
          <cell r="O30" t="e">
            <v>#DIV/0!</v>
          </cell>
          <cell r="S30" t="e">
            <v>#DIV/0!</v>
          </cell>
          <cell r="T30">
            <v>28.798808951912054</v>
          </cell>
          <cell r="V30">
            <v>37.991017042356482</v>
          </cell>
        </row>
        <row r="31">
          <cell r="D31">
            <v>14.40647702087503</v>
          </cell>
          <cell r="E31">
            <v>14.752251101321576</v>
          </cell>
          <cell r="F31">
            <v>14.502300380911507</v>
          </cell>
          <cell r="G31">
            <v>14.54113350925336</v>
          </cell>
          <cell r="H31">
            <v>16.234104729465482</v>
          </cell>
          <cell r="I31">
            <v>16.829476714252817</v>
          </cell>
          <cell r="J31">
            <v>14.757316539414013</v>
          </cell>
          <cell r="K31">
            <v>15.83604174324754</v>
          </cell>
          <cell r="O31" t="e">
            <v>#DIV/0!</v>
          </cell>
          <cell r="S31" t="e">
            <v>#DIV/0!</v>
          </cell>
          <cell r="T31">
            <v>15.158227717882053</v>
          </cell>
          <cell r="V31">
            <v>23.700599575114389</v>
          </cell>
        </row>
        <row r="32">
          <cell r="D32">
            <v>2.5183135514282275</v>
          </cell>
          <cell r="E32">
            <v>2.5624873650588746</v>
          </cell>
          <cell r="F32">
            <v>2.5238424343416535</v>
          </cell>
          <cell r="G32">
            <v>2.5324566487768987</v>
          </cell>
          <cell r="H32">
            <v>2.738767226692159</v>
          </cell>
          <cell r="I32">
            <v>2.8819740886115639</v>
          </cell>
          <cell r="J32">
            <v>2.5561538428371762</v>
          </cell>
          <cell r="K32">
            <v>2.709199073312496</v>
          </cell>
          <cell r="O32" t="e">
            <v>#DIV/0!</v>
          </cell>
          <cell r="S32" t="e">
            <v>#DIV/0!</v>
          </cell>
          <cell r="T32">
            <v>2.6167531153028993</v>
          </cell>
          <cell r="V32">
            <v>4.0875233038924881</v>
          </cell>
        </row>
        <row r="33">
          <cell r="D33">
            <v>5.9194562828607529</v>
          </cell>
          <cell r="E33">
            <v>5.2526569174033408</v>
          </cell>
          <cell r="F33">
            <v>5.1706572597358438</v>
          </cell>
          <cell r="G33">
            <v>5.4427073857404658</v>
          </cell>
          <cell r="H33">
            <v>5.1771705039858595</v>
          </cell>
          <cell r="I33">
            <v>5.3325545114081896</v>
          </cell>
          <cell r="J33">
            <v>5.2710235631074296</v>
          </cell>
          <cell r="K33">
            <v>5.253847810441898</v>
          </cell>
          <cell r="O33" t="e">
            <v>#DIV/0!</v>
          </cell>
          <cell r="S33" t="e">
            <v>#DIV/0!</v>
          </cell>
          <cell r="T33">
            <v>5.3505936520832424</v>
          </cell>
          <cell r="V33">
            <v>5.9145522100962786</v>
          </cell>
        </row>
        <row r="34">
          <cell r="D34">
            <v>2.4625070816941896</v>
          </cell>
          <cell r="E34">
            <v>4.6615207218204873</v>
          </cell>
          <cell r="F34">
            <v>2.8580101942455114</v>
          </cell>
          <cell r="G34">
            <v>3.2928321908561315</v>
          </cell>
          <cell r="H34">
            <v>3.2500566584156241</v>
          </cell>
          <cell r="I34">
            <v>3.0964699705855092</v>
          </cell>
          <cell r="J34">
            <v>3.0600006486192002</v>
          </cell>
          <cell r="K34">
            <v>3.1376420481508349</v>
          </cell>
          <cell r="O34" t="e">
            <v>#DIV/0!</v>
          </cell>
          <cell r="S34" t="e">
            <v>#DIV/0!</v>
          </cell>
          <cell r="T34">
            <v>3.2160878086702351</v>
          </cell>
          <cell r="V34">
            <v>1.3381591932629788</v>
          </cell>
        </row>
        <row r="35">
          <cell r="D35">
            <v>7.7006667079791526</v>
          </cell>
          <cell r="E35">
            <v>6.5059207403393504</v>
          </cell>
          <cell r="F35">
            <v>6.2012606171051452</v>
          </cell>
          <cell r="G35">
            <v>6.7963603281149361</v>
          </cell>
          <cell r="H35">
            <v>7.8508867844262635</v>
          </cell>
          <cell r="I35">
            <v>8.521241074145383</v>
          </cell>
          <cell r="J35">
            <v>7.0584070060558721</v>
          </cell>
          <cell r="K35">
            <v>7.7537353310452541</v>
          </cell>
          <cell r="O35" t="e">
            <v>#DIV/0!</v>
          </cell>
          <cell r="S35" t="e">
            <v>#DIV/0!</v>
          </cell>
          <cell r="T35">
            <v>7.2549922665534483</v>
          </cell>
          <cell r="V35">
            <v>7.6680090727615475</v>
          </cell>
        </row>
        <row r="36">
          <cell r="D36">
            <v>4.5384698415474354</v>
          </cell>
          <cell r="E36">
            <v>4.9322176138215541</v>
          </cell>
          <cell r="F36">
            <v>4.8178444098641275</v>
          </cell>
          <cell r="G36">
            <v>4.7590906837643949</v>
          </cell>
          <cell r="H36">
            <v>5.9242552843806262</v>
          </cell>
          <cell r="I36">
            <v>5.5369328194827059</v>
          </cell>
          <cell r="J36">
            <v>4.9403851822686944</v>
          </cell>
          <cell r="K36">
            <v>5.4261902117772536</v>
          </cell>
          <cell r="O36" t="e">
            <v>#DIV/0!</v>
          </cell>
          <cell r="S36" t="e">
            <v>#DIV/0!</v>
          </cell>
          <cell r="T36">
            <v>5.078047503336415</v>
          </cell>
          <cell r="V36">
            <v>5.5211047104937823</v>
          </cell>
        </row>
        <row r="37">
          <cell r="D37">
            <v>0.7186609570681084</v>
          </cell>
          <cell r="E37">
            <v>0.73703344413234428</v>
          </cell>
          <cell r="F37">
            <v>0.70737829579868139</v>
          </cell>
          <cell r="G37">
            <v>0.72030698069852428</v>
          </cell>
          <cell r="H37">
            <v>0.82715242719805948</v>
          </cell>
          <cell r="I37">
            <v>0.81690707976952082</v>
          </cell>
          <cell r="J37">
            <v>0.72944703921631859</v>
          </cell>
          <cell r="K37">
            <v>0.78603044558091884</v>
          </cell>
          <cell r="O37" t="e">
            <v>#DIV/0!</v>
          </cell>
          <cell r="S37" t="e">
            <v>#DIV/0!</v>
          </cell>
          <cell r="T37">
            <v>0.75146590657569934</v>
          </cell>
          <cell r="V37">
            <v>1.0901904715901596</v>
          </cell>
        </row>
        <row r="38">
          <cell r="D38">
            <v>0.15709576139607839</v>
          </cell>
          <cell r="E38">
            <v>0.16045551854302148</v>
          </cell>
          <cell r="F38">
            <v>0.1547371108736379</v>
          </cell>
          <cell r="G38">
            <v>0.15728304357753248</v>
          </cell>
          <cell r="H38">
            <v>0.17816846383870613</v>
          </cell>
          <cell r="I38">
            <v>0.17823888719539163</v>
          </cell>
          <cell r="J38">
            <v>0.15909980899988574</v>
          </cell>
          <cell r="K38">
            <v>0.17073773084753729</v>
          </cell>
          <cell r="O38" t="e">
            <v>#DIV/0!</v>
          </cell>
          <cell r="S38" t="e">
            <v>#DIV/0!</v>
          </cell>
          <cell r="T38">
            <v>0.16366908630020854</v>
          </cell>
          <cell r="V38">
            <v>0.26753695524640908</v>
          </cell>
        </row>
        <row r="39">
          <cell r="D39">
            <v>0.17344471027014224</v>
          </cell>
          <cell r="E39">
            <v>0.15759687993508981</v>
          </cell>
          <cell r="F39">
            <v>0.14846955586716726</v>
          </cell>
          <cell r="G39">
            <v>0.15970058597855982</v>
          </cell>
          <cell r="H39">
            <v>0.15498939584616533</v>
          </cell>
          <cell r="I39">
            <v>0.146739896026433</v>
          </cell>
          <cell r="J39">
            <v>0.15131004765141332</v>
          </cell>
          <cell r="K39">
            <v>0.15053095609187772</v>
          </cell>
          <cell r="O39" t="e">
            <v>#DIV/0!</v>
          </cell>
          <cell r="S39" t="e">
            <v>#DIV/0!</v>
          </cell>
          <cell r="T39">
            <v>0.15522306049608597</v>
          </cell>
          <cell r="V39">
            <v>0.56376139182622476</v>
          </cell>
        </row>
        <row r="40">
          <cell r="D40">
            <v>0.17783837537797448</v>
          </cell>
          <cell r="E40">
            <v>0.17473286946788763</v>
          </cell>
          <cell r="F40">
            <v>0.17148132152480966</v>
          </cell>
          <cell r="G40">
            <v>0.17460738455601532</v>
          </cell>
          <cell r="H40">
            <v>0.19400580968510875</v>
          </cell>
          <cell r="I40">
            <v>0.71433551489464631</v>
          </cell>
          <cell r="J40">
            <v>0.27113740128102615</v>
          </cell>
          <cell r="K40">
            <v>0.38472631955989944</v>
          </cell>
          <cell r="O40" t="e">
            <v>#DIV/0!</v>
          </cell>
          <cell r="S40" t="e">
            <v>#DIV/0!</v>
          </cell>
          <cell r="T40">
            <v>0.27588034670177419</v>
          </cell>
          <cell r="V40">
            <v>0.22541554360497262</v>
          </cell>
        </row>
        <row r="41">
          <cell r="D41">
            <v>1.3951867032277179</v>
          </cell>
          <cell r="E41">
            <v>0.31721284767593572</v>
          </cell>
          <cell r="F41">
            <v>0.20134992317672085</v>
          </cell>
          <cell r="G41">
            <v>0.63695015375511899</v>
          </cell>
          <cell r="H41">
            <v>0.28378572883848929</v>
          </cell>
          <cell r="I41">
            <v>0.37587779582587366</v>
          </cell>
          <cell r="J41">
            <v>0.50476201053817704</v>
          </cell>
          <cell r="K41">
            <v>0.39007929329874702</v>
          </cell>
          <cell r="O41" t="e">
            <v>#DIV/0!</v>
          </cell>
          <cell r="S41" t="e">
            <v>#DIV/0!</v>
          </cell>
          <cell r="T41">
            <v>0.51845282503601964</v>
          </cell>
          <cell r="V41">
            <v>1.3398222802298987</v>
          </cell>
        </row>
        <row r="42">
          <cell r="D42">
            <v>0.53997035909169666</v>
          </cell>
          <cell r="E42">
            <v>2.6671566763516352E-2</v>
          </cell>
          <cell r="F42">
            <v>0</v>
          </cell>
          <cell r="G42">
            <v>0.18842149578479067</v>
          </cell>
          <cell r="H42">
            <v>0.28852967463910767</v>
          </cell>
          <cell r="I42">
            <v>0.7522090809508114</v>
          </cell>
          <cell r="J42">
            <v>0.30226551610035768</v>
          </cell>
          <cell r="K42">
            <v>0.44544037388902102</v>
          </cell>
          <cell r="O42" t="e">
            <v>#DIV/0!</v>
          </cell>
          <cell r="S42" t="e">
            <v>#DIV/0!</v>
          </cell>
          <cell r="T42">
            <v>0.31225353810724588</v>
          </cell>
          <cell r="V42">
            <v>0.3243799793840495</v>
          </cell>
        </row>
        <row r="43">
          <cell r="D43">
            <v>12.155184065800366</v>
          </cell>
          <cell r="E43">
            <v>12.198666189832039</v>
          </cell>
          <cell r="F43">
            <v>13.869835903948839</v>
          </cell>
          <cell r="G43">
            <v>12.732583232361335</v>
          </cell>
          <cell r="H43">
            <v>12.16213664638156</v>
          </cell>
          <cell r="I43">
            <v>19.024564749041019</v>
          </cell>
          <cell r="J43">
            <v>14.644911056721536</v>
          </cell>
          <cell r="K43">
            <v>15.089000655483106</v>
          </cell>
          <cell r="O43" t="e">
            <v>#DIV/0!</v>
          </cell>
          <cell r="S43" t="e">
            <v>#DIV/0!</v>
          </cell>
          <cell r="T43">
            <v>13.858608291150883</v>
          </cell>
          <cell r="V43">
            <v>8.5976376751399926</v>
          </cell>
        </row>
        <row r="44">
          <cell r="D44">
            <v>0.62079582158586954</v>
          </cell>
          <cell r="E44">
            <v>0.64759281015529147</v>
          </cell>
          <cell r="F44">
            <v>0.59263882826360803</v>
          </cell>
          <cell r="G44">
            <v>0.61936534747324246</v>
          </cell>
          <cell r="H44">
            <v>0.71489601440154282</v>
          </cell>
          <cell r="I44">
            <v>0.69458148346668391</v>
          </cell>
          <cell r="J44">
            <v>0.61143876821621967</v>
          </cell>
          <cell r="K44">
            <v>0.66820686829511056</v>
          </cell>
          <cell r="O44" t="e">
            <v>#DIV/0!</v>
          </cell>
          <cell r="S44" t="e">
            <v>#DIV/0!</v>
          </cell>
          <cell r="T44">
            <v>0.64234798749011057</v>
          </cell>
          <cell r="V44">
            <v>1.048648383256666</v>
          </cell>
        </row>
        <row r="45">
          <cell r="D45">
            <v>1.1370344552495926</v>
          </cell>
          <cell r="E45">
            <v>1.2011337946436336</v>
          </cell>
          <cell r="F45">
            <v>1.1430176786676727</v>
          </cell>
          <cell r="G45">
            <v>1.1584940105116284</v>
          </cell>
          <cell r="H45">
            <v>1.3581637354854101</v>
          </cell>
          <cell r="I45">
            <v>1.3795679789134936</v>
          </cell>
          <cell r="J45">
            <v>1.1655511183344094</v>
          </cell>
          <cell r="K45">
            <v>1.2900506787167418</v>
          </cell>
          <cell r="O45" t="e">
            <v>#DIV/0!</v>
          </cell>
          <cell r="S45" t="e">
            <v>#DIV/0!</v>
          </cell>
          <cell r="T45">
            <v>1.220546213744538</v>
          </cell>
          <cell r="V45">
            <v>2.2701485597125068</v>
          </cell>
        </row>
        <row r="46">
          <cell r="D46">
            <v>0.14436855005615648</v>
          </cell>
          <cell r="E46">
            <v>0.15239499097672693</v>
          </cell>
          <cell r="F46">
            <v>0.14511237106492564</v>
          </cell>
          <cell r="G46">
            <v>0.14705234287481464</v>
          </cell>
          <cell r="H46">
            <v>0.16910512610496201</v>
          </cell>
          <cell r="I46">
            <v>0.1713525250435437</v>
          </cell>
          <cell r="J46">
            <v>0.14683313933610484</v>
          </cell>
          <cell r="K46">
            <v>0.16112695221218926</v>
          </cell>
          <cell r="O46" t="e">
            <v>#DIV/0!</v>
          </cell>
          <cell r="S46" t="e">
            <v>#DIV/0!</v>
          </cell>
          <cell r="T46">
            <v>0.15366228649996988</v>
          </cell>
          <cell r="V46">
            <v>0.27857918538517112</v>
          </cell>
        </row>
        <row r="47">
          <cell r="D47">
            <v>3.6285125512734897</v>
          </cell>
          <cell r="E47">
            <v>3.8102119888479784</v>
          </cell>
          <cell r="F47">
            <v>3.727012136837744</v>
          </cell>
          <cell r="G47">
            <v>3.7163956557399125</v>
          </cell>
          <cell r="H47">
            <v>4.2386467374055048</v>
          </cell>
          <cell r="I47">
            <v>3.8713883776355607</v>
          </cell>
          <cell r="J47">
            <v>3.6525238173652701</v>
          </cell>
          <cell r="K47">
            <v>3.8952801162146828</v>
          </cell>
          <cell r="O47" t="e">
            <v>#DIV/0!</v>
          </cell>
          <cell r="S47" t="e">
            <v>#DIV/0!</v>
          </cell>
          <cell r="T47">
            <v>3.7992870027592982</v>
          </cell>
          <cell r="V47">
            <v>4.9056032378580836</v>
          </cell>
        </row>
        <row r="48">
          <cell r="D48">
            <v>6.5498138713751028E-2</v>
          </cell>
          <cell r="E48">
            <v>1.7300830954945431E-2</v>
          </cell>
          <cell r="F48">
            <v>8.0649525287987134E-2</v>
          </cell>
          <cell r="G48">
            <v>5.5093618704336531E-2</v>
          </cell>
          <cell r="H48">
            <v>1.8440969451080039E-2</v>
          </cell>
          <cell r="I48">
            <v>6.0012354047968147E-2</v>
          </cell>
          <cell r="J48">
            <v>4.7096361277396456E-2</v>
          </cell>
          <cell r="K48">
            <v>4.1774204239422935E-2</v>
          </cell>
          <cell r="O48" t="e">
            <v>#DIV/0!</v>
          </cell>
          <cell r="S48" t="e">
            <v>#DIV/0!</v>
          </cell>
          <cell r="T48">
            <v>4.8699198197589694E-2</v>
          </cell>
          <cell r="V48">
            <v>9.4658308927564508E-2</v>
          </cell>
        </row>
        <row r="49">
          <cell r="D49">
            <v>6.5497319425628211</v>
          </cell>
          <cell r="E49">
            <v>6.3700317742534622</v>
          </cell>
          <cell r="F49">
            <v>8.1814053638269026</v>
          </cell>
          <cell r="G49">
            <v>7.0330470224118615</v>
          </cell>
          <cell r="H49">
            <v>5.6619667989786286</v>
          </cell>
          <cell r="I49">
            <v>12.715865947574377</v>
          </cell>
          <cell r="J49">
            <v>8.9978484252194679</v>
          </cell>
          <cell r="K49">
            <v>8.9839110428407807</v>
          </cell>
          <cell r="O49" t="e">
            <v>#DIV/0!</v>
          </cell>
          <cell r="S49" t="e">
            <v>#DIV/0!</v>
          </cell>
          <cell r="T49">
            <v>7.9690048179775363</v>
          </cell>
          <cell r="V49">
            <v>7.2999482904212982</v>
          </cell>
        </row>
        <row r="50">
          <cell r="D50">
            <v>9.2426063586867474E-3</v>
          </cell>
          <cell r="E50">
            <v>0</v>
          </cell>
          <cell r="F50">
            <v>0</v>
          </cell>
          <cell r="G50">
            <v>3.1352346455381331E-3</v>
          </cell>
          <cell r="H50">
            <v>9.1726455443035004E-4</v>
          </cell>
          <cell r="I50">
            <v>0.1317960823593945</v>
          </cell>
          <cell r="J50">
            <v>2.361942697266944E-2</v>
          </cell>
          <cell r="K50">
            <v>4.8650792964177528E-2</v>
          </cell>
          <cell r="O50" t="e">
            <v>#DIV/0!</v>
          </cell>
          <cell r="S50" t="e">
            <v>#DIV/0!</v>
          </cell>
          <cell r="T50">
            <v>2.5060784481840979E-2</v>
          </cell>
          <cell r="V50">
            <v>3.8657705662048146E-2</v>
          </cell>
        </row>
        <row r="51">
          <cell r="D51">
            <v>7.575350729272146</v>
          </cell>
          <cell r="E51">
            <v>7.3999785286722899</v>
          </cell>
          <cell r="F51">
            <v>7.7911394517166501</v>
          </cell>
          <cell r="G51">
            <v>7.5855306616724123</v>
          </cell>
          <cell r="H51">
            <v>9.98572276735411</v>
          </cell>
          <cell r="I51">
            <v>10.804062817445102</v>
          </cell>
          <cell r="J51">
            <v>8.2570214305139906</v>
          </cell>
          <cell r="K51">
            <v>9.5913135063051769</v>
          </cell>
          <cell r="O51" t="e">
            <v>#DIV/0!</v>
          </cell>
          <cell r="S51" t="e">
            <v>#DIV/0!</v>
          </cell>
          <cell r="T51">
            <v>8.5350977546945117</v>
          </cell>
          <cell r="V51">
            <v>14.089978725940874</v>
          </cell>
        </row>
        <row r="52">
          <cell r="D52">
            <v>5.1251788896973336</v>
          </cell>
          <cell r="E52">
            <v>5.5603755225919418</v>
          </cell>
          <cell r="F52">
            <v>5.2867975023112077</v>
          </cell>
          <cell r="G52">
            <v>5.3155530452652275</v>
          </cell>
          <cell r="H52">
            <v>7.2340825337109633</v>
          </cell>
          <cell r="I52">
            <v>6.3500949188750129</v>
          </cell>
          <cell r="J52">
            <v>5.5388553701181928</v>
          </cell>
          <cell r="K52">
            <v>6.3106675939276515</v>
          </cell>
          <cell r="O52" t="e">
            <v>#DIV/0!</v>
          </cell>
          <cell r="S52" t="e">
            <v>#DIV/0!</v>
          </cell>
          <cell r="T52">
            <v>5.7843965324015345</v>
          </cell>
          <cell r="V52">
            <v>9.183826822885969</v>
          </cell>
        </row>
        <row r="53">
          <cell r="D53">
            <v>0.24187961982100031</v>
          </cell>
          <cell r="E53">
            <v>0.2627052557878638</v>
          </cell>
          <cell r="F53">
            <v>0.24356995705285892</v>
          </cell>
          <cell r="G53">
            <v>0.248908280397663</v>
          </cell>
          <cell r="H53">
            <v>0.28541655889160383</v>
          </cell>
          <cell r="I53">
            <v>0.20700341388516463</v>
          </cell>
          <cell r="J53">
            <v>0.23468067501030027</v>
          </cell>
          <cell r="K53">
            <v>0.24057832089190281</v>
          </cell>
          <cell r="O53" t="e">
            <v>#DIV/0!</v>
          </cell>
          <cell r="S53" t="e">
            <v>#DIV/0!</v>
          </cell>
          <cell r="T53">
            <v>0.24483461733327061</v>
          </cell>
          <cell r="V53">
            <v>0.44477211915137149</v>
          </cell>
        </row>
        <row r="54">
          <cell r="D54">
            <v>0.2198064764060117</v>
          </cell>
          <cell r="E54">
            <v>0.22654194262820593</v>
          </cell>
          <cell r="F54">
            <v>0.21658555867155943</v>
          </cell>
          <cell r="G54">
            <v>0.22074892133403204</v>
          </cell>
          <cell r="H54">
            <v>0.2570463694431066</v>
          </cell>
          <cell r="I54">
            <v>0.25599825054621017</v>
          </cell>
          <cell r="J54">
            <v>0.21800116102729067</v>
          </cell>
          <cell r="K54">
            <v>0.24144919245874313</v>
          </cell>
          <cell r="O54" t="e">
            <v>#DIV/0!</v>
          </cell>
          <cell r="S54" t="e">
            <v>#DIV/0!</v>
          </cell>
          <cell r="T54">
            <v>0.23054744992190307</v>
          </cell>
          <cell r="V54">
            <v>0.62317778648528255</v>
          </cell>
        </row>
        <row r="55">
          <cell r="D55">
            <v>0.13278115652646108</v>
          </cell>
          <cell r="E55">
            <v>0.12132921490170853</v>
          </cell>
          <cell r="F55">
            <v>0.11666094454743194</v>
          </cell>
          <cell r="G55">
            <v>0.12353495121555814</v>
          </cell>
          <cell r="H55">
            <v>0.13604963640468021</v>
          </cell>
          <cell r="I55">
            <v>0.11846122172601575</v>
          </cell>
          <cell r="J55">
            <v>0.11843255054050791</v>
          </cell>
          <cell r="K55">
            <v>0.12365948436099863</v>
          </cell>
          <cell r="O55" t="e">
            <v>#DIV/0!</v>
          </cell>
          <cell r="S55" t="e">
            <v>#DIV/0!</v>
          </cell>
          <cell r="T55">
            <v>0.12354603973183989</v>
          </cell>
          <cell r="V55">
            <v>0.25602107924972051</v>
          </cell>
        </row>
        <row r="56">
          <cell r="D56">
            <v>0.84250416221761681</v>
          </cell>
          <cell r="E56">
            <v>0.90921873484728921</v>
          </cell>
          <cell r="F56">
            <v>1.3655628175928187</v>
          </cell>
          <cell r="G56">
            <v>1.0413235198030284</v>
          </cell>
          <cell r="H56">
            <v>0.94936236202966651</v>
          </cell>
          <cell r="I56">
            <v>1.3535510303505782</v>
          </cell>
          <cell r="J56">
            <v>1.1395558906519838</v>
          </cell>
          <cell r="K56">
            <v>1.1510197851292656</v>
          </cell>
          <cell r="O56" t="e">
            <v>#DIV/0!</v>
          </cell>
          <cell r="S56" t="e">
            <v>#DIV/0!</v>
          </cell>
          <cell r="T56">
            <v>1.0926521233294011</v>
          </cell>
          <cell r="V56">
            <v>1.403917807264162</v>
          </cell>
        </row>
        <row r="57">
          <cell r="D57">
            <v>0.25043583499172772</v>
          </cell>
          <cell r="E57">
            <v>0.29516051677585603</v>
          </cell>
          <cell r="F57">
            <v>0.55974055300675296</v>
          </cell>
          <cell r="G57">
            <v>0.367950574801993</v>
          </cell>
          <cell r="H57">
            <v>0.94832519251743141</v>
          </cell>
          <cell r="I57">
            <v>2.1585544562686634</v>
          </cell>
          <cell r="J57">
            <v>0.75320468579333222</v>
          </cell>
          <cell r="K57">
            <v>1.2592377645161399</v>
          </cell>
          <cell r="O57" t="e">
            <v>#DIV/0!</v>
          </cell>
          <cell r="S57" t="e">
            <v>#DIV/0!</v>
          </cell>
          <cell r="T57">
            <v>0.79304030138735582</v>
          </cell>
          <cell r="V57">
            <v>0.64057345950427214</v>
          </cell>
        </row>
        <row r="58">
          <cell r="D58">
            <v>0.76276458961199478</v>
          </cell>
          <cell r="E58">
            <v>2.46473411394252E-2</v>
          </cell>
          <cell r="F58">
            <v>2.2221185340202607E-3</v>
          </cell>
          <cell r="G58">
            <v>0.26751136885491117</v>
          </cell>
          <cell r="H58">
            <v>0.17544011435665763</v>
          </cell>
          <cell r="I58">
            <v>0.36039952579345597</v>
          </cell>
          <cell r="J58">
            <v>0.25429109737238459</v>
          </cell>
          <cell r="K58">
            <v>0.2647013650204757</v>
          </cell>
          <cell r="O58" t="e">
            <v>#DIV/0!</v>
          </cell>
          <cell r="S58" t="e">
            <v>#DIV/0!</v>
          </cell>
          <cell r="T58">
            <v>0.26608069058920658</v>
          </cell>
          <cell r="V58">
            <v>1.5376896514000946</v>
          </cell>
        </row>
        <row r="59">
          <cell r="D59">
            <v>55.875697147381956</v>
          </cell>
          <cell r="E59">
            <v>59.336597248998899</v>
          </cell>
          <cell r="F59">
            <v>98.990111747598704</v>
          </cell>
          <cell r="G59">
            <v>71.671758833248646</v>
          </cell>
          <cell r="H59">
            <v>63.112499953231207</v>
          </cell>
          <cell r="I59">
            <v>59.695750186521671</v>
          </cell>
          <cell r="J59">
            <v>64.467640962932961</v>
          </cell>
          <cell r="K59">
            <v>62.373376809154188</v>
          </cell>
          <cell r="O59" t="e">
            <v>#DIV/0!</v>
          </cell>
          <cell r="S59" t="e">
            <v>#DIV/0!</v>
          </cell>
          <cell r="T59">
            <v>67.235678468875378</v>
          </cell>
          <cell r="V59">
            <v>74.812863560285805</v>
          </cell>
        </row>
        <row r="60">
          <cell r="D60">
            <v>15.797702562370731</v>
          </cell>
          <cell r="E60">
            <v>15.543802664209938</v>
          </cell>
          <cell r="F60">
            <v>15.277035231800376</v>
          </cell>
          <cell r="G60">
            <v>15.527716515501604</v>
          </cell>
          <cell r="H60">
            <v>18.658387921519207</v>
          </cell>
          <cell r="I60">
            <v>18.961172061771428</v>
          </cell>
          <cell r="J60">
            <v>15.842810599934067</v>
          </cell>
          <cell r="K60">
            <v>17.675269354016706</v>
          </cell>
          <cell r="O60" t="e">
            <v>#DIV/0!</v>
          </cell>
          <cell r="S60" t="e">
            <v>#DIV/0!</v>
          </cell>
          <cell r="T60">
            <v>16.53929641378118</v>
          </cell>
          <cell r="V60">
            <v>19.869507974218759</v>
          </cell>
        </row>
        <row r="61">
          <cell r="D61">
            <v>4.4017360081230938</v>
          </cell>
          <cell r="E61">
            <v>4.7995074989326643</v>
          </cell>
          <cell r="F61">
            <v>43.355938574821408</v>
          </cell>
          <cell r="G61">
            <v>17.823525325637227</v>
          </cell>
          <cell r="H61">
            <v>2.5286782587222416</v>
          </cell>
          <cell r="I61">
            <v>2.2770819097034032</v>
          </cell>
          <cell r="J61">
            <v>11.558909591927412</v>
          </cell>
          <cell r="K61">
            <v>5.7560459833472386</v>
          </cell>
          <cell r="O61" t="e">
            <v>#DIV/0!</v>
          </cell>
          <cell r="S61" t="e">
            <v>#DIV/0!</v>
          </cell>
          <cell r="T61">
            <v>12.084240052249362</v>
          </cell>
          <cell r="V61">
            <v>8.1383325324509439</v>
          </cell>
        </row>
        <row r="62">
          <cell r="D62">
            <v>0.30950523271058211</v>
          </cell>
          <cell r="E62">
            <v>0.32592482749143287</v>
          </cell>
          <cell r="F62">
            <v>0.31127505526209137</v>
          </cell>
          <cell r="G62">
            <v>0.31518515236208466</v>
          </cell>
          <cell r="H62">
            <v>0.39597464145905725</v>
          </cell>
          <cell r="I62">
            <v>0.36674007969326644</v>
          </cell>
          <cell r="J62">
            <v>0.32192131750596542</v>
          </cell>
          <cell r="K62">
            <v>0.35853033936789469</v>
          </cell>
          <cell r="O62" t="e">
            <v>#DIV/0!</v>
          </cell>
          <cell r="S62" t="e">
            <v>#DIV/0!</v>
          </cell>
          <cell r="T62">
            <v>0.33568201877157283</v>
          </cell>
          <cell r="V62">
            <v>0.6952189053837643</v>
          </cell>
        </row>
        <row r="63">
          <cell r="D63">
            <v>1.5702209955361188</v>
          </cell>
          <cell r="E63">
            <v>1.2670350280254454</v>
          </cell>
          <cell r="F63">
            <v>1.3610718437412139</v>
          </cell>
          <cell r="G63">
            <v>1.400992820056989</v>
          </cell>
          <cell r="H63">
            <v>1.7708354712364924</v>
          </cell>
          <cell r="I63">
            <v>1.4770653339943485</v>
          </cell>
          <cell r="J63">
            <v>1.4037023613470718</v>
          </cell>
          <cell r="K63">
            <v>1.5366197397860306</v>
          </cell>
          <cell r="O63" t="e">
            <v>#DIV/0!</v>
          </cell>
          <cell r="S63" t="e">
            <v>#DIV/0!</v>
          </cell>
          <cell r="T63">
            <v>1.465056559291497</v>
          </cell>
          <cell r="V63">
            <v>3.5147143332977566</v>
          </cell>
        </row>
        <row r="64">
          <cell r="D64">
            <v>9.5888736367206207</v>
          </cell>
          <cell r="E64">
            <v>13.438560577064807</v>
          </cell>
          <cell r="F64">
            <v>18.968419786810156</v>
          </cell>
          <cell r="G64">
            <v>14.018690084323854</v>
          </cell>
          <cell r="H64">
            <v>14.508268970098808</v>
          </cell>
          <cell r="I64">
            <v>15.160891956801605</v>
          </cell>
          <cell r="J64">
            <v>13.547671380477837</v>
          </cell>
          <cell r="K64">
            <v>14.359632709936497</v>
          </cell>
          <cell r="O64" t="e">
            <v>#DIV/0!</v>
          </cell>
          <cell r="S64" t="e">
            <v>#DIV/0!</v>
          </cell>
          <cell r="T64">
            <v>14.18598822538037</v>
          </cell>
          <cell r="V64">
            <v>16.941033044838534</v>
          </cell>
        </row>
        <row r="65">
          <cell r="D65">
            <v>0.19932330172444404</v>
          </cell>
          <cell r="E65">
            <v>1.4587277680666481E-2</v>
          </cell>
          <cell r="F65">
            <v>7.9164821068281072E-2</v>
          </cell>
          <cell r="G65">
            <v>9.9062079412765125E-2</v>
          </cell>
          <cell r="H65">
            <v>1.6605436349610272E-2</v>
          </cell>
          <cell r="I65">
            <v>1.2301718313111949</v>
          </cell>
          <cell r="J65">
            <v>0.2834286849936557</v>
          </cell>
          <cell r="K65">
            <v>0.51393466196665938</v>
          </cell>
          <cell r="O65" t="e">
            <v>#DIV/0!</v>
          </cell>
          <cell r="S65" t="e">
            <v>#DIV/0!</v>
          </cell>
          <cell r="T65">
            <v>0.29575818401327114</v>
          </cell>
          <cell r="V65">
            <v>0.47155744397614502</v>
          </cell>
        </row>
        <row r="66">
          <cell r="D66">
            <v>24.00833541019637</v>
          </cell>
          <cell r="E66">
            <v>23.947179375593944</v>
          </cell>
          <cell r="F66">
            <v>19.637206434095177</v>
          </cell>
          <cell r="G66">
            <v>22.486586855954116</v>
          </cell>
          <cell r="H66">
            <v>25.23374925384579</v>
          </cell>
          <cell r="I66">
            <v>20.222627013246424</v>
          </cell>
          <cell r="J66">
            <v>21.509197026746946</v>
          </cell>
          <cell r="K66">
            <v>22.173344020733161</v>
          </cell>
          <cell r="O66" t="e">
            <v>#DIV/0!</v>
          </cell>
          <cell r="S66" t="e">
            <v>#DIV/0!</v>
          </cell>
          <cell r="T66">
            <v>22.329657015388118</v>
          </cell>
          <cell r="V66">
            <v>25.182499326119903</v>
          </cell>
        </row>
        <row r="67">
          <cell r="D67">
            <v>133.1826431788985</v>
          </cell>
          <cell r="E67">
            <v>141.51187715471193</v>
          </cell>
          <cell r="F67">
            <v>177.58464678824487</v>
          </cell>
          <cell r="G67">
            <v>150.88904972660396</v>
          </cell>
          <cell r="H67">
            <v>157.35194795215156</v>
          </cell>
          <cell r="I67">
            <v>157.54251368617662</v>
          </cell>
          <cell r="J67">
            <v>147.68524953725085</v>
          </cell>
          <cell r="K67">
            <v>153.33996451420174</v>
          </cell>
          <cell r="O67" t="e">
            <v>#DIV/0!</v>
          </cell>
          <cell r="S67" t="e">
            <v>#DIV/0!</v>
          </cell>
          <cell r="T67">
            <v>152.0248480271247</v>
          </cell>
          <cell r="V67">
            <v>178.20034035885084</v>
          </cell>
        </row>
        <row r="68">
          <cell r="D68">
            <v>392.02708170589904</v>
          </cell>
          <cell r="E68">
            <v>429.84930242176006</v>
          </cell>
          <cell r="F68">
            <v>524.19273956538723</v>
          </cell>
          <cell r="G68">
            <v>449.26771304592177</v>
          </cell>
          <cell r="H68">
            <v>506.04951541153275</v>
          </cell>
          <cell r="I68">
            <v>503.20313140685454</v>
          </cell>
          <cell r="J68">
            <v>439.44700609693473</v>
          </cell>
          <cell r="K68">
            <v>480.62181432048374</v>
          </cell>
          <cell r="O68" t="e">
            <v>#DIV/0!</v>
          </cell>
          <cell r="S68" t="e">
            <v>#DIV/0!</v>
          </cell>
          <cell r="T68">
            <v>464.13424570335144</v>
          </cell>
          <cell r="V68">
            <v>568.80448240945407</v>
          </cell>
        </row>
      </sheetData>
      <sheetData sheetId="3" refreshError="1">
        <row r="5">
          <cell r="D5">
            <v>121842.76604656335</v>
          </cell>
          <cell r="E5">
            <v>129884.03899424487</v>
          </cell>
          <cell r="F5">
            <v>127072.1198846183</v>
          </cell>
          <cell r="G5">
            <v>126266.30830847551</v>
          </cell>
          <cell r="H5">
            <v>135712.00221569504</v>
          </cell>
          <cell r="I5">
            <v>128761.63220426491</v>
          </cell>
          <cell r="J5">
            <v>119565.79602697388</v>
          </cell>
          <cell r="K5">
            <v>128013.14348231129</v>
          </cell>
          <cell r="L5">
            <v>0</v>
          </cell>
          <cell r="M5">
            <v>0</v>
          </cell>
          <cell r="N5">
            <v>0</v>
          </cell>
          <cell r="O5" t="e">
            <v>#DIV/0!</v>
          </cell>
          <cell r="P5">
            <v>0</v>
          </cell>
          <cell r="Q5">
            <v>0</v>
          </cell>
          <cell r="R5">
            <v>0</v>
          </cell>
          <cell r="S5" t="e">
            <v>#DIV/0!</v>
          </cell>
          <cell r="T5">
            <v>127139.72589539341</v>
          </cell>
          <cell r="V5">
            <v>115122.0142525541</v>
          </cell>
        </row>
        <row r="6">
          <cell r="D6">
            <v>31017.535149472671</v>
          </cell>
          <cell r="E6">
            <v>44269.013089987071</v>
          </cell>
          <cell r="F6">
            <v>45833.877780451643</v>
          </cell>
          <cell r="G6">
            <v>40373.475339970464</v>
          </cell>
          <cell r="H6">
            <v>55612.237380088613</v>
          </cell>
          <cell r="I6">
            <v>41722.047103470235</v>
          </cell>
          <cell r="J6">
            <v>47682.570796875763</v>
          </cell>
          <cell r="K6">
            <v>48338.951760144882</v>
          </cell>
          <cell r="L6">
            <v>0</v>
          </cell>
          <cell r="M6">
            <v>0</v>
          </cell>
          <cell r="N6">
            <v>0</v>
          </cell>
          <cell r="O6" t="e">
            <v>#DIV/0!</v>
          </cell>
          <cell r="P6">
            <v>0</v>
          </cell>
          <cell r="Q6">
            <v>0</v>
          </cell>
          <cell r="R6">
            <v>0</v>
          </cell>
          <cell r="S6" t="e">
            <v>#DIV/0!</v>
          </cell>
          <cell r="T6">
            <v>44356.21355005767</v>
          </cell>
          <cell r="V6">
            <v>40160.681402256319</v>
          </cell>
        </row>
        <row r="7">
          <cell r="D7">
            <v>15131.519</v>
          </cell>
          <cell r="E7">
            <v>10066.300999999999</v>
          </cell>
          <cell r="F7">
            <v>2383.4960000000001</v>
          </cell>
          <cell r="G7">
            <v>9193.7720000000008</v>
          </cell>
          <cell r="H7">
            <v>4784.1210000000001</v>
          </cell>
          <cell r="I7">
            <v>696.65700000000004</v>
          </cell>
          <cell r="J7">
            <v>5.7526342943310736E-4</v>
          </cell>
          <cell r="K7">
            <v>1826.9261917544763</v>
          </cell>
          <cell r="L7">
            <v>0</v>
          </cell>
          <cell r="M7">
            <v>0</v>
          </cell>
          <cell r="N7">
            <v>0</v>
          </cell>
          <cell r="O7" t="e">
            <v>#DIV/0!</v>
          </cell>
          <cell r="P7">
            <v>0</v>
          </cell>
          <cell r="Q7">
            <v>0</v>
          </cell>
          <cell r="R7">
            <v>0</v>
          </cell>
          <cell r="S7" t="e">
            <v>#DIV/0!</v>
          </cell>
          <cell r="T7">
            <v>5510.3490958772381</v>
          </cell>
          <cell r="V7">
            <v>10194.75375</v>
          </cell>
        </row>
        <row r="8">
          <cell r="D8">
            <v>1516.6144839188762</v>
          </cell>
          <cell r="E8">
            <v>1387.5362083309783</v>
          </cell>
          <cell r="F8">
            <v>1122.0538953518339</v>
          </cell>
          <cell r="G8">
            <v>1342.0681958672294</v>
          </cell>
          <cell r="H8">
            <v>2773.3585469776958</v>
          </cell>
          <cell r="I8">
            <v>2625.9210651639701</v>
          </cell>
          <cell r="J8">
            <v>1122.3086771392609</v>
          </cell>
          <cell r="K8">
            <v>2173.8627630936426</v>
          </cell>
          <cell r="L8">
            <v>0</v>
          </cell>
          <cell r="M8">
            <v>0</v>
          </cell>
          <cell r="N8">
            <v>0</v>
          </cell>
          <cell r="O8" t="e">
            <v>#DIV/0!</v>
          </cell>
          <cell r="P8">
            <v>0</v>
          </cell>
          <cell r="Q8">
            <v>0</v>
          </cell>
          <cell r="R8">
            <v>0</v>
          </cell>
          <cell r="S8" t="e">
            <v>#DIV/0!</v>
          </cell>
          <cell r="T8">
            <v>1757.965479480436</v>
          </cell>
          <cell r="V8">
            <v>2784.4319997157877</v>
          </cell>
        </row>
        <row r="9">
          <cell r="D9">
            <v>2289.6587712118012</v>
          </cell>
          <cell r="E9">
            <v>3103.5919594875686</v>
          </cell>
          <cell r="F9">
            <v>2818.1505425749569</v>
          </cell>
          <cell r="G9">
            <v>2737.1337577581089</v>
          </cell>
          <cell r="H9">
            <v>452.0528024385348</v>
          </cell>
          <cell r="I9">
            <v>462.60894752256758</v>
          </cell>
          <cell r="J9">
            <v>0</v>
          </cell>
          <cell r="K9">
            <v>304.88724998703412</v>
          </cell>
          <cell r="L9">
            <v>0</v>
          </cell>
          <cell r="M9">
            <v>0</v>
          </cell>
          <cell r="N9">
            <v>0</v>
          </cell>
          <cell r="O9" t="e">
            <v>#DIV/0!</v>
          </cell>
          <cell r="P9">
            <v>0</v>
          </cell>
          <cell r="Q9">
            <v>0</v>
          </cell>
          <cell r="R9">
            <v>0</v>
          </cell>
          <cell r="S9" t="e">
            <v>#DIV/0!</v>
          </cell>
          <cell r="T9">
            <v>1521.0105038725715</v>
          </cell>
          <cell r="V9">
            <v>1901.5215061834408</v>
          </cell>
        </row>
        <row r="10">
          <cell r="D10">
            <v>5000.1449519600019</v>
          </cell>
          <cell r="E10">
            <v>8941.5580964392357</v>
          </cell>
          <cell r="F10">
            <v>5053.9412162398621</v>
          </cell>
          <cell r="G10">
            <v>6331.8814215463663</v>
          </cell>
          <cell r="H10">
            <v>4781.8505261902028</v>
          </cell>
          <cell r="I10">
            <v>8472.2469381081719</v>
          </cell>
          <cell r="J10">
            <v>1869.4591996953973</v>
          </cell>
          <cell r="K10">
            <v>5041.1855546645902</v>
          </cell>
          <cell r="L10">
            <v>0</v>
          </cell>
          <cell r="M10">
            <v>0</v>
          </cell>
          <cell r="N10">
            <v>0</v>
          </cell>
          <cell r="O10" t="e">
            <v>#DIV/0!</v>
          </cell>
          <cell r="P10">
            <v>0</v>
          </cell>
          <cell r="Q10">
            <v>0</v>
          </cell>
          <cell r="R10">
            <v>0</v>
          </cell>
          <cell r="S10" t="e">
            <v>#DIV/0!</v>
          </cell>
          <cell r="T10">
            <v>5686.5334881054787</v>
          </cell>
          <cell r="V10">
            <v>10141.311547840214</v>
          </cell>
        </row>
        <row r="11">
          <cell r="D11">
            <v>20083.137999999999</v>
          </cell>
          <cell r="E11">
            <v>20628.269</v>
          </cell>
          <cell r="F11">
            <v>20721.37</v>
          </cell>
          <cell r="G11">
            <v>20477.592333333338</v>
          </cell>
          <cell r="H11">
            <v>22740.752</v>
          </cell>
          <cell r="I11">
            <v>25564.174999999999</v>
          </cell>
          <cell r="J11">
            <v>23023.069400000008</v>
          </cell>
          <cell r="K11">
            <v>23775.998799999998</v>
          </cell>
          <cell r="L11">
            <v>0</v>
          </cell>
          <cell r="M11">
            <v>0</v>
          </cell>
          <cell r="N11">
            <v>0</v>
          </cell>
          <cell r="O11" t="e">
            <v>#DIV/0!</v>
          </cell>
          <cell r="P11">
            <v>0</v>
          </cell>
          <cell r="Q11">
            <v>0</v>
          </cell>
          <cell r="R11">
            <v>0</v>
          </cell>
          <cell r="S11" t="e">
            <v>#DIV/0!</v>
          </cell>
          <cell r="T11">
            <v>22126.795566666671</v>
          </cell>
          <cell r="V11">
            <v>17088.099485000002</v>
          </cell>
        </row>
        <row r="12">
          <cell r="D12">
            <v>5181.2790000000005</v>
          </cell>
          <cell r="E12">
            <v>5459.4110000000001</v>
          </cell>
          <cell r="F12">
            <v>5848.643</v>
          </cell>
          <cell r="G12">
            <v>5496.4443333333329</v>
          </cell>
          <cell r="H12">
            <v>4596.0720000000001</v>
          </cell>
          <cell r="I12">
            <v>5358.5370000000003</v>
          </cell>
          <cell r="J12">
            <v>5565.2</v>
          </cell>
          <cell r="K12">
            <v>5173.269666666667</v>
          </cell>
          <cell r="L12">
            <v>0</v>
          </cell>
          <cell r="M12">
            <v>0</v>
          </cell>
          <cell r="N12">
            <v>0</v>
          </cell>
          <cell r="O12" t="e">
            <v>#DIV/0!</v>
          </cell>
          <cell r="P12">
            <v>0</v>
          </cell>
          <cell r="Q12">
            <v>0</v>
          </cell>
          <cell r="R12">
            <v>0</v>
          </cell>
          <cell r="S12" t="e">
            <v>#DIV/0!</v>
          </cell>
          <cell r="T12">
            <v>5334.857</v>
          </cell>
          <cell r="V12">
            <v>4239.6722750000008</v>
          </cell>
        </row>
        <row r="13">
          <cell r="D13">
            <v>23626.15569</v>
          </cell>
          <cell r="E13">
            <v>20127.227639999997</v>
          </cell>
          <cell r="F13">
            <v>24495.511450000005</v>
          </cell>
          <cell r="G13">
            <v>22749.631593333339</v>
          </cell>
          <cell r="H13">
            <v>25147.496960000004</v>
          </cell>
          <cell r="I13">
            <v>25450.397149999979</v>
          </cell>
          <cell r="J13">
            <v>23602.385378000017</v>
          </cell>
          <cell r="K13">
            <v>24733.426495999996</v>
          </cell>
          <cell r="L13">
            <v>0</v>
          </cell>
          <cell r="M13">
            <v>0</v>
          </cell>
          <cell r="N13">
            <v>0</v>
          </cell>
          <cell r="O13" t="e">
            <v>#DIV/0!</v>
          </cell>
          <cell r="P13">
            <v>0</v>
          </cell>
          <cell r="Q13">
            <v>0</v>
          </cell>
          <cell r="R13">
            <v>0</v>
          </cell>
          <cell r="S13" t="e">
            <v>#DIV/0!</v>
          </cell>
          <cell r="T13">
            <v>23741.529044666662</v>
          </cell>
          <cell r="V13">
            <v>16247.729899058333</v>
          </cell>
        </row>
        <row r="14">
          <cell r="D14">
            <v>11727.198</v>
          </cell>
          <cell r="E14">
            <v>12344.187</v>
          </cell>
          <cell r="F14">
            <v>12122.561</v>
          </cell>
          <cell r="G14">
            <v>12064.648666666668</v>
          </cell>
          <cell r="H14">
            <v>10772.83</v>
          </cell>
          <cell r="I14">
            <v>12799.271000000001</v>
          </cell>
          <cell r="J14">
            <v>11959.898999999999</v>
          </cell>
          <cell r="K14">
            <v>11844</v>
          </cell>
          <cell r="L14">
            <v>0</v>
          </cell>
          <cell r="M14">
            <v>0</v>
          </cell>
          <cell r="N14">
            <v>0</v>
          </cell>
          <cell r="O14" t="e">
            <v>#DIV/0!</v>
          </cell>
          <cell r="P14">
            <v>0</v>
          </cell>
          <cell r="Q14">
            <v>0</v>
          </cell>
          <cell r="R14">
            <v>0</v>
          </cell>
          <cell r="S14" t="e">
            <v>#DIV/0!</v>
          </cell>
          <cell r="T14">
            <v>11954.324333333332</v>
          </cell>
          <cell r="V14">
            <v>9057.9180058333332</v>
          </cell>
        </row>
        <row r="15">
          <cell r="D15">
            <v>6269.5230000000001</v>
          </cell>
          <cell r="E15">
            <v>3556.944</v>
          </cell>
          <cell r="F15">
            <v>6672.5150000000003</v>
          </cell>
          <cell r="G15">
            <v>5499.6606666666657</v>
          </cell>
          <cell r="H15">
            <v>4051.2310000000002</v>
          </cell>
          <cell r="I15">
            <v>5609.7709999999997</v>
          </cell>
          <cell r="J15">
            <v>4740.9030000000002</v>
          </cell>
          <cell r="K15">
            <v>4800.6350000000002</v>
          </cell>
          <cell r="L15">
            <v>0</v>
          </cell>
          <cell r="M15">
            <v>0</v>
          </cell>
          <cell r="N15">
            <v>0</v>
          </cell>
          <cell r="O15" t="e">
            <v>#DIV/0!</v>
          </cell>
          <cell r="P15">
            <v>0</v>
          </cell>
          <cell r="Q15">
            <v>0</v>
          </cell>
          <cell r="R15">
            <v>0</v>
          </cell>
          <cell r="S15" t="e">
            <v>#DIV/0!</v>
          </cell>
          <cell r="T15">
            <v>5150.1478333333343</v>
          </cell>
          <cell r="V15">
            <v>3305.8943816666674</v>
          </cell>
        </row>
        <row r="16">
          <cell r="D16">
            <v>18262.456999999999</v>
          </cell>
          <cell r="E16">
            <v>18146.025999999998</v>
          </cell>
          <cell r="F16">
            <v>19012.743999999999</v>
          </cell>
          <cell r="G16">
            <v>18473.742333333335</v>
          </cell>
          <cell r="H16">
            <v>19340.170999999998</v>
          </cell>
          <cell r="I16">
            <v>19818.108999999997</v>
          </cell>
          <cell r="J16">
            <v>19142.0124</v>
          </cell>
          <cell r="K16">
            <v>19433.430799999998</v>
          </cell>
          <cell r="L16">
            <v>0</v>
          </cell>
          <cell r="M16">
            <v>0</v>
          </cell>
          <cell r="N16">
            <v>0</v>
          </cell>
          <cell r="O16" t="e">
            <v>#DIV/0!</v>
          </cell>
          <cell r="P16">
            <v>0</v>
          </cell>
          <cell r="Q16">
            <v>0</v>
          </cell>
          <cell r="R16">
            <v>0</v>
          </cell>
          <cell r="S16" t="e">
            <v>#DIV/0!</v>
          </cell>
          <cell r="T16">
            <v>18953.586566666669</v>
          </cell>
          <cell r="V16">
            <v>15948.102207985003</v>
          </cell>
        </row>
        <row r="17">
          <cell r="D17">
            <v>343.75700000000001</v>
          </cell>
          <cell r="E17">
            <v>1781.9780000000001</v>
          </cell>
          <cell r="F17">
            <v>868.06799999999998</v>
          </cell>
          <cell r="G17">
            <v>997.93433333333337</v>
          </cell>
          <cell r="H17">
            <v>3358.06</v>
          </cell>
          <cell r="I17">
            <v>578.33399999999995</v>
          </cell>
          <cell r="J17">
            <v>1356.1894</v>
          </cell>
          <cell r="K17">
            <v>1764.1944666666668</v>
          </cell>
          <cell r="L17">
            <v>0</v>
          </cell>
          <cell r="M17">
            <v>0</v>
          </cell>
          <cell r="N17">
            <v>0</v>
          </cell>
          <cell r="O17" t="e">
            <v>#DIV/0!</v>
          </cell>
          <cell r="P17">
            <v>0</v>
          </cell>
          <cell r="Q17">
            <v>0</v>
          </cell>
          <cell r="R17">
            <v>0</v>
          </cell>
          <cell r="S17" t="e">
            <v>#DIV/0!</v>
          </cell>
          <cell r="T17">
            <v>1381.0644</v>
          </cell>
          <cell r="V17">
            <v>1454.1505</v>
          </cell>
        </row>
        <row r="18">
          <cell r="D18">
            <v>5807.9560000000001</v>
          </cell>
          <cell r="E18">
            <v>5231.0829999999996</v>
          </cell>
          <cell r="F18">
            <v>5301.7290000000003</v>
          </cell>
          <cell r="G18">
            <v>5446.9226666666664</v>
          </cell>
          <cell r="H18">
            <v>5126.0349999999999</v>
          </cell>
          <cell r="I18">
            <v>4760.2879999999996</v>
          </cell>
          <cell r="J18">
            <v>5245.4182000000001</v>
          </cell>
          <cell r="K18">
            <v>5043.9137333333338</v>
          </cell>
          <cell r="L18">
            <v>0</v>
          </cell>
          <cell r="M18">
            <v>0</v>
          </cell>
          <cell r="N18">
            <v>0</v>
          </cell>
          <cell r="O18" t="e">
            <v>#DIV/0!</v>
          </cell>
          <cell r="P18">
            <v>0</v>
          </cell>
          <cell r="Q18">
            <v>0</v>
          </cell>
          <cell r="R18">
            <v>0</v>
          </cell>
          <cell r="S18" t="e">
            <v>#DIV/0!</v>
          </cell>
          <cell r="T18">
            <v>5245.4182000000001</v>
          </cell>
          <cell r="V18">
            <v>6330.6102499999997</v>
          </cell>
        </row>
        <row r="19">
          <cell r="D19">
            <v>3254.9259999999999</v>
          </cell>
          <cell r="E19">
            <v>3279.0039999999999</v>
          </cell>
          <cell r="F19">
            <v>4702.1289999999999</v>
          </cell>
          <cell r="G19">
            <v>3745.3530000000005</v>
          </cell>
          <cell r="H19">
            <v>2950.9229999999998</v>
          </cell>
          <cell r="I19">
            <v>5693.5569999999998</v>
          </cell>
          <cell r="J19">
            <v>3970.2447999999999</v>
          </cell>
          <cell r="K19">
            <v>4204.9082666666663</v>
          </cell>
          <cell r="L19">
            <v>0</v>
          </cell>
          <cell r="M19">
            <v>0</v>
          </cell>
          <cell r="N19">
            <v>0</v>
          </cell>
          <cell r="O19" t="e">
            <v>#DIV/0!</v>
          </cell>
          <cell r="P19">
            <v>0</v>
          </cell>
          <cell r="Q19">
            <v>0</v>
          </cell>
          <cell r="R19">
            <v>0</v>
          </cell>
          <cell r="S19" t="e">
            <v>#DIV/0!</v>
          </cell>
          <cell r="T19">
            <v>3975.1306333333337</v>
          </cell>
          <cell r="V19">
            <v>3491.7577546516673</v>
          </cell>
        </row>
        <row r="20">
          <cell r="D20">
            <v>2804.0430000000001</v>
          </cell>
          <cell r="E20">
            <v>2808.5059999999999</v>
          </cell>
          <cell r="F20">
            <v>3077.0830000000001</v>
          </cell>
          <cell r="G20">
            <v>2896.5439999999999</v>
          </cell>
          <cell r="H20">
            <v>2476.049</v>
          </cell>
          <cell r="I20">
            <v>2576.2739999999999</v>
          </cell>
          <cell r="J20">
            <v>3010.2150000000001</v>
          </cell>
          <cell r="K20">
            <v>2687.5126666666665</v>
          </cell>
          <cell r="L20">
            <v>0</v>
          </cell>
          <cell r="M20">
            <v>0</v>
          </cell>
          <cell r="N20">
            <v>0</v>
          </cell>
          <cell r="O20" t="e">
            <v>#DIV/0!</v>
          </cell>
          <cell r="P20">
            <v>0</v>
          </cell>
          <cell r="Q20">
            <v>0</v>
          </cell>
          <cell r="R20">
            <v>0</v>
          </cell>
          <cell r="S20" t="e">
            <v>#DIV/0!</v>
          </cell>
          <cell r="T20">
            <v>2792.0283333333336</v>
          </cell>
          <cell r="V20">
            <v>2055.9315366666669</v>
          </cell>
        </row>
        <row r="21">
          <cell r="D21">
            <v>5044.0649999999996</v>
          </cell>
          <cell r="E21">
            <v>4889.2160000000003</v>
          </cell>
          <cell r="F21">
            <v>5063.6869999999999</v>
          </cell>
          <cell r="G21">
            <v>4998.9893333333339</v>
          </cell>
          <cell r="H21">
            <v>4659.3530000000001</v>
          </cell>
          <cell r="I21">
            <v>4881.2879999999996</v>
          </cell>
          <cell r="J21">
            <v>4907.5217999999995</v>
          </cell>
          <cell r="K21">
            <v>4816.054266666667</v>
          </cell>
          <cell r="L21">
            <v>0</v>
          </cell>
          <cell r="M21">
            <v>0</v>
          </cell>
          <cell r="N21">
            <v>0</v>
          </cell>
          <cell r="O21" t="e">
            <v>#DIV/0!</v>
          </cell>
          <cell r="P21">
            <v>0</v>
          </cell>
          <cell r="Q21">
            <v>0</v>
          </cell>
          <cell r="R21">
            <v>0</v>
          </cell>
          <cell r="S21" t="e">
            <v>#DIV/0!</v>
          </cell>
          <cell r="T21">
            <v>4907.5217999999995</v>
          </cell>
          <cell r="V21">
            <v>2700.3090000000002</v>
          </cell>
        </row>
        <row r="22">
          <cell r="D22">
            <v>1007.71</v>
          </cell>
          <cell r="E22">
            <v>156.239</v>
          </cell>
          <cell r="F22">
            <v>4.8000000000000001E-2</v>
          </cell>
          <cell r="G22">
            <v>387.99900000000002</v>
          </cell>
          <cell r="H22">
            <v>769.75099999999998</v>
          </cell>
          <cell r="I22">
            <v>1328.3679999999999</v>
          </cell>
          <cell r="J22">
            <v>652.42319999999995</v>
          </cell>
          <cell r="K22">
            <v>916.84739999999988</v>
          </cell>
          <cell r="L22">
            <v>0</v>
          </cell>
          <cell r="M22">
            <v>0</v>
          </cell>
          <cell r="N22">
            <v>0</v>
          </cell>
          <cell r="O22" t="e">
            <v>#DIV/0!</v>
          </cell>
          <cell r="P22">
            <v>0</v>
          </cell>
          <cell r="Q22">
            <v>0</v>
          </cell>
          <cell r="R22">
            <v>0</v>
          </cell>
          <cell r="S22" t="e">
            <v>#DIV/0!</v>
          </cell>
          <cell r="T22">
            <v>652.42319999999995</v>
          </cell>
          <cell r="V22">
            <v>1369.4936666666667</v>
          </cell>
        </row>
        <row r="23">
          <cell r="D23">
            <v>6535.1469999999999</v>
          </cell>
          <cell r="E23">
            <v>7770.9470000000001</v>
          </cell>
          <cell r="F23">
            <v>8847.3340000000007</v>
          </cell>
          <cell r="G23">
            <v>7717.8093333333327</v>
          </cell>
          <cell r="H23">
            <v>5243.125</v>
          </cell>
          <cell r="I23">
            <v>8952.4410000000007</v>
          </cell>
          <cell r="J23">
            <v>7695.9825999999939</v>
          </cell>
          <cell r="K23">
            <v>7297.1828666666643</v>
          </cell>
          <cell r="L23">
            <v>0</v>
          </cell>
          <cell r="M23">
            <v>0</v>
          </cell>
          <cell r="N23">
            <v>0</v>
          </cell>
          <cell r="O23" t="e">
            <v>#DIV/0!</v>
          </cell>
          <cell r="P23">
            <v>0</v>
          </cell>
          <cell r="Q23">
            <v>0</v>
          </cell>
          <cell r="R23">
            <v>0</v>
          </cell>
          <cell r="S23" t="e">
            <v>#DIV/0!</v>
          </cell>
          <cell r="T23">
            <v>7507.4960999999985</v>
          </cell>
          <cell r="V23">
            <v>5051.6597711256409</v>
          </cell>
        </row>
        <row r="24">
          <cell r="D24">
            <v>6535.1469999999999</v>
          </cell>
          <cell r="E24">
            <v>7770.9470000000001</v>
          </cell>
          <cell r="F24">
            <v>8847.3340000000007</v>
          </cell>
          <cell r="G24">
            <v>7717.8093333333327</v>
          </cell>
          <cell r="H24">
            <v>5243.125</v>
          </cell>
          <cell r="I24">
            <v>8952.4410000000007</v>
          </cell>
          <cell r="J24">
            <v>7695.9825999999939</v>
          </cell>
          <cell r="K24">
            <v>7297.1828666666643</v>
          </cell>
          <cell r="L24">
            <v>0</v>
          </cell>
          <cell r="M24">
            <v>0</v>
          </cell>
          <cell r="N24">
            <v>0</v>
          </cell>
          <cell r="O24" t="e">
            <v>#DIV/0!</v>
          </cell>
          <cell r="P24">
            <v>0</v>
          </cell>
          <cell r="Q24">
            <v>0</v>
          </cell>
          <cell r="R24">
            <v>0</v>
          </cell>
          <cell r="S24" t="e">
            <v>#DIV/0!</v>
          </cell>
          <cell r="T24">
            <v>7507.4960999999985</v>
          </cell>
          <cell r="V24">
            <v>5051.6597711256409</v>
          </cell>
        </row>
        <row r="25">
          <cell r="D25">
            <v>17092.19355</v>
          </cell>
          <cell r="E25">
            <v>20553.253550000001</v>
          </cell>
          <cell r="F25">
            <v>63505.313909999997</v>
          </cell>
          <cell r="G25">
            <v>33716.920336666662</v>
          </cell>
          <cell r="H25">
            <v>31811.492089999992</v>
          </cell>
          <cell r="I25">
            <v>31432.091550000005</v>
          </cell>
          <cell r="J25">
            <v>32878.868930000004</v>
          </cell>
          <cell r="K25">
            <v>32040.817523333342</v>
          </cell>
          <cell r="L25">
            <v>0</v>
          </cell>
          <cell r="M25">
            <v>0</v>
          </cell>
          <cell r="N25">
            <v>0</v>
          </cell>
          <cell r="O25" t="e">
            <v>#DIV/0!</v>
          </cell>
          <cell r="P25">
            <v>0</v>
          </cell>
          <cell r="Q25">
            <v>0</v>
          </cell>
          <cell r="R25">
            <v>0</v>
          </cell>
          <cell r="S25" t="e">
            <v>#DIV/0!</v>
          </cell>
          <cell r="T25">
            <v>32878.868930000004</v>
          </cell>
          <cell r="V25">
            <v>15622.043691666666</v>
          </cell>
        </row>
        <row r="26">
          <cell r="D26">
            <v>17382.5602</v>
          </cell>
          <cell r="E26">
            <v>18162.602699999999</v>
          </cell>
          <cell r="F26">
            <v>22394.030000000002</v>
          </cell>
          <cell r="G26">
            <v>19313.064299999998</v>
          </cell>
          <cell r="H26">
            <v>19487.418999999998</v>
          </cell>
          <cell r="I26">
            <v>22799.654000000002</v>
          </cell>
          <cell r="J26">
            <v>20045.253179999974</v>
          </cell>
          <cell r="K26">
            <v>20777.442059999998</v>
          </cell>
          <cell r="L26">
            <v>0</v>
          </cell>
          <cell r="M26">
            <v>0</v>
          </cell>
          <cell r="N26">
            <v>0</v>
          </cell>
          <cell r="O26" t="e">
            <v>#DIV/0!</v>
          </cell>
          <cell r="P26">
            <v>0</v>
          </cell>
          <cell r="Q26">
            <v>0</v>
          </cell>
          <cell r="R26">
            <v>0</v>
          </cell>
          <cell r="S26" t="e">
            <v>#DIV/0!</v>
          </cell>
          <cell r="T26">
            <v>20045.25318</v>
          </cell>
          <cell r="V26">
            <v>12724.583333333334</v>
          </cell>
        </row>
        <row r="27">
          <cell r="D27">
            <v>-290.36665000000005</v>
          </cell>
          <cell r="E27">
            <v>2390.65085</v>
          </cell>
          <cell r="F27">
            <v>41111.283909999998</v>
          </cell>
          <cell r="G27">
            <v>14403.856036666668</v>
          </cell>
          <cell r="H27">
            <v>12324.073089999996</v>
          </cell>
          <cell r="I27">
            <v>8632.4375500000042</v>
          </cell>
          <cell r="J27">
            <v>12833.61575000003</v>
          </cell>
          <cell r="K27">
            <v>11263.375463333345</v>
          </cell>
          <cell r="L27">
            <v>0</v>
          </cell>
          <cell r="M27">
            <v>0</v>
          </cell>
          <cell r="N27">
            <v>0</v>
          </cell>
          <cell r="O27" t="e">
            <v>#DIV/0!</v>
          </cell>
          <cell r="P27">
            <v>0</v>
          </cell>
          <cell r="Q27">
            <v>0</v>
          </cell>
          <cell r="R27">
            <v>0</v>
          </cell>
          <cell r="S27" t="e">
            <v>#DIV/0!</v>
          </cell>
          <cell r="T27">
            <v>12833.615750000006</v>
          </cell>
          <cell r="V27">
            <v>2897.4603583333328</v>
          </cell>
        </row>
        <row r="28">
          <cell r="D28">
            <v>163732.56359656336</v>
          </cell>
          <cell r="E28">
            <v>176354.26554424487</v>
          </cell>
          <cell r="F28">
            <v>218437.5117946183</v>
          </cell>
          <cell r="G28">
            <v>186174.78031180883</v>
          </cell>
          <cell r="H28">
            <v>192106.79030569503</v>
          </cell>
          <cell r="I28">
            <v>188964.27375426493</v>
          </cell>
          <cell r="J28">
            <v>179282.65995697389</v>
          </cell>
          <cell r="K28">
            <v>186784.57467231131</v>
          </cell>
          <cell r="L28">
            <v>0</v>
          </cell>
          <cell r="M28">
            <v>0</v>
          </cell>
          <cell r="N28">
            <v>0</v>
          </cell>
          <cell r="O28" t="e">
            <v>#DIV/0!</v>
          </cell>
          <cell r="P28">
            <v>0</v>
          </cell>
          <cell r="Q28">
            <v>0</v>
          </cell>
          <cell r="R28">
            <v>0</v>
          </cell>
          <cell r="S28" t="e">
            <v>#DIV/0!</v>
          </cell>
          <cell r="T28">
            <v>186479.67749206006</v>
          </cell>
          <cell r="V28">
            <v>151743.81992333141</v>
          </cell>
        </row>
        <row r="29">
          <cell r="D29">
            <v>31413.99134</v>
          </cell>
          <cell r="E29">
            <v>33925.66373</v>
          </cell>
          <cell r="F29">
            <v>32178.567900000002</v>
          </cell>
          <cell r="G29">
            <v>32506.074323333334</v>
          </cell>
          <cell r="H29">
            <v>34524.322680000005</v>
          </cell>
          <cell r="I29">
            <v>32775.089689999993</v>
          </cell>
          <cell r="J29">
            <v>32951.228067999989</v>
          </cell>
          <cell r="K29">
            <v>33416.880146000003</v>
          </cell>
          <cell r="L29">
            <v>0</v>
          </cell>
          <cell r="M29">
            <v>0</v>
          </cell>
          <cell r="N29">
            <v>0</v>
          </cell>
          <cell r="O29" t="e">
            <v>#DIV/0!</v>
          </cell>
          <cell r="P29">
            <v>0</v>
          </cell>
          <cell r="Q29">
            <v>0</v>
          </cell>
          <cell r="R29">
            <v>0</v>
          </cell>
          <cell r="S29" t="e">
            <v>#DIV/0!</v>
          </cell>
          <cell r="T29">
            <v>32961.477234666665</v>
          </cell>
          <cell r="V29">
            <v>27856.120140833329</v>
          </cell>
        </row>
        <row r="30">
          <cell r="D30">
            <v>14944.656999999999</v>
          </cell>
          <cell r="E30">
            <v>16551.599999999999</v>
          </cell>
          <cell r="F30">
            <v>15716.968999999999</v>
          </cell>
          <cell r="G30">
            <v>15737.742</v>
          </cell>
          <cell r="H30">
            <v>18185.353999999999</v>
          </cell>
          <cell r="I30">
            <v>16649.795999999998</v>
          </cell>
          <cell r="J30">
            <v>16409.675200000001</v>
          </cell>
          <cell r="K30">
            <v>17081.608400000001</v>
          </cell>
          <cell r="L30">
            <v>0</v>
          </cell>
          <cell r="M30">
            <v>0</v>
          </cell>
          <cell r="N30">
            <v>0</v>
          </cell>
          <cell r="O30" t="e">
            <v>#DIV/0!</v>
          </cell>
          <cell r="P30">
            <v>0</v>
          </cell>
          <cell r="Q30">
            <v>0</v>
          </cell>
          <cell r="R30">
            <v>0</v>
          </cell>
          <cell r="S30" t="e">
            <v>#DIV/0!</v>
          </cell>
          <cell r="T30">
            <v>16409.675200000001</v>
          </cell>
          <cell r="V30">
            <v>12972.840749999999</v>
          </cell>
        </row>
        <row r="31">
          <cell r="D31">
            <v>9387.6918399999995</v>
          </cell>
          <cell r="E31">
            <v>9449.9627300000011</v>
          </cell>
          <cell r="F31">
            <v>9504.2049000000025</v>
          </cell>
          <cell r="G31">
            <v>9447.2864900000004</v>
          </cell>
          <cell r="H31">
            <v>9567.9116800000029</v>
          </cell>
          <cell r="I31">
            <v>9629.2736899999945</v>
          </cell>
          <cell r="J31">
            <v>9507.8089679999903</v>
          </cell>
          <cell r="K31">
            <v>9568.331446000002</v>
          </cell>
          <cell r="L31">
            <v>0</v>
          </cell>
          <cell r="M31">
            <v>0</v>
          </cell>
          <cell r="N31">
            <v>0</v>
          </cell>
          <cell r="O31" t="e">
            <v>#DIV/0!</v>
          </cell>
          <cell r="P31">
            <v>0</v>
          </cell>
          <cell r="Q31">
            <v>0</v>
          </cell>
          <cell r="R31">
            <v>0</v>
          </cell>
          <cell r="S31" t="e">
            <v>#DIV/0!</v>
          </cell>
          <cell r="T31">
            <v>9507.808968000003</v>
          </cell>
          <cell r="V31">
            <v>10015.807015833332</v>
          </cell>
        </row>
        <row r="32">
          <cell r="D32">
            <v>1668.751</v>
          </cell>
          <cell r="E32">
            <v>1675.29</v>
          </cell>
          <cell r="F32">
            <v>1675.29</v>
          </cell>
          <cell r="G32">
            <v>1673.1103333333333</v>
          </cell>
          <cell r="H32">
            <v>1675.29</v>
          </cell>
          <cell r="I32">
            <v>1675.29</v>
          </cell>
          <cell r="J32">
            <v>1673.9821999999999</v>
          </cell>
          <cell r="K32">
            <v>1674.8540666666663</v>
          </cell>
          <cell r="L32">
            <v>0</v>
          </cell>
          <cell r="M32">
            <v>0</v>
          </cell>
          <cell r="N32">
            <v>0</v>
          </cell>
          <cell r="O32" t="e">
            <v>#DIV/0!</v>
          </cell>
          <cell r="P32">
            <v>0</v>
          </cell>
          <cell r="Q32">
            <v>0</v>
          </cell>
          <cell r="R32">
            <v>0</v>
          </cell>
          <cell r="S32" t="e">
            <v>#DIV/0!</v>
          </cell>
          <cell r="T32">
            <v>1673.9822000000001</v>
          </cell>
          <cell r="V32">
            <v>1772.2636666666667</v>
          </cell>
        </row>
        <row r="33">
          <cell r="D33">
            <v>3969.9290000000001</v>
          </cell>
          <cell r="E33">
            <v>3535.36</v>
          </cell>
          <cell r="F33">
            <v>3508.857</v>
          </cell>
          <cell r="G33">
            <v>3671.3819999999996</v>
          </cell>
          <cell r="H33">
            <v>3398.4920000000002</v>
          </cell>
          <cell r="I33">
            <v>3166.5680000000002</v>
          </cell>
          <cell r="J33">
            <v>3515.8412000000003</v>
          </cell>
          <cell r="K33">
            <v>3360.3003999999996</v>
          </cell>
          <cell r="L33">
            <v>0</v>
          </cell>
          <cell r="M33">
            <v>0</v>
          </cell>
          <cell r="N33">
            <v>0</v>
          </cell>
          <cell r="O33" t="e">
            <v>#DIV/0!</v>
          </cell>
          <cell r="P33">
            <v>0</v>
          </cell>
          <cell r="Q33">
            <v>0</v>
          </cell>
          <cell r="R33">
            <v>0</v>
          </cell>
          <cell r="S33" t="e">
            <v>#DIV/0!</v>
          </cell>
          <cell r="T33">
            <v>3515.8412000000003</v>
          </cell>
          <cell r="V33">
            <v>2609.2357499999998</v>
          </cell>
        </row>
        <row r="34">
          <cell r="D34">
            <v>1442.9625000000001</v>
          </cell>
          <cell r="E34">
            <v>2713.451</v>
          </cell>
          <cell r="F34">
            <v>1773.2470000000001</v>
          </cell>
          <cell r="G34">
            <v>1976.5535</v>
          </cell>
          <cell r="H34">
            <v>1697.2750000000001</v>
          </cell>
          <cell r="I34">
            <v>1654.162</v>
          </cell>
          <cell r="J34">
            <v>1843.9204999999999</v>
          </cell>
          <cell r="K34">
            <v>1731.7858333333336</v>
          </cell>
          <cell r="L34">
            <v>0</v>
          </cell>
          <cell r="M34">
            <v>0</v>
          </cell>
          <cell r="N34">
            <v>0</v>
          </cell>
          <cell r="O34" t="e">
            <v>#DIV/0!</v>
          </cell>
          <cell r="P34">
            <v>0</v>
          </cell>
          <cell r="Q34">
            <v>0</v>
          </cell>
          <cell r="R34">
            <v>0</v>
          </cell>
          <cell r="S34" t="e">
            <v>#DIV/0!</v>
          </cell>
          <cell r="T34">
            <v>1854.1696666666664</v>
          </cell>
          <cell r="V34">
            <v>485.97295833333334</v>
          </cell>
        </row>
        <row r="35">
          <cell r="D35">
            <v>4846.2168399999991</v>
          </cell>
          <cell r="E35">
            <v>4018.7428399999999</v>
          </cell>
          <cell r="F35">
            <v>3963.3491699999995</v>
          </cell>
          <cell r="G35">
            <v>4276.1029500000013</v>
          </cell>
          <cell r="H35">
            <v>4372.0561700000007</v>
          </cell>
          <cell r="I35">
            <v>4779.5070000000005</v>
          </cell>
          <cell r="J35">
            <v>4398.5854040000013</v>
          </cell>
          <cell r="K35">
            <v>4516.7161913333339</v>
          </cell>
          <cell r="L35">
            <v>0</v>
          </cell>
          <cell r="M35">
            <v>0</v>
          </cell>
          <cell r="N35">
            <v>0</v>
          </cell>
          <cell r="O35" t="e">
            <v>#DIV/0!</v>
          </cell>
          <cell r="P35">
            <v>0</v>
          </cell>
          <cell r="Q35">
            <v>0</v>
          </cell>
          <cell r="R35">
            <v>0</v>
          </cell>
          <cell r="S35" t="e">
            <v>#DIV/0!</v>
          </cell>
          <cell r="T35">
            <v>4396.4095706666676</v>
          </cell>
          <cell r="V35">
            <v>3281.3847758333332</v>
          </cell>
        </row>
        <row r="36">
          <cell r="D36">
            <v>2868.2260000000001</v>
          </cell>
          <cell r="E36">
            <v>3043.6959999999999</v>
          </cell>
          <cell r="F36">
            <v>3075.7730000000001</v>
          </cell>
          <cell r="G36">
            <v>2995.8983333333335</v>
          </cell>
          <cell r="H36">
            <v>3284.6460000000002</v>
          </cell>
          <cell r="I36">
            <v>3101.2849999999999</v>
          </cell>
          <cell r="J36">
            <v>3074.7252000000003</v>
          </cell>
          <cell r="K36">
            <v>3153.5520666666671</v>
          </cell>
          <cell r="L36">
            <v>0</v>
          </cell>
          <cell r="M36">
            <v>0</v>
          </cell>
          <cell r="N36">
            <v>0</v>
          </cell>
          <cell r="O36" t="e">
            <v>#DIV/0!</v>
          </cell>
          <cell r="P36">
            <v>0</v>
          </cell>
          <cell r="Q36">
            <v>0</v>
          </cell>
          <cell r="R36">
            <v>0</v>
          </cell>
          <cell r="S36" t="e">
            <v>#DIV/0!</v>
          </cell>
          <cell r="T36">
            <v>3074.7252000000003</v>
          </cell>
          <cell r="V36">
            <v>2376.3076666666666</v>
          </cell>
        </row>
        <row r="37">
          <cell r="D37">
            <v>449.66384000000005</v>
          </cell>
          <cell r="E37">
            <v>449.81384000000003</v>
          </cell>
          <cell r="F37">
            <v>449.86917</v>
          </cell>
          <cell r="G37">
            <v>449.78228333333334</v>
          </cell>
          <cell r="H37">
            <v>450.56916999999999</v>
          </cell>
          <cell r="I37">
            <v>450.73500000000001</v>
          </cell>
          <cell r="J37">
            <v>450.13020400000062</v>
          </cell>
          <cell r="K37">
            <v>450.47812466666659</v>
          </cell>
          <cell r="L37">
            <v>0</v>
          </cell>
          <cell r="M37">
            <v>0</v>
          </cell>
          <cell r="N37">
            <v>0</v>
          </cell>
          <cell r="O37" t="e">
            <v>#DIV/0!</v>
          </cell>
          <cell r="P37">
            <v>0</v>
          </cell>
          <cell r="Q37">
            <v>0</v>
          </cell>
          <cell r="R37">
            <v>0</v>
          </cell>
          <cell r="S37" t="e">
            <v>#DIV/0!</v>
          </cell>
          <cell r="T37">
            <v>450.13020399999999</v>
          </cell>
          <cell r="V37">
            <v>456.26266583333336</v>
          </cell>
        </row>
        <row r="38">
          <cell r="D38">
            <v>99.245000000000005</v>
          </cell>
          <cell r="E38">
            <v>99.245000000000005</v>
          </cell>
          <cell r="F38">
            <v>99.245000000000005</v>
          </cell>
          <cell r="G38">
            <v>99.245000000000005</v>
          </cell>
          <cell r="H38">
            <v>99.245000000000005</v>
          </cell>
          <cell r="I38">
            <v>99.245000000000005</v>
          </cell>
          <cell r="J38">
            <v>99.245000000000005</v>
          </cell>
          <cell r="K38">
            <v>99.245000000000005</v>
          </cell>
          <cell r="L38">
            <v>0</v>
          </cell>
          <cell r="M38">
            <v>0</v>
          </cell>
          <cell r="N38">
            <v>0</v>
          </cell>
          <cell r="O38" t="e">
            <v>#DIV/0!</v>
          </cell>
          <cell r="P38">
            <v>0</v>
          </cell>
          <cell r="Q38">
            <v>0</v>
          </cell>
          <cell r="R38">
            <v>0</v>
          </cell>
          <cell r="S38" t="e">
            <v>#DIV/0!</v>
          </cell>
          <cell r="T38">
            <v>99.245000000000019</v>
          </cell>
          <cell r="V38">
            <v>112.736</v>
          </cell>
        </row>
        <row r="39">
          <cell r="D39">
            <v>112.81</v>
          </cell>
          <cell r="E39">
            <v>101.268</v>
          </cell>
          <cell r="F39">
            <v>97.716000000000065</v>
          </cell>
          <cell r="G39">
            <v>103.93133333333336</v>
          </cell>
          <cell r="H39">
            <v>92.414999999999935</v>
          </cell>
          <cell r="I39">
            <v>84.124000000000052</v>
          </cell>
          <cell r="J39">
            <v>97.666600000000003</v>
          </cell>
          <cell r="K39">
            <v>91.401866666666663</v>
          </cell>
          <cell r="L39">
            <v>0</v>
          </cell>
          <cell r="M39">
            <v>0</v>
          </cell>
          <cell r="N39">
            <v>0</v>
          </cell>
          <cell r="O39" t="e">
            <v>#DIV/0!</v>
          </cell>
          <cell r="P39">
            <v>0</v>
          </cell>
          <cell r="Q39">
            <v>0</v>
          </cell>
          <cell r="R39">
            <v>0</v>
          </cell>
          <cell r="S39" t="e">
            <v>#DIV/0!</v>
          </cell>
          <cell r="T39">
            <v>97.666600000000017</v>
          </cell>
          <cell r="V39">
            <v>239.71333333333334</v>
          </cell>
        </row>
        <row r="40">
          <cell r="D40">
            <v>112.185</v>
          </cell>
          <cell r="E40">
            <v>108.19499999999999</v>
          </cell>
          <cell r="F40">
            <v>109.736</v>
          </cell>
          <cell r="G40">
            <v>110.03866666666669</v>
          </cell>
          <cell r="H40">
            <v>108.361</v>
          </cell>
          <cell r="I40">
            <v>406.72899999999998</v>
          </cell>
          <cell r="J40">
            <v>170.86760000000001</v>
          </cell>
          <cell r="K40">
            <v>228.65253333333334</v>
          </cell>
          <cell r="L40">
            <v>0</v>
          </cell>
          <cell r="M40">
            <v>0</v>
          </cell>
          <cell r="N40">
            <v>0</v>
          </cell>
          <cell r="O40" t="e">
            <v>#DIV/0!</v>
          </cell>
          <cell r="P40">
            <v>0</v>
          </cell>
          <cell r="Q40">
            <v>0</v>
          </cell>
          <cell r="R40">
            <v>0</v>
          </cell>
          <cell r="S40" t="e">
            <v>#DIV/0!</v>
          </cell>
          <cell r="T40">
            <v>169.34560000000002</v>
          </cell>
          <cell r="V40">
            <v>96.365110000000001</v>
          </cell>
        </row>
        <row r="41">
          <cell r="D41">
            <v>885.60699999999997</v>
          </cell>
          <cell r="E41">
            <v>201.86500000000001</v>
          </cell>
          <cell r="F41">
            <v>131.01</v>
          </cell>
          <cell r="G41">
            <v>406.16066666666677</v>
          </cell>
          <cell r="H41">
            <v>163.17599999999999</v>
          </cell>
          <cell r="I41">
            <v>215.65199999999999</v>
          </cell>
          <cell r="J41">
            <v>320.2466</v>
          </cell>
          <cell r="K41">
            <v>233.02486666666672</v>
          </cell>
          <cell r="L41">
            <v>0</v>
          </cell>
          <cell r="M41">
            <v>0</v>
          </cell>
          <cell r="N41">
            <v>0</v>
          </cell>
          <cell r="O41" t="e">
            <v>#DIV/0!</v>
          </cell>
          <cell r="P41">
            <v>0</v>
          </cell>
          <cell r="Q41">
            <v>0</v>
          </cell>
          <cell r="R41">
            <v>0</v>
          </cell>
          <cell r="S41" t="e">
            <v>#DIV/0!</v>
          </cell>
          <cell r="T41">
            <v>319.59276666666671</v>
          </cell>
          <cell r="V41">
            <v>580.19655083333339</v>
          </cell>
        </row>
        <row r="42">
          <cell r="D42">
            <v>318.48</v>
          </cell>
          <cell r="E42">
            <v>14.66</v>
          </cell>
          <cell r="F42">
            <v>0</v>
          </cell>
          <cell r="G42">
            <v>111.04666666666667</v>
          </cell>
          <cell r="H42">
            <v>173.64400000000001</v>
          </cell>
          <cell r="I42">
            <v>421.73700000000002</v>
          </cell>
          <cell r="J42">
            <v>185.70420000000001</v>
          </cell>
          <cell r="K42">
            <v>260.36173333333335</v>
          </cell>
          <cell r="L42">
            <v>0</v>
          </cell>
          <cell r="M42">
            <v>0</v>
          </cell>
          <cell r="N42">
            <v>0</v>
          </cell>
          <cell r="O42" t="e">
            <v>#DIV/0!</v>
          </cell>
          <cell r="P42">
            <v>0</v>
          </cell>
          <cell r="Q42">
            <v>0</v>
          </cell>
          <cell r="R42">
            <v>0</v>
          </cell>
          <cell r="S42" t="e">
            <v>#DIV/0!</v>
          </cell>
          <cell r="T42">
            <v>185.70419999999999</v>
          </cell>
          <cell r="V42">
            <v>133.57633333333334</v>
          </cell>
        </row>
        <row r="43">
          <cell r="D43">
            <v>8061.5858500000004</v>
          </cell>
          <cell r="E43">
            <v>7791.0358500000002</v>
          </cell>
          <cell r="F43">
            <v>9256.4528499999997</v>
          </cell>
          <cell r="G43">
            <v>8369.6915166666658</v>
          </cell>
          <cell r="H43">
            <v>7122.93318</v>
          </cell>
          <cell r="I43">
            <v>10704.48618</v>
          </cell>
          <cell r="J43">
            <v>9819.3617819999999</v>
          </cell>
          <cell r="K43">
            <v>9215.5937139999987</v>
          </cell>
          <cell r="L43">
            <v>0</v>
          </cell>
          <cell r="M43">
            <v>0</v>
          </cell>
          <cell r="N43">
            <v>0</v>
          </cell>
          <cell r="O43" t="e">
            <v>#DIV/0!</v>
          </cell>
          <cell r="P43">
            <v>0</v>
          </cell>
          <cell r="Q43">
            <v>0</v>
          </cell>
          <cell r="R43">
            <v>0</v>
          </cell>
          <cell r="S43" t="e">
            <v>#DIV/0!</v>
          </cell>
          <cell r="T43">
            <v>8792.6426153333323</v>
          </cell>
          <cell r="V43">
            <v>3090.6804783333332</v>
          </cell>
        </row>
        <row r="44">
          <cell r="D44">
            <v>409.18</v>
          </cell>
          <cell r="E44">
            <v>410.00599999999997</v>
          </cell>
          <cell r="F44">
            <v>390.76299999999998</v>
          </cell>
          <cell r="G44">
            <v>403.31633333333326</v>
          </cell>
          <cell r="H44">
            <v>414.19</v>
          </cell>
          <cell r="I44">
            <v>387.15</v>
          </cell>
          <cell r="J44">
            <v>402.25779999999997</v>
          </cell>
          <cell r="K44">
            <v>401.19926666666669</v>
          </cell>
          <cell r="L44">
            <v>0</v>
          </cell>
          <cell r="M44">
            <v>0</v>
          </cell>
          <cell r="N44">
            <v>0</v>
          </cell>
          <cell r="O44" t="e">
            <v>#DIV/0!</v>
          </cell>
          <cell r="P44">
            <v>0</v>
          </cell>
          <cell r="Q44">
            <v>0</v>
          </cell>
          <cell r="R44">
            <v>0</v>
          </cell>
          <cell r="S44" t="e">
            <v>#DIV/0!</v>
          </cell>
          <cell r="T44">
            <v>402.25779999999992</v>
          </cell>
          <cell r="V44">
            <v>397.51991666666669</v>
          </cell>
        </row>
        <row r="45">
          <cell r="D45">
            <v>740.46685000000002</v>
          </cell>
          <cell r="E45">
            <v>740.46685000000002</v>
          </cell>
          <cell r="F45">
            <v>740.46685000000002</v>
          </cell>
          <cell r="G45">
            <v>740.46684999999991</v>
          </cell>
          <cell r="H45">
            <v>756.43518000000006</v>
          </cell>
          <cell r="I45">
            <v>756.43517999999892</v>
          </cell>
          <cell r="J45">
            <v>746.85418200000083</v>
          </cell>
          <cell r="K45">
            <v>753.24151400000017</v>
          </cell>
          <cell r="L45">
            <v>0</v>
          </cell>
          <cell r="M45">
            <v>0</v>
          </cell>
          <cell r="N45">
            <v>0</v>
          </cell>
          <cell r="O45" t="e">
            <v>#DIV/0!</v>
          </cell>
          <cell r="P45">
            <v>0</v>
          </cell>
          <cell r="Q45">
            <v>0</v>
          </cell>
          <cell r="R45">
            <v>0</v>
          </cell>
          <cell r="S45" t="e">
            <v>#DIV/0!</v>
          </cell>
          <cell r="T45">
            <v>746.85418200000004</v>
          </cell>
          <cell r="V45">
            <v>812.41387833333329</v>
          </cell>
        </row>
        <row r="46">
          <cell r="D46">
            <v>93.988</v>
          </cell>
          <cell r="E46">
            <v>93.988</v>
          </cell>
          <cell r="F46">
            <v>93.988</v>
          </cell>
          <cell r="G46">
            <v>93.988</v>
          </cell>
          <cell r="H46">
            <v>93.987999999999943</v>
          </cell>
          <cell r="I46">
            <v>93.988000000000056</v>
          </cell>
          <cell r="J46">
            <v>93.988</v>
          </cell>
          <cell r="K46">
            <v>93.988</v>
          </cell>
          <cell r="L46">
            <v>0</v>
          </cell>
          <cell r="M46">
            <v>0</v>
          </cell>
          <cell r="N46">
            <v>0</v>
          </cell>
          <cell r="O46" t="e">
            <v>#DIV/0!</v>
          </cell>
          <cell r="P46">
            <v>0</v>
          </cell>
          <cell r="Q46">
            <v>0</v>
          </cell>
          <cell r="R46">
            <v>0</v>
          </cell>
          <cell r="S46" t="e">
            <v>#DIV/0!</v>
          </cell>
          <cell r="T46">
            <v>93.988</v>
          </cell>
          <cell r="V46">
            <v>99.759</v>
          </cell>
        </row>
        <row r="47">
          <cell r="D47">
            <v>2344.2829999999999</v>
          </cell>
          <cell r="E47">
            <v>2331.0610000000001</v>
          </cell>
          <cell r="F47">
            <v>2391.7550000000001</v>
          </cell>
          <cell r="G47">
            <v>2355.6996666666664</v>
          </cell>
          <cell r="H47">
            <v>2325.364</v>
          </cell>
          <cell r="I47">
            <v>2131.0300000000002</v>
          </cell>
          <cell r="J47">
            <v>2304.6986000000002</v>
          </cell>
          <cell r="K47">
            <v>2253.6975333333326</v>
          </cell>
          <cell r="L47">
            <v>0</v>
          </cell>
          <cell r="M47">
            <v>0</v>
          </cell>
          <cell r="N47">
            <v>0</v>
          </cell>
          <cell r="O47" t="e">
            <v>#DIV/0!</v>
          </cell>
          <cell r="P47">
            <v>0</v>
          </cell>
          <cell r="Q47">
            <v>0</v>
          </cell>
          <cell r="R47">
            <v>0</v>
          </cell>
          <cell r="S47" t="e">
            <v>#DIV/0!</v>
          </cell>
          <cell r="T47">
            <v>2304.6985999999997</v>
          </cell>
          <cell r="V47">
            <v>1745.085</v>
          </cell>
        </row>
        <row r="48">
          <cell r="D48">
            <v>43.094000000000001</v>
          </cell>
          <cell r="E48">
            <v>11.087</v>
          </cell>
          <cell r="F48">
            <v>53.4</v>
          </cell>
          <cell r="G48">
            <v>35.860333333333337</v>
          </cell>
          <cell r="H48">
            <v>10.972</v>
          </cell>
          <cell r="I48">
            <v>33.006</v>
          </cell>
          <cell r="J48">
            <v>31.071200000000001</v>
          </cell>
          <cell r="K48">
            <v>25.016400000000001</v>
          </cell>
          <cell r="L48">
            <v>0</v>
          </cell>
          <cell r="M48">
            <v>0</v>
          </cell>
          <cell r="N48">
            <v>0</v>
          </cell>
          <cell r="O48" t="e">
            <v>#DIV/0!</v>
          </cell>
          <cell r="P48">
            <v>0</v>
          </cell>
          <cell r="Q48">
            <v>0</v>
          </cell>
          <cell r="R48">
            <v>0</v>
          </cell>
          <cell r="S48" t="e">
            <v>#DIV/0!</v>
          </cell>
          <cell r="T48">
            <v>30.438366666666667</v>
          </cell>
          <cell r="V48">
            <v>35.902683333333336</v>
          </cell>
        </row>
        <row r="49">
          <cell r="D49">
            <v>4424.5240000000003</v>
          </cell>
          <cell r="E49">
            <v>4204.4269999999997</v>
          </cell>
          <cell r="F49">
            <v>5586.08</v>
          </cell>
          <cell r="G49">
            <v>4738.3436666666666</v>
          </cell>
          <cell r="H49">
            <v>3521.4879999999998</v>
          </cell>
          <cell r="I49">
            <v>7228.74</v>
          </cell>
          <cell r="J49">
            <v>6224.3553999999986</v>
          </cell>
          <cell r="K49">
            <v>5658.1944666666668</v>
          </cell>
          <cell r="L49">
            <v>0</v>
          </cell>
          <cell r="M49">
            <v>0</v>
          </cell>
          <cell r="N49">
            <v>0</v>
          </cell>
          <cell r="O49" t="e">
            <v>#DIV/0!</v>
          </cell>
          <cell r="P49">
            <v>0</v>
          </cell>
          <cell r="Q49">
            <v>0</v>
          </cell>
          <cell r="R49">
            <v>0</v>
          </cell>
          <cell r="S49" t="e">
            <v>#DIV/0!</v>
          </cell>
          <cell r="T49">
            <v>5198.2690666666667</v>
          </cell>
          <cell r="V49">
            <v>3108.5854218666664</v>
          </cell>
        </row>
        <row r="50">
          <cell r="D50">
            <v>6.05</v>
          </cell>
          <cell r="E50">
            <v>0</v>
          </cell>
          <cell r="F50">
            <v>0</v>
          </cell>
          <cell r="G50">
            <v>2.0166666666666666</v>
          </cell>
          <cell r="H50">
            <v>0.496</v>
          </cell>
          <cell r="I50">
            <v>74.137</v>
          </cell>
          <cell r="J50">
            <v>16.136600000000001</v>
          </cell>
          <cell r="K50">
            <v>30.256533333333326</v>
          </cell>
          <cell r="L50">
            <v>0</v>
          </cell>
          <cell r="M50">
            <v>0</v>
          </cell>
          <cell r="N50">
            <v>0</v>
          </cell>
          <cell r="O50" t="e">
            <v>#DIV/0!</v>
          </cell>
          <cell r="P50">
            <v>0</v>
          </cell>
          <cell r="Q50">
            <v>0</v>
          </cell>
          <cell r="R50">
            <v>0</v>
          </cell>
          <cell r="S50" t="e">
            <v>#DIV/0!</v>
          </cell>
          <cell r="T50">
            <v>16.136599999999998</v>
          </cell>
          <cell r="V50">
            <v>14.33625</v>
          </cell>
        </row>
        <row r="51">
          <cell r="D51">
            <v>4537.9532199999994</v>
          </cell>
          <cell r="E51">
            <v>4159.37147</v>
          </cell>
          <cell r="F51">
            <v>4722.1524499999996</v>
          </cell>
          <cell r="G51">
            <v>4473.1590466666657</v>
          </cell>
          <cell r="H51">
            <v>4802.7542599999997</v>
          </cell>
          <cell r="I51">
            <v>5682.6768899999997</v>
          </cell>
          <cell r="J51">
            <v>4851.0050580000006</v>
          </cell>
          <cell r="K51">
            <v>5112.145402666667</v>
          </cell>
          <cell r="L51">
            <v>0</v>
          </cell>
          <cell r="M51">
            <v>0</v>
          </cell>
          <cell r="N51">
            <v>0</v>
          </cell>
          <cell r="O51" t="e">
            <v>#DIV/0!</v>
          </cell>
          <cell r="P51">
            <v>0</v>
          </cell>
          <cell r="Q51">
            <v>0</v>
          </cell>
          <cell r="R51">
            <v>0</v>
          </cell>
          <cell r="S51" t="e">
            <v>#DIV/0!</v>
          </cell>
          <cell r="T51">
            <v>4792.6522246666664</v>
          </cell>
          <cell r="V51">
            <v>4880.198898333334</v>
          </cell>
        </row>
        <row r="52">
          <cell r="D52">
            <v>3063.8040000000001</v>
          </cell>
          <cell r="E52">
            <v>3118.6869999999999</v>
          </cell>
          <cell r="F52">
            <v>3182.4409999999998</v>
          </cell>
          <cell r="G52">
            <v>3121.6439999999998</v>
          </cell>
          <cell r="H52">
            <v>3435.3809999999999</v>
          </cell>
          <cell r="I52">
            <v>3323.297</v>
          </cell>
          <cell r="J52">
            <v>3224.7220000000002</v>
          </cell>
          <cell r="K52">
            <v>3327.8</v>
          </cell>
          <cell r="L52">
            <v>0</v>
          </cell>
          <cell r="M52">
            <v>0</v>
          </cell>
          <cell r="N52">
            <v>0</v>
          </cell>
          <cell r="O52" t="e">
            <v>#DIV/0!</v>
          </cell>
          <cell r="P52">
            <v>0</v>
          </cell>
          <cell r="Q52">
            <v>0</v>
          </cell>
          <cell r="R52">
            <v>0</v>
          </cell>
          <cell r="S52" t="e">
            <v>#DIV/0!</v>
          </cell>
          <cell r="T52">
            <v>3224.7220000000002</v>
          </cell>
          <cell r="V52">
            <v>3130.9758333333339</v>
          </cell>
        </row>
        <row r="53">
          <cell r="D53">
            <v>145.60422</v>
          </cell>
          <cell r="E53">
            <v>146.55247</v>
          </cell>
          <cell r="F53">
            <v>146.98454999999998</v>
          </cell>
          <cell r="G53">
            <v>146.38041333333334</v>
          </cell>
          <cell r="H53">
            <v>135.64126000000002</v>
          </cell>
          <cell r="I53">
            <v>106.92689</v>
          </cell>
          <cell r="J53">
            <v>136.34187799999972</v>
          </cell>
          <cell r="K53">
            <v>126.30334266666658</v>
          </cell>
          <cell r="L53">
            <v>0</v>
          </cell>
          <cell r="M53">
            <v>0</v>
          </cell>
          <cell r="N53">
            <v>0</v>
          </cell>
          <cell r="O53" t="e">
            <v>#DIV/0!</v>
          </cell>
          <cell r="P53">
            <v>0</v>
          </cell>
          <cell r="Q53">
            <v>0</v>
          </cell>
          <cell r="R53">
            <v>0</v>
          </cell>
          <cell r="S53" t="e">
            <v>#DIV/0!</v>
          </cell>
          <cell r="T53">
            <v>136.34187799999998</v>
          </cell>
          <cell r="V53">
            <v>151.28907083333334</v>
          </cell>
        </row>
        <row r="54">
          <cell r="D54">
            <v>136.32300000000001</v>
          </cell>
          <cell r="E54">
            <v>136.32300000000001</v>
          </cell>
          <cell r="F54">
            <v>136.32300000000001</v>
          </cell>
          <cell r="G54">
            <v>136.32300000000001</v>
          </cell>
          <cell r="H54">
            <v>136.32300000000001</v>
          </cell>
          <cell r="I54">
            <v>137.922</v>
          </cell>
          <cell r="J54">
            <v>136.64279999999999</v>
          </cell>
          <cell r="K54">
            <v>136.96259999999998</v>
          </cell>
          <cell r="L54">
            <v>0</v>
          </cell>
          <cell r="M54">
            <v>0</v>
          </cell>
          <cell r="N54">
            <v>0</v>
          </cell>
          <cell r="O54" t="e">
            <v>#DIV/0!</v>
          </cell>
          <cell r="P54">
            <v>0</v>
          </cell>
          <cell r="Q54">
            <v>0</v>
          </cell>
          <cell r="R54">
            <v>0</v>
          </cell>
          <cell r="S54" t="e">
            <v>#DIV/0!</v>
          </cell>
          <cell r="T54">
            <v>136.64280000000002</v>
          </cell>
          <cell r="V54">
            <v>238.89625000000001</v>
          </cell>
        </row>
        <row r="55">
          <cell r="D55">
            <v>80.153999999999996</v>
          </cell>
          <cell r="E55">
            <v>68.164000000000001</v>
          </cell>
          <cell r="F55">
            <v>70.7</v>
          </cell>
          <cell r="G55">
            <v>73.006</v>
          </cell>
          <cell r="H55">
            <v>65.211999999999946</v>
          </cell>
          <cell r="I55">
            <v>61.716000000000058</v>
          </cell>
          <cell r="J55">
            <v>69.189200000000071</v>
          </cell>
          <cell r="K55">
            <v>65.372400000000013</v>
          </cell>
          <cell r="L55">
            <v>0</v>
          </cell>
          <cell r="M55">
            <v>0</v>
          </cell>
          <cell r="N55">
            <v>0</v>
          </cell>
          <cell r="O55" t="e">
            <v>#DIV/0!</v>
          </cell>
          <cell r="P55">
            <v>0</v>
          </cell>
          <cell r="Q55">
            <v>0</v>
          </cell>
          <cell r="R55">
            <v>0</v>
          </cell>
          <cell r="S55" t="e">
            <v>#DIV/0!</v>
          </cell>
          <cell r="T55">
            <v>69.189200000000014</v>
          </cell>
          <cell r="V55">
            <v>89.82</v>
          </cell>
        </row>
        <row r="56">
          <cell r="D56">
            <v>502.75799999999998</v>
          </cell>
          <cell r="E56">
            <v>510.84</v>
          </cell>
          <cell r="F56">
            <v>827.93790000000001</v>
          </cell>
          <cell r="G56">
            <v>613.84530000000007</v>
          </cell>
          <cell r="H56">
            <v>454.03699999999998</v>
          </cell>
          <cell r="I56">
            <v>709.62400000000002</v>
          </cell>
          <cell r="J56">
            <v>670.02758000000051</v>
          </cell>
          <cell r="K56">
            <v>611.22952666666674</v>
          </cell>
          <cell r="L56">
            <v>0</v>
          </cell>
          <cell r="M56">
            <v>0</v>
          </cell>
          <cell r="N56">
            <v>0</v>
          </cell>
          <cell r="O56" t="e">
            <v>#DIV/0!</v>
          </cell>
          <cell r="P56">
            <v>0</v>
          </cell>
          <cell r="Q56">
            <v>0</v>
          </cell>
          <cell r="R56">
            <v>0</v>
          </cell>
          <cell r="S56" t="e">
            <v>#DIV/0!</v>
          </cell>
          <cell r="T56">
            <v>612.53741333333335</v>
          </cell>
          <cell r="V56">
            <v>482.46829750000006</v>
          </cell>
        </row>
        <row r="57">
          <cell r="D57">
            <v>152.47</v>
          </cell>
          <cell r="E57">
            <v>165.13499999999999</v>
          </cell>
          <cell r="F57">
            <v>356.44499999999999</v>
          </cell>
          <cell r="G57">
            <v>224.68333333333331</v>
          </cell>
          <cell r="H57">
            <v>494.24900000000002</v>
          </cell>
          <cell r="I57">
            <v>1155.0139999999999</v>
          </cell>
          <cell r="J57">
            <v>465.69779999999997</v>
          </cell>
          <cell r="K57">
            <v>704.98693333333335</v>
          </cell>
          <cell r="L57">
            <v>0</v>
          </cell>
          <cell r="M57">
            <v>0</v>
          </cell>
          <cell r="N57">
            <v>0</v>
          </cell>
          <cell r="O57" t="e">
            <v>#DIV/0!</v>
          </cell>
          <cell r="P57">
            <v>0</v>
          </cell>
          <cell r="Q57">
            <v>0</v>
          </cell>
          <cell r="R57">
            <v>0</v>
          </cell>
          <cell r="S57" t="e">
            <v>#DIV/0!</v>
          </cell>
          <cell r="T57">
            <v>464.83513333333332</v>
          </cell>
          <cell r="V57">
            <v>576.08869666666669</v>
          </cell>
        </row>
        <row r="58">
          <cell r="D58">
            <v>456.84</v>
          </cell>
          <cell r="E58">
            <v>13.67</v>
          </cell>
          <cell r="F58">
            <v>1.321</v>
          </cell>
          <cell r="G58">
            <v>157.27699999999999</v>
          </cell>
          <cell r="H58">
            <v>81.911000000000001</v>
          </cell>
          <cell r="I58">
            <v>188.17699999999999</v>
          </cell>
          <cell r="J58">
            <v>148.38379999999998</v>
          </cell>
          <cell r="K58">
            <v>139.49059999999997</v>
          </cell>
          <cell r="L58">
            <v>0</v>
          </cell>
          <cell r="M58">
            <v>0</v>
          </cell>
          <cell r="N58">
            <v>0</v>
          </cell>
          <cell r="O58" t="e">
            <v>#DIV/0!</v>
          </cell>
          <cell r="P58">
            <v>0</v>
          </cell>
          <cell r="Q58">
            <v>0</v>
          </cell>
          <cell r="R58">
            <v>0</v>
          </cell>
          <cell r="S58" t="e">
            <v>#DIV/0!</v>
          </cell>
          <cell r="T58">
            <v>148.38379999999998</v>
          </cell>
          <cell r="V58">
            <v>210.66075000000001</v>
          </cell>
        </row>
        <row r="59">
          <cell r="D59">
            <v>34103.283939999994</v>
          </cell>
          <cell r="E59">
            <v>34344.009510000004</v>
          </cell>
          <cell r="F59">
            <v>60708.967230000009</v>
          </cell>
          <cell r="G59">
            <v>43052.08689333334</v>
          </cell>
          <cell r="H59">
            <v>31549.093389999987</v>
          </cell>
          <cell r="I59">
            <v>31853.912880000003</v>
          </cell>
          <cell r="J59">
            <v>38511.853389999989</v>
          </cell>
          <cell r="K59">
            <v>33971.61988666666</v>
          </cell>
          <cell r="L59">
            <v>0</v>
          </cell>
          <cell r="M59">
            <v>0</v>
          </cell>
          <cell r="N59">
            <v>0</v>
          </cell>
          <cell r="O59" t="e">
            <v>#DIV/0!</v>
          </cell>
          <cell r="P59">
            <v>0</v>
          </cell>
          <cell r="Q59">
            <v>0</v>
          </cell>
          <cell r="R59">
            <v>0</v>
          </cell>
          <cell r="S59" t="e">
            <v>#DIV/0!</v>
          </cell>
          <cell r="T59">
            <v>38511.853390000004</v>
          </cell>
          <cell r="V59">
            <v>27566.996911666669</v>
          </cell>
        </row>
        <row r="60">
          <cell r="D60">
            <v>9520.36</v>
          </cell>
          <cell r="E60">
            <v>8842.2250000000004</v>
          </cell>
          <cell r="F60">
            <v>9296.8830000000034</v>
          </cell>
          <cell r="G60">
            <v>9219.8226666666687</v>
          </cell>
          <cell r="H60">
            <v>9099.5309999999954</v>
          </cell>
          <cell r="I60">
            <v>9989.6402299999972</v>
          </cell>
          <cell r="J60">
            <v>9349.7278459999925</v>
          </cell>
          <cell r="K60">
            <v>9479.6330253333308</v>
          </cell>
          <cell r="L60">
            <v>0</v>
          </cell>
          <cell r="M60">
            <v>0</v>
          </cell>
          <cell r="N60">
            <v>0</v>
          </cell>
          <cell r="O60" t="e">
            <v>#DIV/0!</v>
          </cell>
          <cell r="P60">
            <v>0</v>
          </cell>
          <cell r="Q60">
            <v>0</v>
          </cell>
          <cell r="R60">
            <v>0</v>
          </cell>
          <cell r="S60" t="e">
            <v>#DIV/0!</v>
          </cell>
          <cell r="T60">
            <v>9349.7278459999998</v>
          </cell>
          <cell r="V60">
            <v>6800.0709558333338</v>
          </cell>
        </row>
        <row r="61">
          <cell r="D61">
            <v>2739.79594</v>
          </cell>
          <cell r="E61">
            <v>2756.4125400000003</v>
          </cell>
          <cell r="F61">
            <v>26501.554800000005</v>
          </cell>
          <cell r="G61">
            <v>10665.921093333336</v>
          </cell>
          <cell r="H61">
            <v>1242.2497999999896</v>
          </cell>
          <cell r="I61">
            <v>1206.3705000000111</v>
          </cell>
          <cell r="J61">
            <v>6889.2767159999948</v>
          </cell>
          <cell r="K61">
            <v>3112.6323386666631</v>
          </cell>
          <cell r="L61">
            <v>0</v>
          </cell>
          <cell r="M61">
            <v>0</v>
          </cell>
          <cell r="N61">
            <v>0</v>
          </cell>
          <cell r="O61" t="e">
            <v>#DIV/0!</v>
          </cell>
          <cell r="P61">
            <v>0</v>
          </cell>
          <cell r="Q61">
            <v>0</v>
          </cell>
          <cell r="R61">
            <v>0</v>
          </cell>
          <cell r="S61" t="e">
            <v>#DIV/0!</v>
          </cell>
          <cell r="T61">
            <v>6889.2767159999994</v>
          </cell>
          <cell r="V61">
            <v>2744.5249366666667</v>
          </cell>
        </row>
        <row r="62">
          <cell r="D62">
            <v>186.364</v>
          </cell>
          <cell r="E62">
            <v>186.364</v>
          </cell>
          <cell r="F62">
            <v>189.77099999999999</v>
          </cell>
          <cell r="G62">
            <v>187.49966666666666</v>
          </cell>
          <cell r="H62">
            <v>194.535</v>
          </cell>
          <cell r="I62">
            <v>194.535</v>
          </cell>
          <cell r="J62">
            <v>190.31379999999999</v>
          </cell>
          <cell r="K62">
            <v>193.12793333333337</v>
          </cell>
          <cell r="L62">
            <v>0</v>
          </cell>
          <cell r="M62">
            <v>0</v>
          </cell>
          <cell r="N62">
            <v>0</v>
          </cell>
          <cell r="O62" t="e">
            <v>#DIV/0!</v>
          </cell>
          <cell r="P62">
            <v>0</v>
          </cell>
          <cell r="Q62">
            <v>0</v>
          </cell>
          <cell r="R62">
            <v>0</v>
          </cell>
          <cell r="S62" t="e">
            <v>#DIV/0!</v>
          </cell>
          <cell r="T62">
            <v>190.31380000000001</v>
          </cell>
          <cell r="V62">
            <v>238.85749999999999</v>
          </cell>
        </row>
        <row r="63">
          <cell r="D63">
            <v>945.60900000000004</v>
          </cell>
          <cell r="E63">
            <v>722.23199999999997</v>
          </cell>
          <cell r="F63">
            <v>828.95500000000004</v>
          </cell>
          <cell r="G63">
            <v>832.2653333333335</v>
          </cell>
          <cell r="H63">
            <v>866.49599999999998</v>
          </cell>
          <cell r="I63">
            <v>782.45799999999997</v>
          </cell>
          <cell r="J63">
            <v>829.15</v>
          </cell>
          <cell r="K63">
            <v>826.03466666666679</v>
          </cell>
          <cell r="L63">
            <v>0</v>
          </cell>
          <cell r="M63">
            <v>0</v>
          </cell>
          <cell r="N63">
            <v>0</v>
          </cell>
          <cell r="O63" t="e">
            <v>#DIV/0!</v>
          </cell>
          <cell r="P63">
            <v>0</v>
          </cell>
          <cell r="Q63">
            <v>0</v>
          </cell>
          <cell r="R63">
            <v>0</v>
          </cell>
          <cell r="S63" t="e">
            <v>#DIV/0!</v>
          </cell>
          <cell r="T63">
            <v>829.15</v>
          </cell>
          <cell r="V63">
            <v>1197.2611666666667</v>
          </cell>
        </row>
        <row r="64">
          <cell r="D64">
            <v>5941.9690000000001</v>
          </cell>
          <cell r="E64">
            <v>7700.4269700000004</v>
          </cell>
          <cell r="F64">
            <v>11680.542430000001</v>
          </cell>
          <cell r="G64">
            <v>8440.9794666666694</v>
          </cell>
          <cell r="H64">
            <v>7136.6895900000018</v>
          </cell>
          <cell r="I64">
            <v>7982.8031499999988</v>
          </cell>
          <cell r="J64">
            <v>8088.4862280000098</v>
          </cell>
          <cell r="K64">
            <v>7735.9929893333356</v>
          </cell>
          <cell r="L64">
            <v>0</v>
          </cell>
          <cell r="M64">
            <v>0</v>
          </cell>
          <cell r="N64">
            <v>0</v>
          </cell>
          <cell r="O64" t="e">
            <v>#DIV/0!</v>
          </cell>
          <cell r="P64">
            <v>0</v>
          </cell>
          <cell r="Q64">
            <v>0</v>
          </cell>
          <cell r="R64">
            <v>0</v>
          </cell>
          <cell r="S64" t="e">
            <v>#DIV/0!</v>
          </cell>
          <cell r="T64">
            <v>8088.4862280000007</v>
          </cell>
          <cell r="V64">
            <v>5816.3571025000001</v>
          </cell>
        </row>
        <row r="65">
          <cell r="D65">
            <v>119.886</v>
          </cell>
          <cell r="E65">
            <v>8.3150000000000137</v>
          </cell>
          <cell r="F65">
            <v>48.31</v>
          </cell>
          <cell r="G65">
            <v>58.837000000000003</v>
          </cell>
          <cell r="H65">
            <v>8.4649999999999856</v>
          </cell>
          <cell r="I65">
            <v>649.15499999999997</v>
          </cell>
          <cell r="J65">
            <v>166.8262</v>
          </cell>
          <cell r="K65">
            <v>274.81539999999995</v>
          </cell>
          <cell r="L65">
            <v>0</v>
          </cell>
          <cell r="M65">
            <v>0</v>
          </cell>
          <cell r="N65">
            <v>0</v>
          </cell>
          <cell r="O65" t="e">
            <v>#DIV/0!</v>
          </cell>
          <cell r="P65">
            <v>0</v>
          </cell>
          <cell r="Q65">
            <v>0</v>
          </cell>
          <cell r="R65">
            <v>0</v>
          </cell>
          <cell r="S65" t="e">
            <v>#DIV/0!</v>
          </cell>
          <cell r="T65">
            <v>166.82619999999997</v>
          </cell>
          <cell r="V65">
            <v>160.09191666666666</v>
          </cell>
        </row>
        <row r="66">
          <cell r="D66">
            <v>14649.3</v>
          </cell>
          <cell r="E66">
            <v>14128.034</v>
          </cell>
          <cell r="F66">
            <v>12162.950999999999</v>
          </cell>
          <cell r="G66">
            <v>13646.761666666665</v>
          </cell>
          <cell r="H66">
            <v>13001.127</v>
          </cell>
          <cell r="I66">
            <v>11048.950999999999</v>
          </cell>
          <cell r="J66">
            <v>12998.072599999994</v>
          </cell>
          <cell r="K66">
            <v>12349.383533333334</v>
          </cell>
          <cell r="L66">
            <v>0</v>
          </cell>
          <cell r="M66">
            <v>0</v>
          </cell>
          <cell r="N66">
            <v>0</v>
          </cell>
          <cell r="O66" t="e">
            <v>#DIV/0!</v>
          </cell>
          <cell r="P66">
            <v>0</v>
          </cell>
          <cell r="Q66">
            <v>0</v>
          </cell>
          <cell r="R66">
            <v>0</v>
          </cell>
          <cell r="S66" t="e">
            <v>#DIV/0!</v>
          </cell>
          <cell r="T66">
            <v>12998.072600000001</v>
          </cell>
          <cell r="V66">
            <v>10609.833333333334</v>
          </cell>
        </row>
        <row r="67">
          <cell r="D67">
            <v>82963.031189999994</v>
          </cell>
          <cell r="E67">
            <v>84238.823399999994</v>
          </cell>
          <cell r="F67">
            <v>110829.4896</v>
          </cell>
          <cell r="G67">
            <v>92677.114730000001</v>
          </cell>
          <cell r="H67">
            <v>82371.159679999997</v>
          </cell>
          <cell r="I67">
            <v>85795.672640000004</v>
          </cell>
          <cell r="J67">
            <v>90532.033701999986</v>
          </cell>
          <cell r="K67">
            <v>86232.955340666667</v>
          </cell>
          <cell r="L67">
            <v>0</v>
          </cell>
          <cell r="M67">
            <v>0</v>
          </cell>
          <cell r="N67">
            <v>0</v>
          </cell>
          <cell r="O67" t="e">
            <v>#DIV/0!</v>
          </cell>
          <cell r="P67">
            <v>0</v>
          </cell>
          <cell r="Q67">
            <v>0</v>
          </cell>
          <cell r="R67">
            <v>0</v>
          </cell>
          <cell r="S67" t="e">
            <v>#DIV/0!</v>
          </cell>
          <cell r="T67">
            <v>89455.035035333334</v>
          </cell>
          <cell r="V67">
            <v>66675.381205000012</v>
          </cell>
        </row>
        <row r="68">
          <cell r="D68">
            <v>246695.59478656336</v>
          </cell>
          <cell r="E68">
            <v>260593.08894424487</v>
          </cell>
          <cell r="F68">
            <v>329267.0013946183</v>
          </cell>
          <cell r="G68">
            <v>278851.89504180884</v>
          </cell>
          <cell r="H68">
            <v>274477.94998569501</v>
          </cell>
          <cell r="I68">
            <v>274759.94639426493</v>
          </cell>
          <cell r="J68">
            <v>269814.69365897391</v>
          </cell>
          <cell r="K68">
            <v>273017.53001297801</v>
          </cell>
          <cell r="L68">
            <v>0</v>
          </cell>
          <cell r="M68">
            <v>0</v>
          </cell>
          <cell r="N68">
            <v>0</v>
          </cell>
          <cell r="O68" t="e">
            <v>#DIV/0!</v>
          </cell>
          <cell r="P68">
            <v>0</v>
          </cell>
          <cell r="Q68">
            <v>0</v>
          </cell>
          <cell r="R68">
            <v>0</v>
          </cell>
          <cell r="S68" t="e">
            <v>#DIV/0!</v>
          </cell>
          <cell r="T68">
            <v>275934.71252739336</v>
          </cell>
          <cell r="V68">
            <v>218419.20112833142</v>
          </cell>
        </row>
      </sheetData>
      <sheetData sheetId="4" refreshError="1">
        <row r="4">
          <cell r="D4">
            <v>4.8393287168914521</v>
          </cell>
          <cell r="E4">
            <v>23.273359774471029</v>
          </cell>
          <cell r="F4">
            <v>183.08913978494624</v>
          </cell>
          <cell r="J4">
            <v>5.1484490735466926</v>
          </cell>
          <cell r="K4">
            <v>28.811722829986909</v>
          </cell>
          <cell r="L4">
            <v>231.64304115221444</v>
          </cell>
        </row>
        <row r="5">
          <cell r="D5">
            <v>3.1879583005507475</v>
          </cell>
          <cell r="E5">
            <v>16.146344832735963</v>
          </cell>
          <cell r="F5">
            <v>121.57659498207886</v>
          </cell>
          <cell r="J5">
            <v>2.6745791567327117</v>
          </cell>
          <cell r="K5">
            <v>9.1001270245255217</v>
          </cell>
          <cell r="L5">
            <v>187.26532680537625</v>
          </cell>
        </row>
        <row r="6">
          <cell r="D6">
            <v>1.6015212776343404</v>
          </cell>
          <cell r="E6">
            <v>7.018628639128635</v>
          </cell>
          <cell r="F6">
            <v>56.166845878136201</v>
          </cell>
          <cell r="J6">
            <v>1.0191634681990782</v>
          </cell>
          <cell r="K6">
            <v>2.4494679124679464</v>
          </cell>
          <cell r="L6">
            <v>75.90372956845313</v>
          </cell>
        </row>
        <row r="7">
          <cell r="D7">
            <v>0</v>
          </cell>
          <cell r="E7">
            <v>0</v>
          </cell>
          <cell r="F7">
            <v>0</v>
          </cell>
          <cell r="J7">
            <v>1.6373493792842657</v>
          </cell>
          <cell r="K7">
            <v>7.1159515137069933</v>
          </cell>
          <cell r="L7">
            <v>338.80465949820791</v>
          </cell>
        </row>
        <row r="8">
          <cell r="D8">
            <v>4.984913870636442E-2</v>
          </cell>
          <cell r="E8">
            <v>0.1083863026064289</v>
          </cell>
          <cell r="F8">
            <v>5.3456989247311828</v>
          </cell>
          <cell r="J8">
            <v>0.31393017617014213</v>
          </cell>
          <cell r="K8">
            <v>1.7394033264255042</v>
          </cell>
          <cell r="L8">
            <v>9.8228501828135677</v>
          </cell>
        </row>
        <row r="9">
          <cell r="D9">
            <v>3.5828101649925406E-2</v>
          </cell>
          <cell r="E9">
            <v>9.7322874578358698E-2</v>
          </cell>
          <cell r="F9">
            <v>282.63781362007171</v>
          </cell>
          <cell r="J9">
            <v>0.12058913238193728</v>
          </cell>
          <cell r="K9">
            <v>0.58931958985050514</v>
          </cell>
          <cell r="L9">
            <v>11.203160509606709</v>
          </cell>
        </row>
        <row r="10">
          <cell r="D10">
            <v>3.5828101649925406E-2</v>
          </cell>
          <cell r="E10">
            <v>9.7322874578358698E-2</v>
          </cell>
          <cell r="F10">
            <v>282.63781362007171</v>
          </cell>
          <cell r="J10">
            <v>10.914060386314826</v>
          </cell>
          <cell r="K10">
            <v>49.805992196963381</v>
          </cell>
          <cell r="L10">
            <v>854.64276771667198</v>
          </cell>
        </row>
        <row r="11">
          <cell r="D11">
            <v>4.8751568185413774</v>
          </cell>
          <cell r="E11">
            <v>23.370682649049389</v>
          </cell>
          <cell r="F11">
            <v>465.72695340501798</v>
          </cell>
          <cell r="J11">
            <v>4.2504915129429257</v>
          </cell>
          <cell r="K11">
            <v>22.661392851721025</v>
          </cell>
          <cell r="L11">
            <v>343.42683287320745</v>
          </cell>
        </row>
        <row r="12">
          <cell r="D12">
            <v>3.5388842540048602</v>
          </cell>
          <cell r="E12">
            <v>18.416369741575451</v>
          </cell>
          <cell r="F12">
            <v>197.63655913978494</v>
          </cell>
          <cell r="J12">
            <v>0.7697004409876792</v>
          </cell>
          <cell r="K12">
            <v>5.2046014354334948</v>
          </cell>
          <cell r="L12">
            <v>62.69443236593257</v>
          </cell>
        </row>
        <row r="13">
          <cell r="D13">
            <v>1.4341224975521873</v>
          </cell>
          <cell r="E13">
            <v>5.0088251697535959</v>
          </cell>
          <cell r="F13">
            <v>86.830286738351248</v>
          </cell>
          <cell r="J13">
            <v>2.2908387671789914</v>
          </cell>
          <cell r="K13">
            <v>11.729183697451418</v>
          </cell>
          <cell r="L13">
            <v>196.35866884732761</v>
          </cell>
        </row>
        <row r="14">
          <cell r="D14">
            <v>1.9207642687200166</v>
          </cell>
          <cell r="E14">
            <v>12.486856611023228</v>
          </cell>
          <cell r="F14">
            <v>106.99688172043011</v>
          </cell>
          <cell r="J14">
            <v>7.3110307211095966</v>
          </cell>
          <cell r="K14">
            <v>39.59517798460594</v>
          </cell>
          <cell r="L14">
            <v>602.47993408646767</v>
          </cell>
        </row>
        <row r="15">
          <cell r="D15">
            <v>0.18399748773265637</v>
          </cell>
          <cell r="E15">
            <v>0.92068796079862869</v>
          </cell>
          <cell r="F15">
            <v>3.8093906810035847</v>
          </cell>
        </row>
        <row r="16">
          <cell r="D16">
            <v>1.3134271766694234</v>
          </cell>
          <cell r="E16">
            <v>4.2759508941230138</v>
          </cell>
          <cell r="F16">
            <v>107.70872209207887</v>
          </cell>
          <cell r="J16">
            <v>18.225091107424422</v>
          </cell>
          <cell r="K16">
            <v>89.401170181569313</v>
          </cell>
          <cell r="L16">
            <v>1457.1227018031395</v>
          </cell>
        </row>
        <row r="17">
          <cell r="D17">
            <v>1.118275092612578</v>
          </cell>
          <cell r="E17">
            <v>3.4825567542305418</v>
          </cell>
          <cell r="F17">
            <v>90.086539536647066</v>
          </cell>
        </row>
        <row r="18">
          <cell r="D18">
            <v>3.8047667377666905E-2</v>
          </cell>
          <cell r="E18">
            <v>0.16664652593348858</v>
          </cell>
          <cell r="F18">
            <v>2.9651157166923401</v>
          </cell>
        </row>
        <row r="19">
          <cell r="D19">
            <v>5.8685984399423907E-2</v>
          </cell>
          <cell r="E19">
            <v>0.22671367945916707</v>
          </cell>
          <cell r="F19">
            <v>4.9857951633419564</v>
          </cell>
        </row>
        <row r="20">
          <cell r="D20">
            <v>9.8418432279754747E-2</v>
          </cell>
          <cell r="E20">
            <v>0.40003393449981639</v>
          </cell>
          <cell r="F20">
            <v>9.6712716753975112</v>
          </cell>
        </row>
        <row r="21">
          <cell r="D21">
            <v>0.4586387561707389</v>
          </cell>
          <cell r="E21">
            <v>5.2233858341667485</v>
          </cell>
          <cell r="F21">
            <v>50.14450400800078</v>
          </cell>
        </row>
        <row r="22">
          <cell r="D22">
            <v>3.2770214252948841E-2</v>
          </cell>
          <cell r="E22">
            <v>0.37321632899191737</v>
          </cell>
          <cell r="F22">
            <v>3.5828767583224064</v>
          </cell>
        </row>
        <row r="23">
          <cell r="D23">
            <v>0.36269217483489685</v>
          </cell>
          <cell r="E23">
            <v>4.1306608800641031</v>
          </cell>
          <cell r="F23">
            <v>39.65434444861539</v>
          </cell>
        </row>
        <row r="24">
          <cell r="D24">
            <v>7.6798667287031103E-4</v>
          </cell>
          <cell r="E24">
            <v>8.7465148854674307E-3</v>
          </cell>
          <cell r="F24">
            <v>8.3966542900487343E-2</v>
          </cell>
        </row>
        <row r="25">
          <cell r="D25">
            <v>6.2408380410022862E-2</v>
          </cell>
          <cell r="E25">
            <v>0.71076211022526037</v>
          </cell>
          <cell r="F25">
            <v>6.8233162581624995</v>
          </cell>
        </row>
        <row r="26">
          <cell r="D26">
            <v>0.16742866890008862</v>
          </cell>
          <cell r="E26">
            <v>1.2935209997475841</v>
          </cell>
          <cell r="F26">
            <v>7.6668035113371005</v>
          </cell>
        </row>
        <row r="27">
          <cell r="D27">
            <v>7.233242786158206E-2</v>
          </cell>
          <cell r="E27">
            <v>0.50035879793495575</v>
          </cell>
          <cell r="F27">
            <v>5.0028016056467335</v>
          </cell>
        </row>
        <row r="28">
          <cell r="D28">
            <v>1.6788368982621812E-3</v>
          </cell>
          <cell r="E28">
            <v>1.187486029423112E-2</v>
          </cell>
          <cell r="F28">
            <v>0.104448733013141</v>
          </cell>
        </row>
        <row r="29">
          <cell r="D29">
            <v>7.1246704038061839E-2</v>
          </cell>
          <cell r="E29">
            <v>0.59200168616770843</v>
          </cell>
          <cell r="F29">
            <v>1.0276643384680273</v>
          </cell>
        </row>
        <row r="30">
          <cell r="D30">
            <v>2.2170700102182524E-2</v>
          </cell>
          <cell r="E30">
            <v>0.18928565535068875</v>
          </cell>
          <cell r="F30">
            <v>1.5318888342091981</v>
          </cell>
        </row>
        <row r="31">
          <cell r="D31">
            <v>1.0191634681990782</v>
          </cell>
          <cell r="E31">
            <v>2.4494679124679464</v>
          </cell>
          <cell r="F31">
            <v>75.90372956845313</v>
          </cell>
        </row>
        <row r="32">
          <cell r="D32">
            <v>0.58678323693429535</v>
          </cell>
          <cell r="E32">
            <v>1.0841052598755441</v>
          </cell>
          <cell r="F32">
            <v>43.254685958951256</v>
          </cell>
        </row>
        <row r="33">
          <cell r="D33">
            <v>5.6472197096017258E-2</v>
          </cell>
          <cell r="E33">
            <v>0.10774461814641151</v>
          </cell>
          <cell r="F33">
            <v>4.4833344050398445</v>
          </cell>
        </row>
        <row r="34">
          <cell r="D34">
            <v>0.36463631518363632</v>
          </cell>
          <cell r="E34">
            <v>1.2381595752786372</v>
          </cell>
          <cell r="F34">
            <v>27.355593848081163</v>
          </cell>
        </row>
        <row r="35">
          <cell r="D35">
            <v>1.127171898512915E-2</v>
          </cell>
          <cell r="E35">
            <v>1.9458459167353837E-2</v>
          </cell>
          <cell r="F35">
            <v>0.81011535638087051</v>
          </cell>
        </row>
        <row r="36">
          <cell r="D36">
            <v>6.4975423239441898</v>
          </cell>
          <cell r="E36">
            <v>31.658695382080744</v>
          </cell>
          <cell r="F36">
            <v>439.06031831965481</v>
          </cell>
        </row>
        <row r="37">
          <cell r="D37">
            <v>11.372699142485567</v>
          </cell>
          <cell r="E37">
            <v>55.029378031130136</v>
          </cell>
          <cell r="F37">
            <v>904.78727172467279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3"/>
      <sheetName val="S4"/>
      <sheetName val="pkage01"/>
      <sheetName val="SV 2001"/>
      <sheetName val="Ce"/>
      <sheetName val="Adj acs bs 2001"/>
      <sheetName val="Adj acs p&amp;l 2001"/>
      <sheetName val="SIII 2001"/>
      <sheetName val="G 2001"/>
      <sheetName val="JJ 2001"/>
      <sheetName val="Repay IFC A"/>
      <sheetName val="SV_2001"/>
      <sheetName val="Adj_acs_bs_2001"/>
      <sheetName val="Adj_acs_p&amp;l_2001"/>
      <sheetName val="SIII_2001"/>
      <sheetName val="G_2001"/>
      <sheetName val="JJ_2001"/>
      <sheetName val="CC Wise"/>
      <sheetName val="Prdct Wise"/>
      <sheetName val="Spndl Rtr"/>
      <sheetName val="SV-varioline"/>
      <sheetName val="CASH-BOOK"/>
      <sheetName val="Sub HMC"/>
      <sheetName val="Grmt Ord"/>
      <sheetName val="Acct"/>
      <sheetName val="INCOME 2004"/>
      <sheetName val="INCOME_2004"/>
      <sheetName val="CC_Wise"/>
      <sheetName val="Prdct_Wise"/>
      <sheetName val="Spndl_Rtr"/>
      <sheetName val="Grmt_Ord"/>
      <sheetName val="SV_20011"/>
      <sheetName val="Adj_acs_bs_20011"/>
      <sheetName val="Adj_acs_p&amp;l_20011"/>
      <sheetName val="SIII_20011"/>
      <sheetName val="G_20011"/>
      <sheetName val="JJ_20011"/>
      <sheetName val="Repay_IFC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Imports"/>
      <sheetName val="Balance Sheet"/>
      <sheetName val="NOTES"/>
      <sheetName val="CC Wise"/>
      <sheetName val="Prdct Wise"/>
      <sheetName val="Spndl Rtr"/>
      <sheetName val="BASIC_DATA"/>
      <sheetName val="M__vehicles"/>
      <sheetName val="Balance_Sheet"/>
      <sheetName val="CC_Wise"/>
      <sheetName val="Prdct_Wise"/>
      <sheetName val="Spndl_Rtr"/>
      <sheetName val="Cash Flow - CY Workings"/>
    </sheetNames>
    <sheetDataSet>
      <sheetData sheetId="0" refreshError="1">
        <row r="1">
          <cell r="F1">
            <v>0</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ow r="1">
          <cell r="F1">
            <v>0</v>
          </cell>
        </row>
      </sheetData>
      <sheetData sheetId="11"/>
      <sheetData sheetId="12"/>
      <sheetData sheetId="13"/>
      <sheetData sheetId="14"/>
      <sheetData sheetId="15"/>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Summary (2)"/>
      <sheetName val="Oct 25~Oct 30"/>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Submission Samples"/>
      <sheetName val="Summary"/>
      <sheetName val="Revenue-Fire-Marine-Motor"/>
      <sheetName val="Submission_Samples"/>
      <sheetName val="PD Smpl Status"/>
      <sheetName val="Inventory"/>
      <sheetName val="Imports"/>
      <sheetName val="Submission_Samples1"/>
      <sheetName val="CC Wise"/>
      <sheetName val="Prdct Wise"/>
      <sheetName val="Spndl R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tt"/>
      <sheetName val="Apr-06"/>
      <sheetName val="May-06"/>
      <sheetName val="Jun-06"/>
      <sheetName val="Jul-06"/>
      <sheetName val="Aug-06"/>
      <sheetName val="Sep-06"/>
      <sheetName val="Sheet3"/>
    </sheetNames>
    <sheetDataSet>
      <sheetData sheetId="0">
        <row r="2">
          <cell r="B2" t="str">
            <v>Daily Text &amp; Cutting Chemical Issue Rpt</v>
          </cell>
          <cell r="AH2">
            <v>38718</v>
          </cell>
        </row>
        <row r="3">
          <cell r="B3" t="str">
            <v>#</v>
          </cell>
          <cell r="C3" t="str">
            <v>Chemical Name</v>
          </cell>
          <cell r="D3" t="str">
            <v>Unit</v>
          </cell>
          <cell r="E3" t="str">
            <v>Total</v>
          </cell>
          <cell r="F3">
            <v>38718</v>
          </cell>
          <cell r="G3">
            <v>38719</v>
          </cell>
          <cell r="H3">
            <v>38720</v>
          </cell>
          <cell r="I3">
            <v>38721</v>
          </cell>
          <cell r="J3">
            <v>38722</v>
          </cell>
          <cell r="K3">
            <v>38723</v>
          </cell>
          <cell r="L3">
            <v>38724</v>
          </cell>
          <cell r="M3">
            <v>38725</v>
          </cell>
          <cell r="N3">
            <v>38726</v>
          </cell>
          <cell r="O3">
            <v>38727</v>
          </cell>
          <cell r="P3">
            <v>38728</v>
          </cell>
          <cell r="Q3">
            <v>38729</v>
          </cell>
          <cell r="R3">
            <v>38730</v>
          </cell>
          <cell r="S3">
            <v>38731</v>
          </cell>
          <cell r="T3">
            <v>38732</v>
          </cell>
          <cell r="U3">
            <v>38733</v>
          </cell>
          <cell r="V3">
            <v>38734</v>
          </cell>
          <cell r="W3">
            <v>38735</v>
          </cell>
          <cell r="X3">
            <v>38736</v>
          </cell>
          <cell r="Y3">
            <v>38737</v>
          </cell>
          <cell r="Z3">
            <v>38738</v>
          </cell>
          <cell r="AA3">
            <v>38739</v>
          </cell>
          <cell r="AB3">
            <v>38740</v>
          </cell>
          <cell r="AC3">
            <v>38741</v>
          </cell>
          <cell r="AD3">
            <v>38742</v>
          </cell>
          <cell r="AE3">
            <v>38743</v>
          </cell>
          <cell r="AF3">
            <v>38744</v>
          </cell>
          <cell r="AG3">
            <v>38745</v>
          </cell>
          <cell r="AH3">
            <v>38746</v>
          </cell>
          <cell r="AI3">
            <v>38747</v>
          </cell>
          <cell r="AJ3">
            <v>38748</v>
          </cell>
        </row>
        <row r="4">
          <cell r="B4">
            <v>1</v>
          </cell>
          <cell r="C4" t="str">
            <v>Acetic Acid</v>
          </cell>
          <cell r="D4" t="str">
            <v>Ltr</v>
          </cell>
          <cell r="E4">
            <v>61.600000000000009</v>
          </cell>
          <cell r="G4">
            <v>1</v>
          </cell>
          <cell r="H4">
            <v>3.8</v>
          </cell>
          <cell r="J4">
            <v>6.8</v>
          </cell>
          <cell r="K4">
            <v>2.2000000000000002</v>
          </cell>
          <cell r="U4">
            <v>13</v>
          </cell>
          <cell r="V4">
            <v>4</v>
          </cell>
          <cell r="X4">
            <v>2.2000000000000002</v>
          </cell>
          <cell r="AC4">
            <v>4.4000000000000004</v>
          </cell>
          <cell r="AE4">
            <v>3</v>
          </cell>
          <cell r="AF4">
            <v>2.2000000000000002</v>
          </cell>
          <cell r="AI4">
            <v>16.8</v>
          </cell>
          <cell r="AJ4">
            <v>2.2000000000000002</v>
          </cell>
        </row>
        <row r="5">
          <cell r="B5">
            <v>2</v>
          </cell>
          <cell r="C5" t="str">
            <v>Adasil ME</v>
          </cell>
          <cell r="D5" t="str">
            <v>Mltr</v>
          </cell>
          <cell r="E5">
            <v>0</v>
          </cell>
        </row>
        <row r="6">
          <cell r="B6">
            <v>3</v>
          </cell>
          <cell r="C6" t="str">
            <v>Antistain  PS</v>
          </cell>
          <cell r="D6" t="str">
            <v>Ltr</v>
          </cell>
          <cell r="E6">
            <v>114</v>
          </cell>
          <cell r="G6">
            <v>4</v>
          </cell>
          <cell r="J6">
            <v>22</v>
          </cell>
          <cell r="K6">
            <v>3</v>
          </cell>
          <cell r="U6">
            <v>42</v>
          </cell>
          <cell r="V6">
            <v>16</v>
          </cell>
          <cell r="X6">
            <v>2</v>
          </cell>
          <cell r="AC6">
            <v>6</v>
          </cell>
          <cell r="AE6">
            <v>6</v>
          </cell>
          <cell r="AF6">
            <v>2</v>
          </cell>
          <cell r="AI6">
            <v>8</v>
          </cell>
          <cell r="AJ6">
            <v>3</v>
          </cell>
        </row>
        <row r="7">
          <cell r="B7">
            <v>4</v>
          </cell>
          <cell r="C7" t="str">
            <v>Aquazym 240ML</v>
          </cell>
          <cell r="D7" t="str">
            <v>Ltr</v>
          </cell>
          <cell r="E7">
            <v>0</v>
          </cell>
        </row>
        <row r="8">
          <cell r="B8">
            <v>5</v>
          </cell>
          <cell r="C8" t="str">
            <v>Belfasin     P 44</v>
          </cell>
          <cell r="D8" t="str">
            <v>Ltr</v>
          </cell>
          <cell r="E8">
            <v>0</v>
          </cell>
        </row>
        <row r="9">
          <cell r="B9">
            <v>6</v>
          </cell>
          <cell r="C9" t="str">
            <v>Belfasin     P 615</v>
          </cell>
          <cell r="D9" t="str">
            <v>Ltr</v>
          </cell>
          <cell r="E9">
            <v>6</v>
          </cell>
          <cell r="AC9">
            <v>6</v>
          </cell>
        </row>
        <row r="10">
          <cell r="B10">
            <v>7</v>
          </cell>
          <cell r="C10" t="str">
            <v>Beso Soft  Euk  (Basf)</v>
          </cell>
          <cell r="D10" t="str">
            <v>Ltr</v>
          </cell>
          <cell r="E10">
            <v>0</v>
          </cell>
        </row>
        <row r="11">
          <cell r="B11">
            <v>8</v>
          </cell>
          <cell r="C11" t="str">
            <v>Brown AGL</v>
          </cell>
          <cell r="D11" t="str">
            <v>Gms</v>
          </cell>
          <cell r="E11">
            <v>0</v>
          </cell>
        </row>
        <row r="12">
          <cell r="B12">
            <v>9</v>
          </cell>
          <cell r="C12" t="str">
            <v>Caustic Soda / NaOH</v>
          </cell>
          <cell r="D12" t="str">
            <v>Kg</v>
          </cell>
          <cell r="E12">
            <v>0</v>
          </cell>
        </row>
        <row r="13">
          <cell r="B13">
            <v>10</v>
          </cell>
          <cell r="C13" t="str">
            <v>Denilite</v>
          </cell>
          <cell r="D13" t="str">
            <v>Kg</v>
          </cell>
          <cell r="E13">
            <v>0</v>
          </cell>
        </row>
        <row r="14">
          <cell r="B14">
            <v>11</v>
          </cell>
          <cell r="C14" t="str">
            <v>Denimax BT</v>
          </cell>
          <cell r="D14" t="str">
            <v>Kg</v>
          </cell>
          <cell r="E14">
            <v>77</v>
          </cell>
          <cell r="G14">
            <v>1.5</v>
          </cell>
          <cell r="H14">
            <v>7</v>
          </cell>
          <cell r="J14">
            <v>9</v>
          </cell>
          <cell r="K14">
            <v>1.5</v>
          </cell>
          <cell r="U14">
            <v>20</v>
          </cell>
          <cell r="V14">
            <v>6</v>
          </cell>
          <cell r="X14">
            <v>2</v>
          </cell>
          <cell r="AC14">
            <v>4</v>
          </cell>
          <cell r="AE14">
            <v>4.5</v>
          </cell>
          <cell r="AF14">
            <v>1.5</v>
          </cell>
          <cell r="AI14">
            <v>18</v>
          </cell>
          <cell r="AJ14">
            <v>2</v>
          </cell>
        </row>
        <row r="15">
          <cell r="B15">
            <v>12</v>
          </cell>
          <cell r="C15" t="str">
            <v>Denykem CG3</v>
          </cell>
          <cell r="D15" t="str">
            <v>Kg</v>
          </cell>
          <cell r="E15">
            <v>0</v>
          </cell>
        </row>
        <row r="16">
          <cell r="B16">
            <v>13</v>
          </cell>
          <cell r="C16" t="str">
            <v>Denykem Grey</v>
          </cell>
          <cell r="D16" t="str">
            <v>Kg</v>
          </cell>
          <cell r="E16">
            <v>0</v>
          </cell>
        </row>
        <row r="17">
          <cell r="B17">
            <v>14</v>
          </cell>
          <cell r="C17" t="str">
            <v>Fixanol PN D</v>
          </cell>
          <cell r="D17" t="str">
            <v>Ltr</v>
          </cell>
          <cell r="E17">
            <v>0</v>
          </cell>
        </row>
        <row r="18">
          <cell r="B18">
            <v>15</v>
          </cell>
          <cell r="C18" t="str">
            <v>Foryl CP</v>
          </cell>
          <cell r="D18" t="str">
            <v>Ltr</v>
          </cell>
          <cell r="E18">
            <v>125.29999999999998</v>
          </cell>
          <cell r="G18">
            <v>3.8</v>
          </cell>
          <cell r="H18">
            <v>14</v>
          </cell>
          <cell r="J18">
            <v>21.999999999999996</v>
          </cell>
          <cell r="K18">
            <v>3.4</v>
          </cell>
          <cell r="U18">
            <v>11</v>
          </cell>
          <cell r="X18">
            <v>3.4</v>
          </cell>
          <cell r="AC18">
            <v>6.8</v>
          </cell>
          <cell r="AE18">
            <v>9.8999999999999986</v>
          </cell>
          <cell r="AF18">
            <v>3.4</v>
          </cell>
          <cell r="AI18">
            <v>40.799999999999997</v>
          </cell>
          <cell r="AJ18">
            <v>6.8</v>
          </cell>
        </row>
        <row r="19">
          <cell r="B19">
            <v>16</v>
          </cell>
          <cell r="C19" t="str">
            <v>Hydrogen Per Oxide/H2O2</v>
          </cell>
          <cell r="D19" t="str">
            <v>Ltr</v>
          </cell>
          <cell r="E19">
            <v>187.34</v>
          </cell>
          <cell r="U19">
            <v>99.94</v>
          </cell>
          <cell r="V19">
            <v>30.24</v>
          </cell>
          <cell r="AC19">
            <v>22.6</v>
          </cell>
          <cell r="AE19">
            <v>15</v>
          </cell>
          <cell r="AI19">
            <v>12</v>
          </cell>
          <cell r="AJ19">
            <v>7.56</v>
          </cell>
        </row>
        <row r="20">
          <cell r="B20">
            <v>17</v>
          </cell>
          <cell r="C20" t="str">
            <v>Kmno4</v>
          </cell>
          <cell r="D20" t="str">
            <v>Gms</v>
          </cell>
          <cell r="E20">
            <v>0</v>
          </cell>
        </row>
        <row r="21">
          <cell r="B21">
            <v>18</v>
          </cell>
          <cell r="C21" t="str">
            <v>Lenetol EH-DS</v>
          </cell>
          <cell r="D21" t="str">
            <v>Ltr</v>
          </cell>
          <cell r="E21">
            <v>125.5</v>
          </cell>
          <cell r="G21">
            <v>2.5</v>
          </cell>
          <cell r="H21">
            <v>10.5</v>
          </cell>
          <cell r="J21">
            <v>17.5</v>
          </cell>
          <cell r="K21">
            <v>3</v>
          </cell>
          <cell r="U21">
            <v>34</v>
          </cell>
          <cell r="V21">
            <v>10</v>
          </cell>
          <cell r="X21">
            <v>3</v>
          </cell>
          <cell r="AC21">
            <v>6</v>
          </cell>
          <cell r="AE21">
            <v>6</v>
          </cell>
          <cell r="AF21">
            <v>3</v>
          </cell>
          <cell r="AI21">
            <v>24</v>
          </cell>
          <cell r="AJ21">
            <v>6</v>
          </cell>
        </row>
        <row r="22">
          <cell r="B22">
            <v>19</v>
          </cell>
          <cell r="C22" t="str">
            <v>Pumice Stone</v>
          </cell>
          <cell r="D22" t="str">
            <v>Kg</v>
          </cell>
          <cell r="E22">
            <v>2700</v>
          </cell>
          <cell r="G22">
            <v>30</v>
          </cell>
          <cell r="H22">
            <v>240</v>
          </cell>
          <cell r="J22">
            <v>150</v>
          </cell>
          <cell r="K22">
            <v>60</v>
          </cell>
          <cell r="U22">
            <v>780</v>
          </cell>
          <cell r="V22">
            <v>240</v>
          </cell>
          <cell r="X22">
            <v>60</v>
          </cell>
          <cell r="AC22">
            <v>120</v>
          </cell>
          <cell r="AE22">
            <v>180</v>
          </cell>
          <cell r="AF22">
            <v>60</v>
          </cell>
          <cell r="AI22">
            <v>720</v>
          </cell>
          <cell r="AJ22">
            <v>60</v>
          </cell>
        </row>
        <row r="23">
          <cell r="B23">
            <v>20</v>
          </cell>
          <cell r="C23" t="str">
            <v>S. Chloride  (Salt)</v>
          </cell>
          <cell r="D23" t="str">
            <v>Kg</v>
          </cell>
          <cell r="E23">
            <v>40</v>
          </cell>
          <cell r="G23">
            <v>5.5</v>
          </cell>
          <cell r="J23">
            <v>16.5</v>
          </cell>
          <cell r="U23">
            <v>6</v>
          </cell>
          <cell r="AE23">
            <v>9</v>
          </cell>
          <cell r="AJ23">
            <v>3</v>
          </cell>
        </row>
        <row r="24">
          <cell r="B24">
            <v>21</v>
          </cell>
          <cell r="C24" t="str">
            <v xml:space="preserve">S. Hypochlorite (Liq.Bleach)  </v>
          </cell>
          <cell r="D24" t="str">
            <v>Ltr</v>
          </cell>
          <cell r="E24">
            <v>190</v>
          </cell>
          <cell r="J24">
            <v>18</v>
          </cell>
          <cell r="U24">
            <v>86</v>
          </cell>
          <cell r="V24">
            <v>20</v>
          </cell>
          <cell r="AC24">
            <v>32</v>
          </cell>
          <cell r="AE24">
            <v>6</v>
          </cell>
          <cell r="AI24">
            <v>16</v>
          </cell>
          <cell r="AJ24">
            <v>12</v>
          </cell>
        </row>
        <row r="25">
          <cell r="B25">
            <v>22</v>
          </cell>
          <cell r="C25" t="str">
            <v xml:space="preserve">Sirues Black </v>
          </cell>
          <cell r="D25" t="str">
            <v>Gms</v>
          </cell>
          <cell r="E25">
            <v>0.05</v>
          </cell>
          <cell r="G25">
            <v>0.05</v>
          </cell>
        </row>
        <row r="26">
          <cell r="B26">
            <v>23</v>
          </cell>
          <cell r="C26" t="str">
            <v xml:space="preserve">Soda Ash  </v>
          </cell>
          <cell r="D26" t="str">
            <v>Kg</v>
          </cell>
          <cell r="E26">
            <v>2.5</v>
          </cell>
          <cell r="U26">
            <v>1</v>
          </cell>
          <cell r="AE26">
            <v>1.5</v>
          </cell>
        </row>
        <row r="27">
          <cell r="B27">
            <v>24</v>
          </cell>
          <cell r="C27" t="str">
            <v>Sodium Meta Bi Sulphite</v>
          </cell>
          <cell r="D27" t="str">
            <v>Kg</v>
          </cell>
          <cell r="E27">
            <v>114</v>
          </cell>
          <cell r="G27">
            <v>5</v>
          </cell>
          <cell r="H27">
            <v>13</v>
          </cell>
          <cell r="J27">
            <v>22</v>
          </cell>
          <cell r="U27">
            <v>52</v>
          </cell>
          <cell r="V27">
            <v>16</v>
          </cell>
          <cell r="AC27">
            <v>6</v>
          </cell>
        </row>
        <row r="28">
          <cell r="B28">
            <v>25</v>
          </cell>
          <cell r="C28" t="str">
            <v>Solar Black G</v>
          </cell>
          <cell r="D28" t="str">
            <v>Gms</v>
          </cell>
          <cell r="E28">
            <v>7.0000000000000001E-3</v>
          </cell>
          <cell r="J28">
            <v>7.0000000000000001E-3</v>
          </cell>
        </row>
        <row r="29">
          <cell r="B29">
            <v>26</v>
          </cell>
          <cell r="C29" t="str">
            <v>Solar Black NF</v>
          </cell>
          <cell r="D29" t="str">
            <v>Gms</v>
          </cell>
          <cell r="E29">
            <v>0</v>
          </cell>
        </row>
        <row r="30">
          <cell r="B30">
            <v>27</v>
          </cell>
          <cell r="C30" t="str">
            <v>Solar Brilliant Blue-A</v>
          </cell>
          <cell r="D30" t="str">
            <v>Gms</v>
          </cell>
          <cell r="E30">
            <v>0</v>
          </cell>
        </row>
        <row r="31">
          <cell r="B31">
            <v>28</v>
          </cell>
          <cell r="C31" t="str">
            <v>Solar Brilliant Red BA</v>
          </cell>
          <cell r="D31" t="str">
            <v>Gms</v>
          </cell>
          <cell r="E31">
            <v>0.40100000000000002</v>
          </cell>
          <cell r="J31">
            <v>1E-3</v>
          </cell>
          <cell r="AC31">
            <v>0.4</v>
          </cell>
        </row>
        <row r="32">
          <cell r="B32">
            <v>29</v>
          </cell>
          <cell r="C32" t="str">
            <v>Solar Brown R.B.L</v>
          </cell>
          <cell r="D32" t="str">
            <v>Gms</v>
          </cell>
          <cell r="E32">
            <v>0.27</v>
          </cell>
          <cell r="G32">
            <v>0.115</v>
          </cell>
          <cell r="J32">
            <v>2.6999999999999996E-2</v>
          </cell>
          <cell r="U32">
            <v>2.4999999999999998E-2</v>
          </cell>
          <cell r="AC32">
            <v>0.1</v>
          </cell>
          <cell r="AE32">
            <v>3.0000000000000001E-3</v>
          </cell>
        </row>
        <row r="33">
          <cell r="B33">
            <v>30</v>
          </cell>
          <cell r="C33" t="str">
            <v>Solar Golden  Yellow R</v>
          </cell>
          <cell r="D33" t="str">
            <v>Gms</v>
          </cell>
          <cell r="E33">
            <v>0.114</v>
          </cell>
          <cell r="G33">
            <v>0.114</v>
          </cell>
        </row>
        <row r="34">
          <cell r="B34">
            <v>31</v>
          </cell>
          <cell r="C34" t="str">
            <v>Solar Violet 3 B</v>
          </cell>
          <cell r="D34" t="str">
            <v>Kg</v>
          </cell>
          <cell r="E34">
            <v>0</v>
          </cell>
        </row>
        <row r="35">
          <cell r="E35">
            <v>0</v>
          </cell>
        </row>
        <row r="36">
          <cell r="E36">
            <v>0</v>
          </cell>
        </row>
        <row r="37">
          <cell r="E37">
            <v>0</v>
          </cell>
        </row>
        <row r="40">
          <cell r="B40" t="str">
            <v>Daily Cutting +TXT Chemical Issue Rpt</v>
          </cell>
          <cell r="AH40">
            <v>38749</v>
          </cell>
        </row>
        <row r="41">
          <cell r="B41" t="str">
            <v>#</v>
          </cell>
          <cell r="C41" t="str">
            <v>Chemical Name</v>
          </cell>
          <cell r="D41" t="str">
            <v>Unit</v>
          </cell>
          <cell r="E41" t="str">
            <v>Total</v>
          </cell>
          <cell r="F41">
            <v>38749</v>
          </cell>
          <cell r="G41">
            <v>38750</v>
          </cell>
          <cell r="H41">
            <v>38751</v>
          </cell>
          <cell r="I41">
            <v>38752</v>
          </cell>
          <cell r="J41">
            <v>38753</v>
          </cell>
          <cell r="K41">
            <v>38754</v>
          </cell>
          <cell r="L41">
            <v>38755</v>
          </cell>
          <cell r="M41">
            <v>38756</v>
          </cell>
          <cell r="N41">
            <v>38757</v>
          </cell>
          <cell r="O41">
            <v>38758</v>
          </cell>
          <cell r="P41">
            <v>38759</v>
          </cell>
          <cell r="Q41">
            <v>38760</v>
          </cell>
          <cell r="R41">
            <v>38761</v>
          </cell>
          <cell r="S41">
            <v>38762</v>
          </cell>
          <cell r="T41">
            <v>38763</v>
          </cell>
          <cell r="U41">
            <v>38764</v>
          </cell>
          <cell r="V41">
            <v>38765</v>
          </cell>
          <cell r="W41">
            <v>38766</v>
          </cell>
          <cell r="X41">
            <v>38767</v>
          </cell>
          <cell r="Y41">
            <v>38768</v>
          </cell>
          <cell r="Z41">
            <v>38769</v>
          </cell>
          <cell r="AA41">
            <v>38770</v>
          </cell>
          <cell r="AB41">
            <v>38771</v>
          </cell>
          <cell r="AC41">
            <v>38772</v>
          </cell>
          <cell r="AD41">
            <v>38773</v>
          </cell>
          <cell r="AE41">
            <v>38774</v>
          </cell>
          <cell r="AF41">
            <v>38775</v>
          </cell>
          <cell r="AG41">
            <v>38776</v>
          </cell>
        </row>
        <row r="42">
          <cell r="B42">
            <v>1</v>
          </cell>
          <cell r="C42" t="str">
            <v>Acetic Acid</v>
          </cell>
          <cell r="D42" t="str">
            <v>Ltr</v>
          </cell>
          <cell r="E42">
            <v>59.2</v>
          </cell>
          <cell r="F42">
            <v>6.4</v>
          </cell>
          <cell r="G42">
            <v>1.6</v>
          </cell>
          <cell r="H42">
            <v>4</v>
          </cell>
          <cell r="I42">
            <v>1.6</v>
          </cell>
          <cell r="K42">
            <v>4.4000000000000004</v>
          </cell>
          <cell r="L42">
            <v>11.2</v>
          </cell>
          <cell r="O42">
            <v>3.2</v>
          </cell>
          <cell r="P42">
            <v>1.6</v>
          </cell>
          <cell r="R42">
            <v>1.6</v>
          </cell>
          <cell r="S42">
            <v>1.6</v>
          </cell>
          <cell r="T42">
            <v>4.4000000000000004</v>
          </cell>
          <cell r="U42">
            <v>0.8</v>
          </cell>
          <cell r="V42">
            <v>3.2</v>
          </cell>
          <cell r="W42">
            <v>1.6</v>
          </cell>
          <cell r="Y42">
            <v>1.6</v>
          </cell>
          <cell r="Z42">
            <v>1.6</v>
          </cell>
          <cell r="AA42">
            <v>2.4</v>
          </cell>
          <cell r="AB42">
            <v>1.6</v>
          </cell>
          <cell r="AC42">
            <v>0.8</v>
          </cell>
          <cell r="AF42">
            <v>4</v>
          </cell>
        </row>
        <row r="43">
          <cell r="B43">
            <v>2</v>
          </cell>
          <cell r="C43" t="str">
            <v>Adasil ME</v>
          </cell>
          <cell r="D43" t="str">
            <v>Ltr</v>
          </cell>
          <cell r="E43">
            <v>0</v>
          </cell>
        </row>
        <row r="44">
          <cell r="B44">
            <v>3</v>
          </cell>
          <cell r="C44" t="str">
            <v>Antistain  PS</v>
          </cell>
          <cell r="D44" t="str">
            <v>Ltr</v>
          </cell>
          <cell r="E44">
            <v>40</v>
          </cell>
          <cell r="F44">
            <v>8</v>
          </cell>
          <cell r="G44">
            <v>2</v>
          </cell>
          <cell r="I44">
            <v>3</v>
          </cell>
          <cell r="J44" t="str">
            <v>K</v>
          </cell>
          <cell r="O44">
            <v>5</v>
          </cell>
          <cell r="R44">
            <v>2</v>
          </cell>
          <cell r="S44">
            <v>2</v>
          </cell>
          <cell r="T44">
            <v>2</v>
          </cell>
          <cell r="U44">
            <v>4</v>
          </cell>
          <cell r="W44">
            <v>3</v>
          </cell>
          <cell r="Y44">
            <v>4</v>
          </cell>
          <cell r="AB44">
            <v>2</v>
          </cell>
          <cell r="AF44">
            <v>3</v>
          </cell>
        </row>
        <row r="45">
          <cell r="B45">
            <v>4</v>
          </cell>
          <cell r="C45" t="str">
            <v>Aquazym 240ML</v>
          </cell>
          <cell r="D45" t="str">
            <v>Ltr</v>
          </cell>
          <cell r="E45">
            <v>0</v>
          </cell>
          <cell r="J45" t="str">
            <v>A</v>
          </cell>
          <cell r="M45" t="str">
            <v>Y</v>
          </cell>
          <cell r="N45" t="str">
            <v>Y</v>
          </cell>
        </row>
        <row r="46">
          <cell r="B46">
            <v>5</v>
          </cell>
          <cell r="C46" t="str">
            <v>Belfasin     P 44</v>
          </cell>
          <cell r="D46" t="str">
            <v>Ltr</v>
          </cell>
          <cell r="E46">
            <v>40</v>
          </cell>
          <cell r="G46">
            <v>3</v>
          </cell>
          <cell r="H46">
            <v>3</v>
          </cell>
          <cell r="I46">
            <v>2</v>
          </cell>
          <cell r="J46" t="str">
            <v>S</v>
          </cell>
          <cell r="L46">
            <v>12</v>
          </cell>
          <cell r="M46" t="str">
            <v>O</v>
          </cell>
          <cell r="N46" t="str">
            <v>O</v>
          </cell>
          <cell r="P46">
            <v>3</v>
          </cell>
          <cell r="R46">
            <v>3</v>
          </cell>
          <cell r="T46">
            <v>6</v>
          </cell>
          <cell r="W46">
            <v>2</v>
          </cell>
          <cell r="AA46">
            <v>3</v>
          </cell>
          <cell r="AC46">
            <v>3</v>
          </cell>
        </row>
        <row r="47">
          <cell r="B47">
            <v>6</v>
          </cell>
          <cell r="C47" t="str">
            <v>Belfasin     P 615</v>
          </cell>
          <cell r="D47" t="str">
            <v>Ltr</v>
          </cell>
          <cell r="E47">
            <v>0</v>
          </cell>
          <cell r="J47" t="str">
            <v>H</v>
          </cell>
          <cell r="M47" t="str">
            <v>U</v>
          </cell>
          <cell r="N47" t="str">
            <v>U</v>
          </cell>
        </row>
        <row r="48">
          <cell r="B48">
            <v>7</v>
          </cell>
          <cell r="C48" t="str">
            <v>Beso Soft  Euk  (Basf)</v>
          </cell>
          <cell r="D48" t="str">
            <v>Ltr</v>
          </cell>
          <cell r="E48">
            <v>0</v>
          </cell>
          <cell r="J48" t="str">
            <v>M</v>
          </cell>
          <cell r="M48" t="str">
            <v>M</v>
          </cell>
          <cell r="N48" t="str">
            <v>M</v>
          </cell>
        </row>
        <row r="49">
          <cell r="B49">
            <v>8</v>
          </cell>
          <cell r="C49" t="str">
            <v>Brown AGL</v>
          </cell>
          <cell r="D49" t="str">
            <v>Kg</v>
          </cell>
          <cell r="E49">
            <v>0.10200000000000002</v>
          </cell>
          <cell r="J49" t="str">
            <v>I</v>
          </cell>
          <cell r="M49" t="str">
            <v>-</v>
          </cell>
          <cell r="N49" t="str">
            <v>-</v>
          </cell>
          <cell r="O49">
            <v>0.04</v>
          </cell>
          <cell r="P49">
            <v>0.01</v>
          </cell>
          <cell r="S49">
            <v>5.0000000000000001E-3</v>
          </cell>
          <cell r="T49">
            <v>2E-3</v>
          </cell>
          <cell r="V49">
            <v>1.4999999999999999E-2</v>
          </cell>
          <cell r="Y49">
            <v>0.02</v>
          </cell>
          <cell r="AA49">
            <v>6.0000000000000001E-3</v>
          </cell>
          <cell r="AC49">
            <v>2E-3</v>
          </cell>
          <cell r="AF49">
            <v>2E-3</v>
          </cell>
        </row>
        <row r="50">
          <cell r="B50">
            <v>9</v>
          </cell>
          <cell r="C50" t="str">
            <v>Caustic Soda / NaOH</v>
          </cell>
          <cell r="D50" t="str">
            <v>Kg</v>
          </cell>
          <cell r="E50">
            <v>0</v>
          </cell>
          <cell r="J50" t="str">
            <v>R</v>
          </cell>
          <cell r="M50" t="str">
            <v>E</v>
          </cell>
          <cell r="N50" t="str">
            <v>E</v>
          </cell>
        </row>
        <row r="51">
          <cell r="B51">
            <v>10</v>
          </cell>
          <cell r="C51" t="str">
            <v>Denilite</v>
          </cell>
          <cell r="D51" t="str">
            <v>Kg</v>
          </cell>
          <cell r="E51">
            <v>0</v>
          </cell>
          <cell r="J51" t="str">
            <v>-</v>
          </cell>
          <cell r="M51" t="str">
            <v>-</v>
          </cell>
          <cell r="N51" t="str">
            <v>-</v>
          </cell>
        </row>
        <row r="52">
          <cell r="B52">
            <v>11</v>
          </cell>
          <cell r="C52" t="str">
            <v>Denimax BT</v>
          </cell>
          <cell r="D52" t="str">
            <v>Kg</v>
          </cell>
          <cell r="E52">
            <v>93.199999999999989</v>
          </cell>
          <cell r="F52">
            <v>12</v>
          </cell>
          <cell r="G52">
            <v>3.5</v>
          </cell>
          <cell r="H52">
            <v>3</v>
          </cell>
          <cell r="I52">
            <v>3.5</v>
          </cell>
          <cell r="J52" t="str">
            <v>D</v>
          </cell>
          <cell r="K52">
            <v>2</v>
          </cell>
          <cell r="L52">
            <v>14</v>
          </cell>
          <cell r="M52" t="str">
            <v>A</v>
          </cell>
          <cell r="N52" t="str">
            <v>A</v>
          </cell>
          <cell r="O52">
            <v>6</v>
          </cell>
          <cell r="P52">
            <v>4</v>
          </cell>
          <cell r="R52">
            <v>3</v>
          </cell>
          <cell r="S52">
            <v>3.5</v>
          </cell>
          <cell r="T52">
            <v>2</v>
          </cell>
          <cell r="U52">
            <v>1.5</v>
          </cell>
          <cell r="V52">
            <v>6</v>
          </cell>
          <cell r="W52">
            <v>4</v>
          </cell>
          <cell r="Y52">
            <v>2.6</v>
          </cell>
          <cell r="Z52">
            <v>4</v>
          </cell>
          <cell r="AA52">
            <v>6.1</v>
          </cell>
          <cell r="AB52">
            <v>3</v>
          </cell>
          <cell r="AC52">
            <v>1.5</v>
          </cell>
          <cell r="AF52">
            <v>8</v>
          </cell>
        </row>
        <row r="53">
          <cell r="B53">
            <v>12</v>
          </cell>
          <cell r="C53" t="str">
            <v>Denykem CG3</v>
          </cell>
          <cell r="D53" t="str">
            <v>Kg</v>
          </cell>
          <cell r="E53">
            <v>0</v>
          </cell>
          <cell r="J53" t="str">
            <v>A</v>
          </cell>
          <cell r="M53" t="str">
            <v>S</v>
          </cell>
          <cell r="N53" t="str">
            <v>S</v>
          </cell>
        </row>
        <row r="54">
          <cell r="B54">
            <v>13</v>
          </cell>
          <cell r="C54" t="str">
            <v>Denykem Grey</v>
          </cell>
          <cell r="D54" t="str">
            <v>Kg</v>
          </cell>
          <cell r="E54">
            <v>0</v>
          </cell>
          <cell r="J54" t="str">
            <v>Y</v>
          </cell>
          <cell r="M54" t="str">
            <v>H</v>
          </cell>
          <cell r="N54" t="str">
            <v>H</v>
          </cell>
        </row>
        <row r="55">
          <cell r="B55">
            <v>14</v>
          </cell>
          <cell r="C55" t="str">
            <v>Fixanol PN D</v>
          </cell>
          <cell r="D55" t="str">
            <v>Ltr</v>
          </cell>
          <cell r="E55">
            <v>0</v>
          </cell>
          <cell r="M55" t="str">
            <v>U</v>
          </cell>
          <cell r="N55" t="str">
            <v>U</v>
          </cell>
        </row>
        <row r="56">
          <cell r="B56">
            <v>15</v>
          </cell>
          <cell r="C56" t="str">
            <v>Foryl CP</v>
          </cell>
          <cell r="D56" t="str">
            <v>Ltr</v>
          </cell>
          <cell r="E56">
            <v>195.50000000000003</v>
          </cell>
          <cell r="F56">
            <v>15.5</v>
          </cell>
          <cell r="G56">
            <v>6.8</v>
          </cell>
          <cell r="H56">
            <v>17</v>
          </cell>
          <cell r="I56">
            <v>6.8</v>
          </cell>
          <cell r="K56">
            <v>10.199999999999999</v>
          </cell>
          <cell r="L56">
            <v>20.2</v>
          </cell>
          <cell r="M56" t="str">
            <v>R</v>
          </cell>
          <cell r="N56" t="str">
            <v>R</v>
          </cell>
          <cell r="O56">
            <v>13.6</v>
          </cell>
          <cell r="P56">
            <v>6.8</v>
          </cell>
          <cell r="R56">
            <v>6.8</v>
          </cell>
          <cell r="S56">
            <v>6.8</v>
          </cell>
          <cell r="T56">
            <v>10.199999999999999</v>
          </cell>
          <cell r="U56">
            <v>3.4</v>
          </cell>
          <cell r="V56">
            <v>13.6</v>
          </cell>
          <cell r="W56">
            <v>6.8</v>
          </cell>
          <cell r="Y56">
            <v>6.8</v>
          </cell>
          <cell r="Z56">
            <v>6.8</v>
          </cell>
          <cell r="AA56">
            <v>10.199999999999999</v>
          </cell>
          <cell r="AB56">
            <v>6.8</v>
          </cell>
          <cell r="AC56">
            <v>3.4</v>
          </cell>
          <cell r="AF56">
            <v>17</v>
          </cell>
        </row>
        <row r="57">
          <cell r="B57">
            <v>16</v>
          </cell>
          <cell r="C57" t="str">
            <v>Hydrogen Per Oxide/H2O2</v>
          </cell>
          <cell r="D57" t="str">
            <v>Ltr</v>
          </cell>
          <cell r="E57">
            <v>137.22</v>
          </cell>
          <cell r="G57">
            <v>3</v>
          </cell>
          <cell r="H57">
            <v>3</v>
          </cell>
          <cell r="I57">
            <v>3</v>
          </cell>
          <cell r="K57">
            <v>2</v>
          </cell>
          <cell r="L57">
            <v>10.199999999999999</v>
          </cell>
          <cell r="M57" t="str">
            <v>A</v>
          </cell>
          <cell r="N57" t="str">
            <v>A</v>
          </cell>
          <cell r="O57">
            <v>12.2</v>
          </cell>
          <cell r="P57">
            <v>10.5</v>
          </cell>
          <cell r="R57">
            <v>11.34</v>
          </cell>
          <cell r="S57">
            <v>11.34</v>
          </cell>
          <cell r="T57">
            <v>11.34</v>
          </cell>
          <cell r="V57">
            <v>11.34</v>
          </cell>
          <cell r="W57">
            <v>6.3</v>
          </cell>
          <cell r="Y57">
            <v>15.2</v>
          </cell>
          <cell r="Z57">
            <v>11.34</v>
          </cell>
          <cell r="AA57">
            <v>7.56</v>
          </cell>
          <cell r="AF57">
            <v>7.56</v>
          </cell>
        </row>
        <row r="58">
          <cell r="B58">
            <v>17</v>
          </cell>
          <cell r="C58" t="str">
            <v>Kmno4</v>
          </cell>
          <cell r="D58" t="str">
            <v>Kg</v>
          </cell>
          <cell r="E58">
            <v>0</v>
          </cell>
        </row>
        <row r="59">
          <cell r="B59">
            <v>18</v>
          </cell>
          <cell r="C59" t="str">
            <v>Lenetol EH-DS</v>
          </cell>
          <cell r="D59" t="str">
            <v>Ltr</v>
          </cell>
          <cell r="E59">
            <v>162</v>
          </cell>
          <cell r="F59">
            <v>15</v>
          </cell>
          <cell r="G59">
            <v>7</v>
          </cell>
          <cell r="H59">
            <v>12</v>
          </cell>
          <cell r="I59">
            <v>7</v>
          </cell>
          <cell r="K59">
            <v>12</v>
          </cell>
          <cell r="L59">
            <v>18</v>
          </cell>
          <cell r="M59" t="str">
            <v>D</v>
          </cell>
          <cell r="N59" t="str">
            <v>D</v>
          </cell>
          <cell r="O59">
            <v>9</v>
          </cell>
          <cell r="P59">
            <v>6</v>
          </cell>
          <cell r="R59">
            <v>6</v>
          </cell>
          <cell r="S59">
            <v>6</v>
          </cell>
          <cell r="T59">
            <v>9</v>
          </cell>
          <cell r="U59">
            <v>3</v>
          </cell>
          <cell r="V59">
            <v>9</v>
          </cell>
          <cell r="W59">
            <v>6</v>
          </cell>
          <cell r="Y59">
            <v>7</v>
          </cell>
          <cell r="Z59">
            <v>6</v>
          </cell>
          <cell r="AA59">
            <v>3</v>
          </cell>
          <cell r="AB59">
            <v>3</v>
          </cell>
          <cell r="AC59">
            <v>3</v>
          </cell>
          <cell r="AF59">
            <v>15</v>
          </cell>
        </row>
        <row r="60">
          <cell r="B60">
            <v>19</v>
          </cell>
          <cell r="C60" t="str">
            <v>Pumice Stone</v>
          </cell>
          <cell r="D60" t="str">
            <v>Kg</v>
          </cell>
          <cell r="E60">
            <v>1740</v>
          </cell>
          <cell r="F60">
            <v>90</v>
          </cell>
          <cell r="G60">
            <v>60</v>
          </cell>
          <cell r="H60">
            <v>90</v>
          </cell>
          <cell r="I60">
            <v>90</v>
          </cell>
          <cell r="K60">
            <v>90</v>
          </cell>
          <cell r="L60">
            <v>180</v>
          </cell>
          <cell r="M60" t="str">
            <v>A</v>
          </cell>
          <cell r="N60" t="str">
            <v>A</v>
          </cell>
          <cell r="O60">
            <v>120</v>
          </cell>
          <cell r="P60">
            <v>90</v>
          </cell>
          <cell r="R60">
            <v>90</v>
          </cell>
          <cell r="S60">
            <v>60</v>
          </cell>
          <cell r="T60">
            <v>60</v>
          </cell>
          <cell r="U60">
            <v>60</v>
          </cell>
          <cell r="V60">
            <v>120</v>
          </cell>
          <cell r="W60">
            <v>90</v>
          </cell>
          <cell r="Y60">
            <v>30</v>
          </cell>
          <cell r="Z60">
            <v>90</v>
          </cell>
          <cell r="AA60">
            <v>120</v>
          </cell>
          <cell r="AB60">
            <v>30</v>
          </cell>
          <cell r="AC60">
            <v>30</v>
          </cell>
          <cell r="AF60">
            <v>150</v>
          </cell>
        </row>
        <row r="61">
          <cell r="B61">
            <v>20</v>
          </cell>
          <cell r="C61" t="str">
            <v>S. Chloride  (Salt)</v>
          </cell>
          <cell r="D61" t="str">
            <v>Kg</v>
          </cell>
          <cell r="E61">
            <v>45</v>
          </cell>
          <cell r="F61">
            <v>3</v>
          </cell>
          <cell r="I61">
            <v>3</v>
          </cell>
          <cell r="L61">
            <v>12</v>
          </cell>
          <cell r="M61" t="str">
            <v>Y</v>
          </cell>
          <cell r="N61" t="str">
            <v>Y</v>
          </cell>
          <cell r="O61">
            <v>12</v>
          </cell>
          <cell r="P61">
            <v>3</v>
          </cell>
          <cell r="R61">
            <v>3</v>
          </cell>
          <cell r="T61">
            <v>3</v>
          </cell>
          <cell r="V61">
            <v>3</v>
          </cell>
          <cell r="Y61">
            <v>3</v>
          </cell>
        </row>
        <row r="62">
          <cell r="B62">
            <v>21</v>
          </cell>
          <cell r="C62" t="str">
            <v xml:space="preserve">S. Hypochlorite (Liq.Bleach)  </v>
          </cell>
          <cell r="D62" t="str">
            <v>Ltr</v>
          </cell>
          <cell r="E62">
            <v>315</v>
          </cell>
          <cell r="G62">
            <v>16</v>
          </cell>
          <cell r="H62">
            <v>16</v>
          </cell>
          <cell r="I62">
            <v>11</v>
          </cell>
          <cell r="K62">
            <v>8</v>
          </cell>
          <cell r="L62">
            <v>60</v>
          </cell>
          <cell r="M62" t="str">
            <v>S</v>
          </cell>
          <cell r="N62" t="str">
            <v>S</v>
          </cell>
          <cell r="O62">
            <v>45</v>
          </cell>
          <cell r="P62">
            <v>20</v>
          </cell>
          <cell r="R62">
            <v>15</v>
          </cell>
          <cell r="S62">
            <v>16</v>
          </cell>
          <cell r="T62">
            <v>16</v>
          </cell>
          <cell r="V62">
            <v>16</v>
          </cell>
          <cell r="W62">
            <v>8</v>
          </cell>
          <cell r="Y62">
            <v>26</v>
          </cell>
          <cell r="Z62">
            <v>16</v>
          </cell>
          <cell r="AA62">
            <v>16</v>
          </cell>
          <cell r="AF62">
            <v>10</v>
          </cell>
        </row>
        <row r="63">
          <cell r="B63">
            <v>22</v>
          </cell>
          <cell r="C63" t="str">
            <v xml:space="preserve">Sirues Black </v>
          </cell>
          <cell r="D63" t="str">
            <v>Kg</v>
          </cell>
          <cell r="E63">
            <v>0</v>
          </cell>
        </row>
        <row r="64">
          <cell r="B64">
            <v>23</v>
          </cell>
          <cell r="C64" t="str">
            <v xml:space="preserve">Soda Ash  </v>
          </cell>
          <cell r="D64" t="str">
            <v>Kg</v>
          </cell>
          <cell r="E64">
            <v>12</v>
          </cell>
          <cell r="G64">
            <v>0.5</v>
          </cell>
          <cell r="H64">
            <v>0.5</v>
          </cell>
          <cell r="I64">
            <v>0.5</v>
          </cell>
          <cell r="K64">
            <v>0.5</v>
          </cell>
          <cell r="L64">
            <v>2</v>
          </cell>
          <cell r="O64">
            <v>2</v>
          </cell>
          <cell r="P64">
            <v>0.5</v>
          </cell>
          <cell r="R64">
            <v>0.5</v>
          </cell>
          <cell r="S64">
            <v>0.5</v>
          </cell>
          <cell r="T64">
            <v>0.5</v>
          </cell>
          <cell r="V64">
            <v>1</v>
          </cell>
          <cell r="W64">
            <v>0.5</v>
          </cell>
          <cell r="Y64">
            <v>1</v>
          </cell>
          <cell r="Z64">
            <v>0.5</v>
          </cell>
          <cell r="AA64">
            <v>0.5</v>
          </cell>
          <cell r="AF64">
            <v>0.5</v>
          </cell>
        </row>
        <row r="65">
          <cell r="B65">
            <v>24</v>
          </cell>
          <cell r="C65" t="str">
            <v>Sodium Meta Bi Sulphite</v>
          </cell>
          <cell r="D65" t="str">
            <v>Kg</v>
          </cell>
          <cell r="E65">
            <v>84</v>
          </cell>
          <cell r="F65">
            <v>10</v>
          </cell>
          <cell r="H65">
            <v>5</v>
          </cell>
          <cell r="K65">
            <v>3</v>
          </cell>
          <cell r="O65">
            <v>12</v>
          </cell>
          <cell r="P65">
            <v>6</v>
          </cell>
          <cell r="R65">
            <v>3</v>
          </cell>
          <cell r="S65">
            <v>6</v>
          </cell>
          <cell r="T65">
            <v>3</v>
          </cell>
          <cell r="V65">
            <v>12</v>
          </cell>
          <cell r="Y65">
            <v>3</v>
          </cell>
          <cell r="Z65">
            <v>3</v>
          </cell>
          <cell r="AA65">
            <v>6</v>
          </cell>
          <cell r="AB65">
            <v>3</v>
          </cell>
          <cell r="AC65">
            <v>3</v>
          </cell>
          <cell r="AF65">
            <v>6</v>
          </cell>
        </row>
        <row r="66">
          <cell r="B66">
            <v>25</v>
          </cell>
          <cell r="C66" t="str">
            <v>Solar Black G</v>
          </cell>
          <cell r="D66" t="str">
            <v>Kg</v>
          </cell>
          <cell r="E66">
            <v>0</v>
          </cell>
        </row>
        <row r="67">
          <cell r="B67">
            <v>26</v>
          </cell>
          <cell r="C67" t="str">
            <v>Solar Black NF</v>
          </cell>
          <cell r="D67" t="str">
            <v>Kg</v>
          </cell>
          <cell r="E67">
            <v>0</v>
          </cell>
        </row>
        <row r="68">
          <cell r="B68">
            <v>27</v>
          </cell>
          <cell r="C68" t="str">
            <v>Solar Brilliant Blue-A</v>
          </cell>
          <cell r="D68" t="str">
            <v>Kg</v>
          </cell>
          <cell r="E68">
            <v>0</v>
          </cell>
        </row>
        <row r="69">
          <cell r="B69">
            <v>28</v>
          </cell>
          <cell r="C69" t="str">
            <v>Solar Brilliant Red BA</v>
          </cell>
          <cell r="D69" t="str">
            <v>Kg</v>
          </cell>
          <cell r="E69">
            <v>0.1</v>
          </cell>
          <cell r="F69">
            <v>0.02</v>
          </cell>
          <cell r="I69">
            <v>0.01</v>
          </cell>
          <cell r="L69">
            <v>0.04</v>
          </cell>
          <cell r="V69">
            <v>0.01</v>
          </cell>
          <cell r="Y69">
            <v>0.02</v>
          </cell>
        </row>
        <row r="70">
          <cell r="B70">
            <v>29</v>
          </cell>
          <cell r="C70" t="str">
            <v>Solar Brown R.B.L</v>
          </cell>
          <cell r="D70" t="str">
            <v>Kg</v>
          </cell>
          <cell r="E70">
            <v>0.09</v>
          </cell>
          <cell r="F70">
            <v>0.02</v>
          </cell>
          <cell r="I70">
            <v>0.01</v>
          </cell>
          <cell r="L70">
            <v>0.04</v>
          </cell>
          <cell r="R70">
            <v>0.01</v>
          </cell>
          <cell r="T70">
            <v>0.01</v>
          </cell>
        </row>
        <row r="71">
          <cell r="B71">
            <v>30</v>
          </cell>
          <cell r="C71" t="str">
            <v>Solar Golden  Yellow R</v>
          </cell>
          <cell r="D71" t="str">
            <v>Kg</v>
          </cell>
          <cell r="E71">
            <v>0.06</v>
          </cell>
          <cell r="I71">
            <v>0.01</v>
          </cell>
          <cell r="R71">
            <v>0.01</v>
          </cell>
          <cell r="T71">
            <v>0.01</v>
          </cell>
          <cell r="V71">
            <v>0.01</v>
          </cell>
          <cell r="Y71">
            <v>0.02</v>
          </cell>
        </row>
        <row r="72">
          <cell r="B72">
            <v>31</v>
          </cell>
          <cell r="C72" t="str">
            <v>Solar Violet 3 B</v>
          </cell>
          <cell r="D72" t="str">
            <v>Kg</v>
          </cell>
          <cell r="E72">
            <v>0</v>
          </cell>
        </row>
        <row r="73">
          <cell r="E73">
            <v>0</v>
          </cell>
        </row>
        <row r="74">
          <cell r="E74">
            <v>0</v>
          </cell>
        </row>
        <row r="75">
          <cell r="E75">
            <v>0</v>
          </cell>
        </row>
      </sheetData>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A."/>
      <sheetName val="Daily_Report"/>
      <sheetName val="DB_FS"/>
      <sheetName val="Input"/>
      <sheetName val="DS_details"/>
      <sheetName val="Output"/>
      <sheetName val="WVG_prd_db1"/>
      <sheetName val="CC Wise"/>
      <sheetName val="Prdct Wise"/>
      <sheetName val="Spndl Rtr"/>
      <sheetName val="Assets schedul"/>
      <sheetName val="Currency"/>
      <sheetName val="DropDown"/>
      <sheetName val="WORKING FOR SJV"/>
      <sheetName val="Cutt"/>
      <sheetName val="JUN-08"/>
      <sheetName val="DEC-08"/>
      <sheetName val="FINAL SELLING"/>
      <sheetName val="GROUP"/>
      <sheetName val="Accounts"/>
      <sheetName val="PMs"/>
      <sheetName val="assump &amp; calcs"/>
      <sheetName val="sensitivities"/>
      <sheetName val="D_F_A_"/>
      <sheetName val="CC_Wise"/>
      <sheetName val="Prdct_Wise"/>
      <sheetName val="Spndl_Rtr"/>
      <sheetName val="WORKING_FOR_SJV"/>
      <sheetName val="Assets_schedul"/>
      <sheetName val="PL main"/>
      <sheetName val="Customize Your Statement"/>
      <sheetName val="D_F_A_1"/>
      <sheetName val="CC_Wise1"/>
      <sheetName val="Prdct_Wise1"/>
      <sheetName val="Spndl_Rtr1"/>
      <sheetName val="PL_main"/>
      <sheetName val="Assets_schedul1"/>
      <sheetName val="WORKING_FOR_SJV1"/>
      <sheetName val="FINAL_SELLING"/>
      <sheetName val="Customize_Your_Statement"/>
      <sheetName val="Current Tax"/>
      <sheetName val="17.1-18"/>
      <sheetName val="SA Wvg Prod Rpt Apr-05"/>
      <sheetName val="Balance Sheet"/>
      <sheetName val="Prepaid Sheet"/>
      <sheetName val="D_F_A_2"/>
      <sheetName val="CC_Wise2"/>
      <sheetName val="Prdct_Wise2"/>
      <sheetName val="Spndl_Rtr2"/>
      <sheetName val="WORKING_FOR_SJV2"/>
      <sheetName val="Assets_schedul2"/>
      <sheetName val="FINAL_SELLING1"/>
      <sheetName val="assump_&amp;_calcs"/>
      <sheetName val="PL_main1"/>
      <sheetName val="Customize_Your_Statement1"/>
      <sheetName val="Current_Tax"/>
      <sheetName val="17_1-18"/>
      <sheetName val="SA_Wvg_Prod_Rpt_Apr-05"/>
      <sheetName val="Total"/>
      <sheetName val="Productions"/>
      <sheetName val="Trial July-08 to Jun-09"/>
      <sheetName val="BASI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refreshError="1"/>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
      <sheetName val="Note13.4"/>
      <sheetName val="Note33to 39"/>
      <sheetName val="Note40"/>
      <sheetName val="CF"/>
      <sheetName val="7"/>
      <sheetName val="Calcs"/>
      <sheetName val="DS_details"/>
      <sheetName val="DTL"/>
      <sheetName val="Pkg 2003 (Ini)"/>
      <sheetName val="Plan"/>
      <sheetName val="Note13_4"/>
      <sheetName val="Note33to_39"/>
      <sheetName val="BS"/>
      <sheetName val="18"/>
      <sheetName val="Pkg_2003_(Ini)"/>
      <sheetName val="Cutt"/>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B-Sheet"/>
      <sheetName val="PL"/>
      <sheetName val="C-FLOW"/>
      <sheetName val="Equity"/>
      <sheetName val="Notes"/>
      <sheetName val="segmentwise result"/>
      <sheetName val="P&amp;L, CF and Notes"/>
      <sheetName val="segmentwise_result"/>
      <sheetName val="segmentwise_result1"/>
      <sheetName val="P&amp;L,_CF_and_Notes"/>
      <sheetName val="Note 6 to 35"/>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 7.1"/>
      <sheetName val="Note 7.2"/>
      <sheetName val="10-15"/>
      <sheetName val="16"/>
      <sheetName val="18.2onwards"/>
      <sheetName val="CF Workings"/>
      <sheetName val="CF Workings-Prior year"/>
      <sheetName val="tax"/>
      <sheetName val="SV"/>
      <sheetName val="Sheet2"/>
      <sheetName val="Sheet1"/>
      <sheetName val="Cutt"/>
      <sheetName val="Note_7_1"/>
      <sheetName val="Note_7_2"/>
      <sheetName val="18_2onwards"/>
      <sheetName val="CF_Workings"/>
      <sheetName val="CF_Workings-Prior_year"/>
      <sheetName val="CC Wise"/>
      <sheetName val="Prdct Wise"/>
      <sheetName val="Spndl Rtr"/>
      <sheetName val="DS_details"/>
      <sheetName val="Note_7_11"/>
      <sheetName val="Note_7_21"/>
      <sheetName val="18_2onwards1"/>
      <sheetName val="CF_Workings1"/>
      <sheetName val="CF_Workings-Prior_yea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sheetName val="Fixed Assets"/>
      <sheetName val="15.1"/>
      <sheetName val="39"/>
      <sheetName val="CF"/>
      <sheetName val="SUD"/>
    </sheetNames>
    <sheetDataSet>
      <sheetData sheetId="0"/>
      <sheetData sheetId="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
      <sheetName val="I"/>
      <sheetName val="new cost of sales"/>
      <sheetName val="PL 4"/>
      <sheetName val="Cash and bank"/>
      <sheetName val="New Strf"/>
      <sheetName val="harizenatl"/>
      <sheetName val=" old  strf"/>
      <sheetName val="Sajad requireds"/>
      <sheetName val="ASM EE"/>
      <sheetName val="Acct"/>
      <sheetName val="DS_details"/>
      <sheetName val="Cutt"/>
      <sheetName val="ILM"/>
      <sheetName val="Fixed Assets"/>
      <sheetName val="Bank"/>
      <sheetName val="new_cost_of_sales"/>
      <sheetName val="PL_4"/>
      <sheetName val="Cash_and_bank"/>
      <sheetName val="New_Strf"/>
      <sheetName val="_old__strf"/>
      <sheetName val="Sajad_requireds"/>
      <sheetName val="ASM_EE"/>
      <sheetName val="ESML_9394"/>
      <sheetName val="WIP-YRN"/>
      <sheetName val="Notes to the Accounts"/>
      <sheetName val="CHALLAN"/>
      <sheetName val="list"/>
      <sheetName val="new_cost_of_sales1"/>
      <sheetName val="PL_41"/>
      <sheetName val="Cash_and_bank1"/>
      <sheetName val="New_Strf1"/>
      <sheetName val="_old__strf1"/>
      <sheetName val="Sajad_requireds1"/>
      <sheetName val="ASM_EE1"/>
      <sheetName val="Fixed_Assets"/>
      <sheetName val="SIII Control sheet"/>
      <sheetName val="Exc-Smy (Mn)"/>
      <sheetName val="Acct(Link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1197"/>
    </sheetNames>
    <definedNames>
      <definedName name="hone"/>
      <definedName name="Main"/>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dt"/>
      <sheetName val="O-Point"/>
      <sheetName val="Out sta p"/>
      <sheetName val="Report"/>
      <sheetName val="B-SHEET"/>
      <sheetName val="P-LOSS"/>
      <sheetName val="NOTES"/>
      <sheetName val="cash flow"/>
      <sheetName val="Note 8"/>
      <sheetName val="Dep"/>
      <sheetName val="SubNote 8"/>
      <sheetName val="Report (2)"/>
      <sheetName val="NOTES (2)"/>
      <sheetName val="JUNE 30, 200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c921471"/>
      <sheetName val="LCRG-FS"/>
      <sheetName val="PUR&amp;SAL"/>
      <sheetName val="purchase"/>
      <sheetName val="Kopf_Daten"/>
      <sheetName val="Daten"/>
      <sheetName val="Grmt Ord"/>
      <sheetName val="Acct"/>
      <sheetName val="Fixed Assets"/>
      <sheetName val="Grmt_Ord"/>
      <sheetName val="SHEET1"/>
      <sheetName val="0000"/>
      <sheetName val="1000"/>
      <sheetName val="NAV0"/>
      <sheetName val="2000"/>
      <sheetName val="3000"/>
      <sheetName val="NAV1"/>
      <sheetName val="NAV2"/>
      <sheetName val="4000"/>
      <sheetName val="5000"/>
      <sheetName val="6000"/>
      <sheetName val="7000"/>
      <sheetName val="8000"/>
      <sheetName val="9000"/>
      <sheetName val="a000"/>
      <sheetName val="b000"/>
      <sheetName val="c000"/>
      <sheetName val="d000"/>
      <sheetName val="Index"/>
      <sheetName val="Lnd-Cost"/>
      <sheetName val="PUC"/>
      <sheetName val="LC-980267"/>
      <sheetName val="lc980373"/>
      <sheetName val="lc980464"/>
      <sheetName val="lc980372"/>
      <sheetName val="lc980374"/>
      <sheetName val="lc980210"/>
      <sheetName val="lc972227"/>
      <sheetName val="lc980211"/>
      <sheetName val="lc980155"/>
      <sheetName val="lc980395"/>
      <sheetName val="LC591954"/>
      <sheetName val="lc972267"/>
      <sheetName val="lc970799"/>
      <sheetName val="lc980077"/>
      <sheetName val="lc980487"/>
      <sheetName val="lc980394"/>
      <sheetName val="lc980534"/>
      <sheetName val="lc980463"/>
      <sheetName val="lc591953"/>
      <sheetName val="lc980277"/>
      <sheetName val="lc980259"/>
      <sheetName val="lc591952"/>
      <sheetName val="lc980262"/>
      <sheetName val="lc591938"/>
      <sheetName val="lc591931"/>
      <sheetName val="lc980512"/>
      <sheetName val="lc980533"/>
      <sheetName val="lc980570"/>
      <sheetName val="lc980397"/>
      <sheetName val="lc980357"/>
      <sheetName val="lc980050"/>
      <sheetName val="lc980096"/>
      <sheetName val="lc980276"/>
      <sheetName val="lc980501"/>
      <sheetName val="lc980158"/>
      <sheetName val="lc980623"/>
      <sheetName val="lc980538"/>
      <sheetName val="lc981829"/>
      <sheetName val="lc981768"/>
      <sheetName val="lc981832"/>
      <sheetName val="lc981830"/>
      <sheetName val="lc981654"/>
      <sheetName val="lc981767"/>
      <sheetName val="LC981591"/>
      <sheetName val="lc982272"/>
      <sheetName val="lc981947"/>
      <sheetName val="lc982339"/>
      <sheetName val="lc982271"/>
      <sheetName val="lc920176"/>
      <sheetName val="lc920177"/>
      <sheetName val="lc990058"/>
      <sheetName val="lc920129"/>
      <sheetName val="lc990133"/>
      <sheetName val="lc982057"/>
      <sheetName val="lc990135"/>
      <sheetName val="lc035604003"/>
      <sheetName val="lc990029"/>
      <sheetName val="lc990037"/>
      <sheetName val="lc920148"/>
      <sheetName val="lc990214"/>
      <sheetName val="lc035604005"/>
      <sheetName val="lc035604006"/>
      <sheetName val="lc920305"/>
      <sheetName val="lc920147"/>
      <sheetName val="lc920178"/>
      <sheetName val="lc920295"/>
      <sheetName val="lc920394"/>
      <sheetName val="lc920407"/>
      <sheetName val="lc990028"/>
      <sheetName val="lc035605016"/>
      <sheetName val="lc920395"/>
      <sheetName val="lc920294"/>
      <sheetName val="lc920292"/>
      <sheetName val="lc920306"/>
      <sheetName val="lc920293"/>
      <sheetName val="lc035605015"/>
      <sheetName val="lc920781"/>
      <sheetName val="lc920350"/>
      <sheetName val="lc035605019"/>
      <sheetName val="lc990506"/>
      <sheetName val="lc990160"/>
      <sheetName val="lc035604010"/>
      <sheetName val="lc920393"/>
      <sheetName val="lc990662"/>
      <sheetName val="lc920784"/>
      <sheetName val="lc035604032"/>
      <sheetName val="lc035604022"/>
      <sheetName val="lc035604033"/>
      <sheetName val="lc035604030"/>
      <sheetName val="lc035604031"/>
      <sheetName val="lc035604029"/>
      <sheetName val="lc990545"/>
      <sheetName val="lc920179"/>
      <sheetName val="lc035604044"/>
      <sheetName val="lc00012"/>
      <sheetName val="lc035605017"/>
      <sheetName val="lc00014"/>
      <sheetName val="lc00136"/>
      <sheetName val="lc00137"/>
      <sheetName val="lc01147"/>
      <sheetName val="lc01148"/>
      <sheetName val="lc01149"/>
      <sheetName val="lc921472"/>
      <sheetName val="lc00288"/>
      <sheetName val="lc00264"/>
      <sheetName val="lc00193"/>
      <sheetName val="lc00379"/>
      <sheetName val="lc035604013"/>
      <sheetName val="lc035604012"/>
      <sheetName val="lc035604004"/>
      <sheetName val="lc035604008"/>
      <sheetName val="lcISLL000061"/>
      <sheetName val="lc2000-247"/>
      <sheetName val="lc2000-222"/>
      <sheetName val="lc2000-230"/>
      <sheetName val="lc2000-263"/>
      <sheetName val="lc2000-258"/>
      <sheetName val="lc2000-220"/>
      <sheetName val="lc2000-249"/>
      <sheetName val="lc2000-248"/>
      <sheetName val="lc0341056-2876"/>
      <sheetName val="lc0356501799"/>
      <sheetName val="lc0356402999"/>
      <sheetName val="Sheet7"/>
      <sheetName val="lc03564045"/>
      <sheetName val="lc03504007"/>
      <sheetName val="Module1"/>
      <sheetName val="P&amp;Lnotes"/>
      <sheetName val="Grmt_Ord1"/>
      <sheetName val="Fixed_Assets"/>
      <sheetName val="PPC-ORD DTL"/>
      <sheetName val="Graph"/>
      <sheetName val="Grmt_Ord2"/>
      <sheetName val="Fixed_Assets1"/>
      <sheetName val="June,04"/>
      <sheetName val="Grmt_Ord3"/>
      <sheetName val="Fixed_Assets2"/>
      <sheetName val="Cost Assumptions"/>
      <sheetName val="Input"/>
      <sheetName val="JOIN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refreshError="1"/>
      <sheetData sheetId="161" refreshError="1"/>
      <sheetData sheetId="162"/>
      <sheetData sheetId="163"/>
      <sheetData sheetId="164" refreshError="1"/>
      <sheetData sheetId="165" refreshError="1"/>
      <sheetData sheetId="166"/>
      <sheetData sheetId="167"/>
      <sheetData sheetId="168" refreshError="1"/>
      <sheetData sheetId="169" refreshError="1"/>
      <sheetData sheetId="17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6"/>
      <sheetName val="05"/>
      <sheetName val="04"/>
      <sheetName val="03"/>
      <sheetName val="02"/>
      <sheetName val="01"/>
      <sheetName val="lc921471"/>
      <sheetName val="Repay IFC A"/>
      <sheetName val="Sajad requireds"/>
      <sheetName val="Wvg-Jun"/>
      <sheetName val="Acct(Linked)"/>
      <sheetName val="SHEET1"/>
      <sheetName val="Repay_IFC_A"/>
      <sheetName val="Sajad_requireds"/>
      <sheetName val="Repay_IFC_A1"/>
      <sheetName val="Sajad_requireds1"/>
      <sheetName val="Repay_IFC_A2"/>
      <sheetName val="Sajad_requireds2"/>
      <sheetName val="Repay_IFC_A3"/>
      <sheetName val="Sajad_requireds3"/>
      <sheetName val="Repay_IFC_A4"/>
      <sheetName val="Sajad_requireds4"/>
      <sheetName val="Repay_IFC_A5"/>
      <sheetName val="Sajad_requireds5"/>
      <sheetName val="Repay_IFC_A6"/>
      <sheetName val="Sajad_requireds6"/>
      <sheetName val="Repay_IFC_A7"/>
      <sheetName val="Sajad_requireds7"/>
      <sheetName val="Repay_IFC_A8"/>
      <sheetName val="Sajad_requireds8"/>
      <sheetName val="Repay_IFC_A9"/>
      <sheetName val="Sajad_requireds9"/>
      <sheetName val="Repay_IFC_A10"/>
      <sheetName val="Sajad_requireds10"/>
      <sheetName val="Repay_IFC_A11"/>
      <sheetName val="Sajad_requireds11"/>
      <sheetName val="Repay_IFC_A12"/>
      <sheetName val="Sajad_requireds12"/>
      <sheetName val="Repay_IFC_A13"/>
      <sheetName val="Sajad_requireds13"/>
      <sheetName val="Repay_IFC_A14"/>
      <sheetName val="Sajad_requireds14"/>
      <sheetName val="Repay_IFC_A15"/>
      <sheetName val="Sajad_requireds15"/>
      <sheetName val="Repay_IFC_A16"/>
      <sheetName val="Sajad_requireds16"/>
      <sheetName val="Repay_IFC_A17"/>
      <sheetName val="Sajad_requireds17"/>
      <sheetName val="Repay_IFC_A18"/>
      <sheetName val="Sajad_requireds18"/>
      <sheetName val="Repay_IFC_A19"/>
      <sheetName val="Sajad_requireds19"/>
      <sheetName val="Repay_IFC_A20"/>
      <sheetName val="Sajad_requireds20"/>
      <sheetName val="PPC-ORD DTL"/>
      <sheetName val="Departmental Cost"/>
      <sheetName val="Lining"/>
      <sheetName val="RIB"/>
      <sheetName val="Departmental_Cost"/>
      <sheetName val="Repay_IFC_A21"/>
      <sheetName val="Sajad_requireds21"/>
      <sheetName val="Departmental_Cost1"/>
      <sheetName val="LIST"/>
      <sheetName val="Kopf_Dat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E1">
            <v>5547</v>
          </cell>
        </row>
        <row r="2">
          <cell r="AE2">
            <v>5540</v>
          </cell>
        </row>
        <row r="3">
          <cell r="AE3">
            <v>5547</v>
          </cell>
        </row>
        <row r="4">
          <cell r="AE4">
            <v>5550</v>
          </cell>
        </row>
        <row r="5">
          <cell r="AE5">
            <v>5547</v>
          </cell>
        </row>
        <row r="6">
          <cell r="AE6" t="str">
            <v>5536+37</v>
          </cell>
        </row>
        <row r="7">
          <cell r="AE7">
            <v>5542</v>
          </cell>
        </row>
        <row r="8">
          <cell r="AE8">
            <v>5540</v>
          </cell>
        </row>
        <row r="9">
          <cell r="AE9">
            <v>5540</v>
          </cell>
        </row>
        <row r="10">
          <cell r="AE10" t="str">
            <v>5542+43</v>
          </cell>
        </row>
        <row r="11">
          <cell r="AE11">
            <v>0</v>
          </cell>
        </row>
        <row r="12">
          <cell r="AE12">
            <v>5548</v>
          </cell>
        </row>
        <row r="13">
          <cell r="AE13" t="str">
            <v>5555-P</v>
          </cell>
        </row>
        <row r="14">
          <cell r="AE14">
            <v>5551</v>
          </cell>
        </row>
        <row r="15">
          <cell r="AE15">
            <v>5547</v>
          </cell>
        </row>
        <row r="16">
          <cell r="AE16" t="str">
            <v>5538+39</v>
          </cell>
        </row>
        <row r="17">
          <cell r="AE17">
            <v>5537</v>
          </cell>
        </row>
        <row r="18">
          <cell r="AE18">
            <v>5549</v>
          </cell>
        </row>
        <row r="19">
          <cell r="AE19">
            <v>0</v>
          </cell>
        </row>
        <row r="20">
          <cell r="AE20">
            <v>5550</v>
          </cell>
        </row>
        <row r="21">
          <cell r="AE21">
            <v>5549</v>
          </cell>
        </row>
        <row r="22">
          <cell r="AE22">
            <v>0</v>
          </cell>
        </row>
        <row r="23">
          <cell r="AE23">
            <v>5543</v>
          </cell>
        </row>
        <row r="24">
          <cell r="AE24">
            <v>5539</v>
          </cell>
        </row>
        <row r="25">
          <cell r="AE25">
            <v>0</v>
          </cell>
        </row>
        <row r="26">
          <cell r="AE26">
            <v>0</v>
          </cell>
        </row>
        <row r="27">
          <cell r="AE27">
            <v>0</v>
          </cell>
        </row>
        <row r="28">
          <cell r="AE28">
            <v>0</v>
          </cell>
        </row>
        <row r="29">
          <cell r="AE29">
            <v>5543</v>
          </cell>
        </row>
        <row r="30">
          <cell r="AE30">
            <v>5551</v>
          </cell>
        </row>
        <row r="31">
          <cell r="AE31">
            <v>5541</v>
          </cell>
        </row>
        <row r="32">
          <cell r="AE32">
            <v>5549</v>
          </cell>
        </row>
        <row r="33">
          <cell r="AE33">
            <v>5548</v>
          </cell>
        </row>
        <row r="34">
          <cell r="AE34">
            <v>5543</v>
          </cell>
        </row>
        <row r="35">
          <cell r="AE35">
            <v>0</v>
          </cell>
        </row>
        <row r="36">
          <cell r="AE36">
            <v>5549</v>
          </cell>
        </row>
        <row r="37">
          <cell r="AE37">
            <v>0</v>
          </cell>
        </row>
        <row r="38">
          <cell r="AE38">
            <v>5537</v>
          </cell>
        </row>
        <row r="39">
          <cell r="AE39">
            <v>0</v>
          </cell>
        </row>
        <row r="40">
          <cell r="AE40">
            <v>0</v>
          </cell>
        </row>
        <row r="41">
          <cell r="AE41">
            <v>5542</v>
          </cell>
        </row>
        <row r="42">
          <cell r="AE42">
            <v>0</v>
          </cell>
        </row>
        <row r="43">
          <cell r="AE43">
            <v>5539</v>
          </cell>
        </row>
        <row r="44">
          <cell r="AE44">
            <v>0</v>
          </cell>
        </row>
        <row r="45">
          <cell r="AE45">
            <v>5548</v>
          </cell>
        </row>
        <row r="46">
          <cell r="AE46">
            <v>5538</v>
          </cell>
        </row>
        <row r="47">
          <cell r="AE47">
            <v>5550</v>
          </cell>
        </row>
        <row r="48">
          <cell r="AE48">
            <v>0</v>
          </cell>
        </row>
        <row r="49">
          <cell r="AE49">
            <v>5551</v>
          </cell>
        </row>
        <row r="50">
          <cell r="AE50">
            <v>5541</v>
          </cell>
        </row>
        <row r="51">
          <cell r="AE51">
            <v>5538</v>
          </cell>
        </row>
        <row r="52">
          <cell r="AE52">
            <v>5227</v>
          </cell>
        </row>
        <row r="53">
          <cell r="AE53">
            <v>5539</v>
          </cell>
        </row>
        <row r="54">
          <cell r="AE54">
            <v>5550</v>
          </cell>
        </row>
        <row r="55">
          <cell r="AE55">
            <v>5541</v>
          </cell>
        </row>
        <row r="56">
          <cell r="AE56" t="str">
            <v>5546-P</v>
          </cell>
        </row>
        <row r="57">
          <cell r="AE57">
            <v>5542</v>
          </cell>
        </row>
        <row r="58">
          <cell r="AE58">
            <v>5540</v>
          </cell>
        </row>
        <row r="59">
          <cell r="AE59">
            <v>0</v>
          </cell>
        </row>
        <row r="60">
          <cell r="AE60">
            <v>5548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sheetData sheetId="79"/>
      <sheetData sheetId="80"/>
      <sheetData sheetId="81" refreshError="1"/>
      <sheetData sheetId="82"/>
      <sheetData sheetId="8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data"/>
      <sheetName val="18"/>
      <sheetName val="Inventory"/>
      <sheetName val="D-2"/>
      <sheetName val="Ttl_data"/>
      <sheetName val="Acct"/>
      <sheetName val="Fin.Stat"/>
      <sheetName val="Ttl_data1"/>
      <sheetName val="Lead Schedule"/>
      <sheetName val="Ttl_data2"/>
      <sheetName val="Fin_Stat"/>
      <sheetName val="Kopf_Daten"/>
      <sheetName val="BSNTS"/>
      <sheetName val="Sch"/>
      <sheetName val="Daten"/>
      <sheetName val="lc92147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nt"/>
      <sheetName val="Mst"/>
      <sheetName val="Ch"/>
      <sheetName val="P&amp;L"/>
      <sheetName val="Avsb"/>
      <sheetName val="P&amp;L (2)"/>
      <sheetName val="ES"/>
      <sheetName val="Cal"/>
      <sheetName val="MS"/>
      <sheetName val="Sales"/>
      <sheetName val="Anal"/>
      <sheetName val="AvB"/>
      <sheetName val="CVP"/>
      <sheetName val="PP"/>
      <sheetName val="Yrn"/>
      <sheetName val="Fab"/>
      <sheetName val="Gmts"/>
      <sheetName val="Cst"/>
      <sheetName val="BE"/>
      <sheetName val="CGEL"/>
      <sheetName val="Module1"/>
      <sheetName val="Module2"/>
      <sheetName val="Module6"/>
      <sheetName val="Module3"/>
      <sheetName val="Module7"/>
      <sheetName val="P_L"/>
      <sheetName val="Main 01-02"/>
      <sheetName val="P&amp;L_(2)"/>
      <sheetName val="Cutt"/>
      <sheetName val="Acct"/>
      <sheetName val="18"/>
      <sheetName val="Grmt_Ord"/>
      <sheetName val="list"/>
      <sheetName val="Basis"/>
      <sheetName val="Rates"/>
      <sheetName val="PPC-ORD_DTL"/>
      <sheetName val="08"/>
      <sheetName val="P&amp;L_(2)1"/>
      <sheetName val="MIS"/>
      <sheetName val="Date Wise"/>
      <sheetName val="Cut Wise"/>
      <sheetName val="Order wise"/>
      <sheetName val="Sheet1"/>
      <sheetName val="Productions-rev-New"/>
      <sheetName val="P&amp;L_(2)2"/>
      <sheetName val="Main_01-02"/>
      <sheetName val="P&amp;L_(2)3"/>
      <sheetName val="Main_01-021"/>
      <sheetName val="P&amp;L_(2)4"/>
      <sheetName val="Main_01-022"/>
      <sheetName val="P&amp;L_(2)5"/>
      <sheetName val="Main_01-023"/>
      <sheetName val="P&amp;L_(2)6"/>
      <sheetName val="Main_01-024"/>
      <sheetName val="P&amp;L_(2)7"/>
      <sheetName val="Main_01-025"/>
      <sheetName val="P&amp;L_(2)8"/>
      <sheetName val="Main_01-026"/>
      <sheetName val="P&amp;L_(2)9"/>
      <sheetName val="Main_01-027"/>
      <sheetName val="P&amp;L_(2)10"/>
      <sheetName val="Main_01-028"/>
      <sheetName val="P&amp;L_(2)11"/>
      <sheetName val="Main_01-029"/>
      <sheetName val="P&amp;L_(2)12"/>
      <sheetName val="Main_01-0210"/>
      <sheetName val="P&amp;L_(2)13"/>
      <sheetName val="Main_01-0211"/>
      <sheetName val="P&amp;L_(2)14"/>
      <sheetName val="Main_01-0212"/>
      <sheetName val="P&amp;L_(2)15"/>
      <sheetName val="Main_01-0213"/>
      <sheetName val="P&amp;L_(2)16"/>
      <sheetName val="Main_01-0214"/>
      <sheetName val="P&amp;L_(2)17"/>
      <sheetName val="Main_01-0215"/>
      <sheetName val="P&amp;L_(2)18"/>
      <sheetName val="Main_01-0216"/>
      <sheetName val="P&amp;L_(2)19"/>
      <sheetName val="Main_01-0217"/>
      <sheetName val="P&amp;L_(2)20"/>
      <sheetName val="Main_01-0218"/>
      <sheetName val="P&amp;L_(2)21"/>
      <sheetName val="Main_01-0219"/>
      <sheetName val="P&amp;L_(2)22"/>
      <sheetName val="Main_01-0220"/>
      <sheetName val="Scoping"/>
      <sheetName val="Kopf_Daten"/>
      <sheetName val="Consignment_DMA"/>
      <sheetName val="DS_details"/>
      <sheetName val="LOV"/>
      <sheetName val="Protected File"/>
      <sheetName val="7. Bank Payments"/>
      <sheetName val="P&amp;L_(2)23"/>
      <sheetName val="Main_01-0221"/>
      <sheetName val="Date_Wise"/>
      <sheetName val="Cut_Wise"/>
      <sheetName val="Order_wise"/>
      <sheetName val="OCF Change"/>
    </sheetNames>
    <sheetDataSet>
      <sheetData sheetId="0" refreshError="1"/>
      <sheetData sheetId="1" refreshError="1"/>
      <sheetData sheetId="2" refreshError="1">
        <row r="1">
          <cell r="H1">
            <v>40.119999999999997</v>
          </cell>
          <cell r="I1">
            <v>45.256666666666661</v>
          </cell>
        </row>
        <row r="65">
          <cell r="C65">
            <v>1</v>
          </cell>
        </row>
        <row r="66">
          <cell r="F66">
            <v>1</v>
          </cell>
          <cell r="G66">
            <v>1</v>
          </cell>
          <cell r="H66">
            <v>1</v>
          </cell>
          <cell r="I66">
            <v>1</v>
          </cell>
          <cell r="K66">
            <v>1</v>
          </cell>
          <cell r="L66">
            <v>1</v>
          </cell>
          <cell r="M66">
            <v>1</v>
          </cell>
          <cell r="N66">
            <v>1</v>
          </cell>
          <cell r="O66">
            <v>1</v>
          </cell>
          <cell r="P66">
            <v>1</v>
          </cell>
          <cell r="Q66">
            <v>1</v>
          </cell>
          <cell r="R66">
            <v>1</v>
          </cell>
          <cell r="S66">
            <v>1</v>
          </cell>
          <cell r="T66">
            <v>1</v>
          </cell>
          <cell r="U66">
            <v>1</v>
          </cell>
          <cell r="V66">
            <v>1</v>
          </cell>
          <cell r="W66">
            <v>1</v>
          </cell>
          <cell r="X66">
            <v>1</v>
          </cell>
          <cell r="Y66">
            <v>1</v>
          </cell>
          <cell r="Z66">
            <v>1</v>
          </cell>
          <cell r="AA66">
            <v>1</v>
          </cell>
          <cell r="AB66">
            <v>1</v>
          </cell>
          <cell r="AC66">
            <v>1</v>
          </cell>
          <cell r="AD66">
            <v>1</v>
          </cell>
          <cell r="AE66">
            <v>1</v>
          </cell>
          <cell r="AF66">
            <v>1</v>
          </cell>
          <cell r="AG66">
            <v>1</v>
          </cell>
          <cell r="AH66">
            <v>1</v>
          </cell>
          <cell r="AI66">
            <v>1</v>
          </cell>
          <cell r="AJ66">
            <v>1</v>
          </cell>
          <cell r="AK66">
            <v>1</v>
          </cell>
          <cell r="AL66">
            <v>1</v>
          </cell>
          <cell r="AM66">
            <v>1</v>
          </cell>
          <cell r="AN66">
            <v>1</v>
          </cell>
          <cell r="AO66">
            <v>1</v>
          </cell>
          <cell r="AP66">
            <v>1</v>
          </cell>
          <cell r="AQ66">
            <v>1</v>
          </cell>
          <cell r="AR66">
            <v>1</v>
          </cell>
          <cell r="AS66">
            <v>1</v>
          </cell>
          <cell r="AT66">
            <v>1</v>
          </cell>
          <cell r="AU66">
            <v>1</v>
          </cell>
          <cell r="AV66">
            <v>1</v>
          </cell>
          <cell r="AW66">
            <v>1</v>
          </cell>
          <cell r="AX66">
            <v>1</v>
          </cell>
          <cell r="AY66">
            <v>1</v>
          </cell>
          <cell r="AZ66">
            <v>1</v>
          </cell>
          <cell r="BA66">
            <v>1</v>
          </cell>
        </row>
        <row r="69">
          <cell r="F69">
            <v>1</v>
          </cell>
        </row>
      </sheetData>
      <sheetData sheetId="3" refreshError="1"/>
      <sheetData sheetId="4" refreshError="1">
        <row r="3">
          <cell r="D3">
            <v>-1074.4000000000001</v>
          </cell>
          <cell r="E3">
            <v>-1518</v>
          </cell>
          <cell r="AB3" t="e">
            <v>#DIV/0!</v>
          </cell>
          <cell r="AD3">
            <v>-1599.74</v>
          </cell>
          <cell r="AR3">
            <v>-47.639000000000003</v>
          </cell>
          <cell r="BE3">
            <v>-149.69399999999999</v>
          </cell>
        </row>
        <row r="4">
          <cell r="E4">
            <v>1623.9</v>
          </cell>
          <cell r="AB4" t="e">
            <v>#DIV/0!</v>
          </cell>
          <cell r="AD4">
            <v>1332.7</v>
          </cell>
          <cell r="AR4">
            <v>94.656000000000006</v>
          </cell>
          <cell r="BE4">
            <v>144.352</v>
          </cell>
        </row>
        <row r="5">
          <cell r="E5">
            <v>-53.5</v>
          </cell>
          <cell r="AB5" t="e">
            <v>#DIV/0!</v>
          </cell>
          <cell r="AD5">
            <v>-55.56</v>
          </cell>
          <cell r="AR5">
            <v>-2.7930000000000001</v>
          </cell>
          <cell r="BE5">
            <v>0</v>
          </cell>
        </row>
        <row r="6">
          <cell r="E6">
            <v>52.4</v>
          </cell>
        </row>
        <row r="7">
          <cell r="E7">
            <v>206.9</v>
          </cell>
          <cell r="AB7" t="e">
            <v>#DIV/0!</v>
          </cell>
          <cell r="AD7">
            <v>391.31</v>
          </cell>
          <cell r="AR7">
            <v>13.935</v>
          </cell>
          <cell r="BE7">
            <v>8.4920000000000009</v>
          </cell>
        </row>
        <row r="8">
          <cell r="E8">
            <v>259.2</v>
          </cell>
        </row>
        <row r="9">
          <cell r="E9">
            <v>-41.7</v>
          </cell>
          <cell r="AB9" t="e">
            <v>#DIV/0!</v>
          </cell>
          <cell r="AD9">
            <v>-31.772999999999996</v>
          </cell>
          <cell r="AR9">
            <v>1.0309999999999999</v>
          </cell>
          <cell r="BE9">
            <v>-4.8789999999999987</v>
          </cell>
        </row>
        <row r="10">
          <cell r="E10">
            <v>0</v>
          </cell>
          <cell r="AB10" t="e">
            <v>#DIV/0!</v>
          </cell>
          <cell r="AD10">
            <v>0</v>
          </cell>
          <cell r="AR10">
            <v>0</v>
          </cell>
          <cell r="BE10">
            <v>0</v>
          </cell>
        </row>
        <row r="11">
          <cell r="E11">
            <v>217.5</v>
          </cell>
        </row>
        <row r="12">
          <cell r="E12">
            <v>406.6</v>
          </cell>
          <cell r="AB12" t="e">
            <v>#DIV/0!</v>
          </cell>
          <cell r="AD12">
            <v>484.08</v>
          </cell>
          <cell r="AR12">
            <v>-3.9319999999999999</v>
          </cell>
          <cell r="BE12">
            <v>44.162999999999997</v>
          </cell>
        </row>
        <row r="13">
          <cell r="E13">
            <v>624.20000000000005</v>
          </cell>
        </row>
        <row r="14">
          <cell r="E14">
            <v>1</v>
          </cell>
          <cell r="AB14" t="e">
            <v>#DIV/0!</v>
          </cell>
          <cell r="AD14">
            <v>0</v>
          </cell>
          <cell r="AR14">
            <v>0</v>
          </cell>
          <cell r="BE14">
            <v>0</v>
          </cell>
        </row>
        <row r="15">
          <cell r="E15">
            <v>625.1</v>
          </cell>
        </row>
        <row r="16">
          <cell r="E16">
            <v>0</v>
          </cell>
          <cell r="AB16" t="e">
            <v>#DIV/0!</v>
          </cell>
          <cell r="AD16">
            <v>0</v>
          </cell>
          <cell r="AR16">
            <v>12.944000000000004</v>
          </cell>
          <cell r="BE16">
            <v>0</v>
          </cell>
        </row>
        <row r="17">
          <cell r="E17">
            <v>625.1</v>
          </cell>
        </row>
        <row r="40">
          <cell r="D40">
            <v>1</v>
          </cell>
        </row>
      </sheetData>
      <sheetData sheetId="5" refreshError="1">
        <row r="79">
          <cell r="M79">
            <v>1</v>
          </cell>
          <cell r="O79">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sheetData sheetId="90" refreshError="1"/>
      <sheetData sheetId="91"/>
      <sheetData sheetId="92"/>
      <sheetData sheetId="93"/>
      <sheetData sheetId="94"/>
      <sheetData sheetId="95"/>
      <sheetData sheetId="96" refreshError="1"/>
      <sheetData sheetId="97" refreshError="1"/>
      <sheetData sheetId="98" refreshError="1"/>
      <sheetData sheetId="9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
      <sheetName val="Inv"/>
      <sheetName val="Inventory"/>
      <sheetName val="Txt"/>
      <sheetName val="Textile"/>
      <sheetName val="Ttl data"/>
      <sheetName val="Land Detail II SECL"/>
      <sheetName val="lc921471"/>
      <sheetName val="Ttl_data"/>
      <sheetName val="Land_Detail_II_SECL"/>
      <sheetName val="TOP-SHT"/>
      <sheetName val="Input"/>
      <sheetName val="Ttl_data1"/>
      <sheetName val="Land_Detail_II_SECL1"/>
      <sheetName val="Fin.Stat"/>
      <sheetName val="Acct"/>
      <sheetName val="Neat 9"/>
      <sheetName val="08"/>
      <sheetName val="Ttl_data2"/>
      <sheetName val="Land_Detail_II_SECL2"/>
      <sheetName val="Fin_Stat"/>
      <sheetName val="Neat_9"/>
      <sheetName val="Sheet2 (2)"/>
      <sheetName val="LA TDS 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16"/>
      <sheetName val="13.1"/>
      <sheetName val="Note36 to 42"/>
      <sheetName val="Note43"/>
      <sheetName val="CF (Rashid)"/>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ts Rcvd "/>
      <sheetName val="Grmt Ord"/>
      <sheetName val="L3"/>
      <sheetName val="Gmts"/>
      <sheetName val="#REF"/>
      <sheetName val="Acct"/>
      <sheetName val="Notes"/>
      <sheetName val="Fixed Assets"/>
      <sheetName val="Inventory"/>
      <sheetName val="F-B"/>
      <sheetName val="F-B-21"/>
      <sheetName val="F-B-3"/>
      <sheetName val="F-B-4"/>
      <sheetName val="Prepaid Sheet"/>
      <sheetName val="A"/>
      <sheetName val="Gmts_Rcvd_"/>
      <sheetName val="Grmt_Ord"/>
      <sheetName val="Gmts_Rcvd_1"/>
      <sheetName val="Grmt_Ord1"/>
      <sheetName val="Gmts_Rcvd_2"/>
      <sheetName val="Grmt_Ord2"/>
      <sheetName val="Gmts_Rcvd_3"/>
      <sheetName val="Grmt_Ord3"/>
      <sheetName val="Gmts_Rcvd_4"/>
      <sheetName val="Grmt_Ord4"/>
      <sheetName val="Gmts_Rcvd_5"/>
      <sheetName val="Grmt_Ord5"/>
      <sheetName val="Gmts_Rcvd_6"/>
      <sheetName val="Grmt_Ord6"/>
      <sheetName val="Gmts_Rcvd_7"/>
      <sheetName val="Grmt_Ord7"/>
      <sheetName val="Gmts_Rcvd_8"/>
      <sheetName val="Grmt_Ord8"/>
      <sheetName val="Gmts_Rcvd_9"/>
      <sheetName val="Grmt_Ord9"/>
      <sheetName val="Gmts_Rcvd_10"/>
      <sheetName val="Grmt_Ord10"/>
      <sheetName val="Gmts_Rcvd_11"/>
      <sheetName val="Grmt_Ord11"/>
      <sheetName val="Gmts_Rcvd_12"/>
      <sheetName val="Grmt_Ord12"/>
      <sheetName val="Gmts_Rcvd_13"/>
      <sheetName val="Grmt_Ord13"/>
      <sheetName val="Gmts_Rcvd_14"/>
      <sheetName val="Grmt_Ord14"/>
      <sheetName val="Gmts_Rcvd_15"/>
      <sheetName val="Grmt_Ord15"/>
      <sheetName val="Gmts_Rcvd_16"/>
      <sheetName val="Grmt_Ord16"/>
      <sheetName val="Gmts_Rcvd_17"/>
      <sheetName val="Grmt_Ord17"/>
      <sheetName val="Gmts_Rcvd_18"/>
      <sheetName val="Grmt_Ord18"/>
      <sheetName val="Gmts_Rcvd_19"/>
      <sheetName val="Grmt_Ord19"/>
      <sheetName val="Gmts_Rcvd_20"/>
      <sheetName val="Grmt_Ord20"/>
      <sheetName val="Sajad requireds"/>
      <sheetName val="Gmts_Rcvd_21"/>
      <sheetName val="Grmt_Ord21"/>
      <sheetName val="Fixed_Assets"/>
      <sheetName val="Prepaid_Sheet"/>
      <sheetName val="18"/>
      <sheetName val="Gmts_Rcvd_22"/>
      <sheetName val="Grmt_Ord22"/>
      <sheetName val="Fixed_Assets1"/>
      <sheetName val="Prepaid_Sheet1"/>
      <sheetName val="Sajad_requireds"/>
      <sheetName val="lc921471"/>
    </sheetNames>
    <sheetDataSet>
      <sheetData sheetId="0"/>
      <sheetData sheetId="1" refreshError="1">
        <row r="4">
          <cell r="A4" t="str">
            <v>Cust</v>
          </cell>
        </row>
        <row r="5">
          <cell r="A5" t="str">
            <v/>
          </cell>
        </row>
        <row r="6">
          <cell r="A6" t="str">
            <v>CBL</v>
          </cell>
        </row>
        <row r="7">
          <cell r="A7" t="str">
            <v>CAR</v>
          </cell>
        </row>
        <row r="8">
          <cell r="A8" t="str">
            <v>CAR</v>
          </cell>
        </row>
        <row r="9">
          <cell r="A9" t="str">
            <v>CAR</v>
          </cell>
        </row>
        <row r="10">
          <cell r="A10" t="str">
            <v>CAR</v>
          </cell>
        </row>
        <row r="11">
          <cell r="A11" t="str">
            <v>CAR</v>
          </cell>
        </row>
        <row r="12">
          <cell r="A12" t="str">
            <v>CAR</v>
          </cell>
        </row>
        <row r="13">
          <cell r="A13" t="str">
            <v>CAR</v>
          </cell>
        </row>
        <row r="14">
          <cell r="A14" t="str">
            <v>CAR</v>
          </cell>
        </row>
        <row r="15">
          <cell r="A15" t="str">
            <v>CAR</v>
          </cell>
        </row>
        <row r="16">
          <cell r="A16" t="str">
            <v>CAR</v>
          </cell>
        </row>
        <row r="17">
          <cell r="A17" t="str">
            <v>CAR</v>
          </cell>
        </row>
        <row r="18">
          <cell r="A18" t="str">
            <v>CAR</v>
          </cell>
        </row>
        <row r="19">
          <cell r="A19" t="str">
            <v>CAR</v>
          </cell>
        </row>
        <row r="20">
          <cell r="A20" t="str">
            <v>CAR</v>
          </cell>
        </row>
        <row r="21">
          <cell r="A21" t="str">
            <v>CAR</v>
          </cell>
        </row>
        <row r="22">
          <cell r="A22" t="str">
            <v>CAR</v>
          </cell>
        </row>
        <row r="23">
          <cell r="A23" t="str">
            <v>CAR</v>
          </cell>
        </row>
        <row r="24">
          <cell r="A24" t="str">
            <v>CAR</v>
          </cell>
        </row>
        <row r="25">
          <cell r="A25" t="str">
            <v>CAR</v>
          </cell>
        </row>
        <row r="26">
          <cell r="A26" t="str">
            <v>CAR</v>
          </cell>
        </row>
        <row r="27">
          <cell r="A27" t="str">
            <v>CAR</v>
          </cell>
        </row>
        <row r="28">
          <cell r="A28" t="str">
            <v>CAR</v>
          </cell>
        </row>
        <row r="29">
          <cell r="A29" t="str">
            <v>CAR</v>
          </cell>
        </row>
        <row r="30">
          <cell r="A30" t="str">
            <v>CAR</v>
          </cell>
        </row>
        <row r="31">
          <cell r="A31" t="str">
            <v>CAR</v>
          </cell>
        </row>
        <row r="32">
          <cell r="A32" t="str">
            <v>CAR</v>
          </cell>
        </row>
        <row r="33">
          <cell r="A33" t="str">
            <v>CAR</v>
          </cell>
        </row>
        <row r="34">
          <cell r="A34" t="str">
            <v>CAR</v>
          </cell>
        </row>
        <row r="35">
          <cell r="A35" t="str">
            <v>CAR</v>
          </cell>
        </row>
        <row r="36">
          <cell r="A36" t="str">
            <v>CAR</v>
          </cell>
        </row>
        <row r="37">
          <cell r="A37" t="str">
            <v>CAR</v>
          </cell>
        </row>
        <row r="38">
          <cell r="A38" t="str">
            <v>CAR</v>
          </cell>
        </row>
        <row r="39">
          <cell r="A39" t="str">
            <v>CAR</v>
          </cell>
        </row>
        <row r="40">
          <cell r="A40" t="str">
            <v>CAR</v>
          </cell>
        </row>
        <row r="41">
          <cell r="A41" t="str">
            <v>CAR</v>
          </cell>
        </row>
        <row r="42">
          <cell r="A42" t="str">
            <v>CAR</v>
          </cell>
        </row>
        <row r="43">
          <cell r="A43" t="str">
            <v>CAR</v>
          </cell>
        </row>
        <row r="44">
          <cell r="A44" t="str">
            <v>CAR</v>
          </cell>
        </row>
        <row r="45">
          <cell r="A45" t="str">
            <v>CAR</v>
          </cell>
        </row>
        <row r="46">
          <cell r="A46" t="str">
            <v>CAR</v>
          </cell>
        </row>
        <row r="47">
          <cell r="A47" t="str">
            <v>CAR</v>
          </cell>
        </row>
        <row r="48">
          <cell r="A48" t="str">
            <v>CAR</v>
          </cell>
        </row>
        <row r="49">
          <cell r="A49" t="str">
            <v>CAR</v>
          </cell>
        </row>
        <row r="50">
          <cell r="A50" t="str">
            <v>CAR</v>
          </cell>
        </row>
        <row r="51">
          <cell r="A51" t="str">
            <v>CAR</v>
          </cell>
        </row>
        <row r="52">
          <cell r="A52" t="str">
            <v>CAR</v>
          </cell>
        </row>
        <row r="53">
          <cell r="A53" t="str">
            <v>CAR</v>
          </cell>
        </row>
        <row r="54">
          <cell r="A54" t="str">
            <v>CAR</v>
          </cell>
        </row>
        <row r="55">
          <cell r="A55" t="str">
            <v>CAR</v>
          </cell>
        </row>
        <row r="56">
          <cell r="A56" t="str">
            <v>CAR</v>
          </cell>
        </row>
        <row r="57">
          <cell r="A57" t="str">
            <v>CAR</v>
          </cell>
        </row>
        <row r="58">
          <cell r="A58" t="str">
            <v>CAR</v>
          </cell>
        </row>
        <row r="59">
          <cell r="A59" t="str">
            <v>CAR</v>
          </cell>
        </row>
        <row r="60">
          <cell r="A60" t="str">
            <v>CAR</v>
          </cell>
        </row>
        <row r="61">
          <cell r="A61" t="str">
            <v>CAR</v>
          </cell>
        </row>
        <row r="62">
          <cell r="A62" t="str">
            <v>CAR</v>
          </cell>
        </row>
        <row r="63">
          <cell r="A63" t="str">
            <v>CAR</v>
          </cell>
        </row>
        <row r="64">
          <cell r="A64" t="str">
            <v>CAR</v>
          </cell>
        </row>
        <row r="65">
          <cell r="A65" t="str">
            <v>CAR</v>
          </cell>
        </row>
        <row r="66">
          <cell r="A66" t="str">
            <v>CAR</v>
          </cell>
        </row>
        <row r="67">
          <cell r="A67" t="str">
            <v>CAR</v>
          </cell>
        </row>
        <row r="68">
          <cell r="A68" t="str">
            <v>CAR</v>
          </cell>
        </row>
        <row r="69">
          <cell r="A69" t="str">
            <v>CAR</v>
          </cell>
        </row>
        <row r="70">
          <cell r="A70" t="str">
            <v>CAR</v>
          </cell>
        </row>
        <row r="71">
          <cell r="A71" t="str">
            <v>CAR</v>
          </cell>
        </row>
        <row r="72">
          <cell r="A72" t="str">
            <v>CAR</v>
          </cell>
        </row>
        <row r="73">
          <cell r="A73" t="str">
            <v>CAR</v>
          </cell>
        </row>
        <row r="74">
          <cell r="A74" t="str">
            <v>CAR</v>
          </cell>
        </row>
        <row r="75">
          <cell r="A75" t="str">
            <v>CAR</v>
          </cell>
        </row>
        <row r="76">
          <cell r="A76" t="str">
            <v>CAR</v>
          </cell>
        </row>
        <row r="77">
          <cell r="A77" t="str">
            <v>CAR</v>
          </cell>
        </row>
        <row r="78">
          <cell r="A78" t="str">
            <v>CAR</v>
          </cell>
        </row>
        <row r="79">
          <cell r="A79" t="str">
            <v>CAR</v>
          </cell>
        </row>
        <row r="80">
          <cell r="A80" t="str">
            <v>CAR</v>
          </cell>
        </row>
        <row r="81">
          <cell r="A81" t="str">
            <v>CAR</v>
          </cell>
        </row>
        <row r="82">
          <cell r="A82" t="str">
            <v>CAR</v>
          </cell>
        </row>
        <row r="83">
          <cell r="A83" t="str">
            <v>CAR</v>
          </cell>
        </row>
        <row r="84">
          <cell r="A84" t="str">
            <v>CAR</v>
          </cell>
        </row>
        <row r="85">
          <cell r="A85" t="str">
            <v>CAR</v>
          </cell>
        </row>
        <row r="86">
          <cell r="A86" t="str">
            <v>CAR</v>
          </cell>
        </row>
        <row r="87">
          <cell r="A87" t="str">
            <v>CAR</v>
          </cell>
        </row>
        <row r="88">
          <cell r="A88" t="str">
            <v>CAR</v>
          </cell>
        </row>
        <row r="89">
          <cell r="A89" t="str">
            <v>CAR</v>
          </cell>
        </row>
        <row r="90">
          <cell r="A90" t="str">
            <v>CAR</v>
          </cell>
        </row>
        <row r="91">
          <cell r="A91" t="str">
            <v>CAR</v>
          </cell>
        </row>
        <row r="92">
          <cell r="A92" t="str">
            <v>CAR</v>
          </cell>
        </row>
        <row r="93">
          <cell r="A93" t="str">
            <v>CAR</v>
          </cell>
        </row>
        <row r="94">
          <cell r="A94" t="str">
            <v>CAR</v>
          </cell>
        </row>
        <row r="95">
          <cell r="A95" t="str">
            <v>CAR</v>
          </cell>
        </row>
        <row r="96">
          <cell r="A96" t="str">
            <v>CAR</v>
          </cell>
        </row>
        <row r="97">
          <cell r="A97" t="str">
            <v>CAR</v>
          </cell>
        </row>
        <row r="98">
          <cell r="A98" t="str">
            <v>CAR</v>
          </cell>
        </row>
        <row r="99">
          <cell r="A99" t="str">
            <v>CAR</v>
          </cell>
        </row>
        <row r="100">
          <cell r="A100" t="str">
            <v>CAR</v>
          </cell>
        </row>
        <row r="101">
          <cell r="A101" t="str">
            <v>CAR</v>
          </cell>
        </row>
        <row r="102">
          <cell r="A102" t="str">
            <v>CAR</v>
          </cell>
        </row>
        <row r="103">
          <cell r="A103" t="str">
            <v>0</v>
          </cell>
        </row>
        <row r="104">
          <cell r="A104" t="str">
            <v>0</v>
          </cell>
        </row>
        <row r="105">
          <cell r="A105" t="str">
            <v>0</v>
          </cell>
        </row>
        <row r="106">
          <cell r="A106" t="str">
            <v>0</v>
          </cell>
        </row>
        <row r="107">
          <cell r="A107" t="str">
            <v>0</v>
          </cell>
        </row>
        <row r="108">
          <cell r="A108" t="str">
            <v>0</v>
          </cell>
        </row>
        <row r="109">
          <cell r="A109" t="str">
            <v>0</v>
          </cell>
        </row>
        <row r="110">
          <cell r="A110" t="str">
            <v>0</v>
          </cell>
        </row>
        <row r="111">
          <cell r="A111" t="str">
            <v>0</v>
          </cell>
        </row>
        <row r="112">
          <cell r="A112" t="str">
            <v>0</v>
          </cell>
        </row>
        <row r="113">
          <cell r="A113" t="str">
            <v>0</v>
          </cell>
        </row>
        <row r="114">
          <cell r="A114" t="str">
            <v>0</v>
          </cell>
        </row>
        <row r="115">
          <cell r="A115" t="str">
            <v>0</v>
          </cell>
        </row>
        <row r="116">
          <cell r="A116" t="str">
            <v>0</v>
          </cell>
        </row>
        <row r="117">
          <cell r="A117" t="str">
            <v>0</v>
          </cell>
        </row>
        <row r="118">
          <cell r="A118" t="str">
            <v>0</v>
          </cell>
        </row>
        <row r="119">
          <cell r="A119" t="str">
            <v>0</v>
          </cell>
        </row>
        <row r="120">
          <cell r="A120" t="str">
            <v>0</v>
          </cell>
        </row>
        <row r="121">
          <cell r="A121" t="str">
            <v>0</v>
          </cell>
        </row>
        <row r="122">
          <cell r="A122" t="str">
            <v>0</v>
          </cell>
        </row>
        <row r="123">
          <cell r="A123" t="str">
            <v>0</v>
          </cell>
        </row>
        <row r="124">
          <cell r="A124" t="str">
            <v>0</v>
          </cell>
        </row>
        <row r="125">
          <cell r="A125" t="str">
            <v>CAR</v>
          </cell>
        </row>
        <row r="126">
          <cell r="A126" t="str">
            <v>CAR</v>
          </cell>
        </row>
        <row r="127">
          <cell r="A127" t="str">
            <v>CAR</v>
          </cell>
        </row>
        <row r="128">
          <cell r="A128" t="str">
            <v>CAR</v>
          </cell>
        </row>
        <row r="129">
          <cell r="A129" t="str">
            <v>CAR</v>
          </cell>
        </row>
        <row r="130">
          <cell r="A130" t="str">
            <v>CAR</v>
          </cell>
        </row>
        <row r="131">
          <cell r="A131" t="str">
            <v>0</v>
          </cell>
        </row>
        <row r="132">
          <cell r="A132" t="str">
            <v>0</v>
          </cell>
        </row>
        <row r="133">
          <cell r="A133" t="str">
            <v>0</v>
          </cell>
        </row>
        <row r="134">
          <cell r="A134" t="str">
            <v>Leg</v>
          </cell>
        </row>
        <row r="135">
          <cell r="A135" t="str">
            <v>RD</v>
          </cell>
        </row>
        <row r="136">
          <cell r="A136" t="str">
            <v>PT</v>
          </cell>
        </row>
        <row r="137">
          <cell r="A137" t="str">
            <v>CD</v>
          </cell>
        </row>
        <row r="138">
          <cell r="A138" t="str">
            <v>RW</v>
          </cell>
        </row>
        <row r="139">
          <cell r="A139" t="str">
            <v>0</v>
          </cell>
        </row>
        <row r="140">
          <cell r="A140" t="str">
            <v>0</v>
          </cell>
        </row>
        <row r="141">
          <cell r="A141" t="str">
            <v>0</v>
          </cell>
        </row>
        <row r="142">
          <cell r="A142" t="str">
            <v>0</v>
          </cell>
        </row>
        <row r="143">
          <cell r="A143" t="str">
            <v/>
          </cell>
        </row>
        <row r="144">
          <cell r="A144" t="str">
            <v>CBL</v>
          </cell>
        </row>
        <row r="145">
          <cell r="A145" t="str">
            <v>MUS</v>
          </cell>
        </row>
        <row r="146">
          <cell r="A146" t="str">
            <v>MUS</v>
          </cell>
        </row>
        <row r="147">
          <cell r="A147" t="str">
            <v>MUS</v>
          </cell>
        </row>
        <row r="148">
          <cell r="A148" t="str">
            <v>MUS</v>
          </cell>
        </row>
        <row r="149">
          <cell r="A149" t="str">
            <v>MUS</v>
          </cell>
        </row>
        <row r="150">
          <cell r="A150" t="str">
            <v>MUS</v>
          </cell>
        </row>
        <row r="151">
          <cell r="A151" t="str">
            <v>MUS</v>
          </cell>
        </row>
        <row r="152">
          <cell r="A152" t="str">
            <v>MUS</v>
          </cell>
        </row>
        <row r="153">
          <cell r="A153" t="str">
            <v>MUS</v>
          </cell>
        </row>
        <row r="154">
          <cell r="A154" t="str">
            <v>MUS</v>
          </cell>
        </row>
        <row r="155">
          <cell r="A155" t="str">
            <v>MUS</v>
          </cell>
        </row>
        <row r="156">
          <cell r="A156" t="str">
            <v>MUS</v>
          </cell>
        </row>
        <row r="157">
          <cell r="A157" t="str">
            <v>MUS</v>
          </cell>
        </row>
        <row r="158">
          <cell r="A158" t="str">
            <v>MUS</v>
          </cell>
        </row>
        <row r="159">
          <cell r="A159" t="str">
            <v>MUS</v>
          </cell>
        </row>
        <row r="160">
          <cell r="A160" t="str">
            <v>MUS</v>
          </cell>
        </row>
        <row r="161">
          <cell r="A161" t="str">
            <v>MUS</v>
          </cell>
        </row>
        <row r="162">
          <cell r="A162" t="str">
            <v>MUS</v>
          </cell>
        </row>
        <row r="163">
          <cell r="A163" t="str">
            <v>MUS</v>
          </cell>
        </row>
        <row r="164">
          <cell r="A164" t="str">
            <v>MUS</v>
          </cell>
        </row>
        <row r="165">
          <cell r="A165" t="str">
            <v>MUS</v>
          </cell>
        </row>
        <row r="166">
          <cell r="A166" t="str">
            <v>MUS</v>
          </cell>
        </row>
        <row r="167">
          <cell r="A167" t="str">
            <v>MUS</v>
          </cell>
        </row>
        <row r="168">
          <cell r="A168" t="str">
            <v>MUS</v>
          </cell>
        </row>
        <row r="169">
          <cell r="A169" t="str">
            <v>MUS</v>
          </cell>
        </row>
        <row r="170">
          <cell r="A170" t="str">
            <v>MUS</v>
          </cell>
        </row>
        <row r="171">
          <cell r="A171" t="str">
            <v>MUS</v>
          </cell>
        </row>
        <row r="172">
          <cell r="A172" t="str">
            <v>MUS</v>
          </cell>
        </row>
        <row r="173">
          <cell r="A173" t="str">
            <v>MUS</v>
          </cell>
        </row>
        <row r="174">
          <cell r="A174" t="str">
            <v>MUS</v>
          </cell>
        </row>
        <row r="175">
          <cell r="A175" t="str">
            <v>MUS</v>
          </cell>
        </row>
        <row r="176">
          <cell r="A176" t="str">
            <v>MUS</v>
          </cell>
        </row>
        <row r="177">
          <cell r="A177" t="str">
            <v>MUS</v>
          </cell>
        </row>
        <row r="178">
          <cell r="A178" t="str">
            <v>MUS</v>
          </cell>
        </row>
        <row r="179">
          <cell r="A179" t="str">
            <v>MUS</v>
          </cell>
        </row>
        <row r="180">
          <cell r="A180" t="str">
            <v>MUS</v>
          </cell>
        </row>
        <row r="181">
          <cell r="A181" t="str">
            <v>MUS</v>
          </cell>
        </row>
        <row r="182">
          <cell r="A182" t="str">
            <v>MUS</v>
          </cell>
        </row>
        <row r="183">
          <cell r="A183" t="str">
            <v>MUS</v>
          </cell>
        </row>
        <row r="184">
          <cell r="A184" t="str">
            <v>MUS</v>
          </cell>
        </row>
        <row r="185">
          <cell r="A185" t="str">
            <v>MUS</v>
          </cell>
        </row>
        <row r="186">
          <cell r="A186" t="str">
            <v>MUS</v>
          </cell>
        </row>
        <row r="187">
          <cell r="A187" t="str">
            <v>MUS</v>
          </cell>
        </row>
        <row r="188">
          <cell r="A188" t="str">
            <v>MUS</v>
          </cell>
        </row>
        <row r="189">
          <cell r="A189" t="str">
            <v>MUS</v>
          </cell>
        </row>
        <row r="190">
          <cell r="A190" t="str">
            <v>MUS</v>
          </cell>
        </row>
        <row r="191">
          <cell r="A191" t="str">
            <v>MUS</v>
          </cell>
        </row>
        <row r="192">
          <cell r="A192" t="str">
            <v>MUS</v>
          </cell>
        </row>
        <row r="193">
          <cell r="A193" t="str">
            <v>MUS</v>
          </cell>
        </row>
        <row r="194">
          <cell r="A194" t="str">
            <v>MUS</v>
          </cell>
        </row>
        <row r="195">
          <cell r="A195" t="str">
            <v>MUS</v>
          </cell>
        </row>
        <row r="196">
          <cell r="A196" t="str">
            <v>MUS</v>
          </cell>
        </row>
        <row r="197">
          <cell r="A197" t="str">
            <v>MUS</v>
          </cell>
        </row>
        <row r="198">
          <cell r="A198" t="str">
            <v>MUS</v>
          </cell>
        </row>
        <row r="199">
          <cell r="A199" t="str">
            <v>MUS</v>
          </cell>
        </row>
        <row r="200">
          <cell r="A200" t="str">
            <v>MUS</v>
          </cell>
        </row>
        <row r="201">
          <cell r="A201" t="str">
            <v>MUS</v>
          </cell>
        </row>
        <row r="202">
          <cell r="A202" t="str">
            <v>MUS</v>
          </cell>
        </row>
        <row r="203">
          <cell r="A203" t="str">
            <v>MUS</v>
          </cell>
        </row>
        <row r="204">
          <cell r="A204" t="str">
            <v>MUS</v>
          </cell>
        </row>
        <row r="205">
          <cell r="A205" t="str">
            <v>MUS</v>
          </cell>
        </row>
        <row r="206">
          <cell r="A206" t="str">
            <v>MUS</v>
          </cell>
        </row>
        <row r="207">
          <cell r="A207" t="str">
            <v>MUS</v>
          </cell>
        </row>
        <row r="208">
          <cell r="A208" t="str">
            <v>MUS</v>
          </cell>
        </row>
        <row r="209">
          <cell r="A209" t="str">
            <v>MUS</v>
          </cell>
        </row>
        <row r="210">
          <cell r="A210" t="str">
            <v>MUS</v>
          </cell>
        </row>
        <row r="211">
          <cell r="A211" t="str">
            <v>MUS</v>
          </cell>
        </row>
        <row r="212">
          <cell r="A212" t="str">
            <v>MUS</v>
          </cell>
        </row>
        <row r="213">
          <cell r="A213" t="str">
            <v>MUS</v>
          </cell>
        </row>
        <row r="214">
          <cell r="A214" t="str">
            <v>MUS</v>
          </cell>
        </row>
        <row r="215">
          <cell r="A215" t="str">
            <v>MUS</v>
          </cell>
        </row>
        <row r="216">
          <cell r="A216" t="str">
            <v>MUS</v>
          </cell>
        </row>
        <row r="217">
          <cell r="A217" t="str">
            <v>MUS</v>
          </cell>
        </row>
        <row r="218">
          <cell r="A218" t="str">
            <v>MUS</v>
          </cell>
        </row>
        <row r="219">
          <cell r="A219" t="str">
            <v>MUS</v>
          </cell>
        </row>
        <row r="220">
          <cell r="A220" t="str">
            <v>MUS</v>
          </cell>
        </row>
        <row r="221">
          <cell r="A221" t="str">
            <v>MUS</v>
          </cell>
        </row>
        <row r="222">
          <cell r="A222" t="str">
            <v>MUS</v>
          </cell>
        </row>
        <row r="223">
          <cell r="A223" t="str">
            <v>MUS</v>
          </cell>
        </row>
        <row r="224">
          <cell r="A224" t="str">
            <v>MUS</v>
          </cell>
        </row>
        <row r="225">
          <cell r="A225" t="str">
            <v>MUS</v>
          </cell>
        </row>
        <row r="226">
          <cell r="A226" t="str">
            <v>MUS</v>
          </cell>
        </row>
        <row r="227">
          <cell r="A227" t="str">
            <v>MUS</v>
          </cell>
        </row>
        <row r="228">
          <cell r="A228" t="str">
            <v>MUS</v>
          </cell>
        </row>
        <row r="229">
          <cell r="A229" t="str">
            <v>MUS</v>
          </cell>
        </row>
        <row r="230">
          <cell r="A230" t="str">
            <v>MUS</v>
          </cell>
        </row>
        <row r="231">
          <cell r="A231" t="str">
            <v>MUS</v>
          </cell>
        </row>
        <row r="232">
          <cell r="A232" t="str">
            <v>MUS</v>
          </cell>
        </row>
        <row r="233">
          <cell r="A233" t="str">
            <v>MUS</v>
          </cell>
        </row>
        <row r="234">
          <cell r="A234" t="str">
            <v>MUS</v>
          </cell>
        </row>
        <row r="235">
          <cell r="A235" t="str">
            <v>MUS</v>
          </cell>
        </row>
        <row r="236">
          <cell r="A236" t="str">
            <v>MUS</v>
          </cell>
        </row>
        <row r="237">
          <cell r="A237" t="str">
            <v>MUS</v>
          </cell>
        </row>
        <row r="238">
          <cell r="A238" t="str">
            <v>MUS</v>
          </cell>
        </row>
        <row r="239">
          <cell r="A239" t="str">
            <v>MUS</v>
          </cell>
        </row>
        <row r="240">
          <cell r="A240" t="str">
            <v>MUS</v>
          </cell>
        </row>
        <row r="241">
          <cell r="A241" t="str">
            <v>MUS</v>
          </cell>
        </row>
        <row r="242">
          <cell r="A242" t="str">
            <v>MUS</v>
          </cell>
        </row>
        <row r="243">
          <cell r="A243" t="str">
            <v>MUS</v>
          </cell>
        </row>
        <row r="244">
          <cell r="A244" t="str">
            <v>MUS</v>
          </cell>
        </row>
        <row r="245">
          <cell r="A245" t="str">
            <v>MUS</v>
          </cell>
        </row>
        <row r="246">
          <cell r="A246" t="str">
            <v>MUS</v>
          </cell>
        </row>
        <row r="247">
          <cell r="A247" t="str">
            <v>MUS</v>
          </cell>
        </row>
        <row r="248">
          <cell r="A248" t="str">
            <v>MUS</v>
          </cell>
        </row>
        <row r="249">
          <cell r="A249" t="str">
            <v>MUS</v>
          </cell>
        </row>
        <row r="250">
          <cell r="A250" t="str">
            <v>MUS</v>
          </cell>
        </row>
        <row r="251">
          <cell r="A251" t="str">
            <v>MUS</v>
          </cell>
        </row>
        <row r="252">
          <cell r="A252" t="str">
            <v>MUS</v>
          </cell>
        </row>
        <row r="253">
          <cell r="A253" t="str">
            <v>MUS</v>
          </cell>
        </row>
        <row r="254">
          <cell r="A254" t="str">
            <v>MUS</v>
          </cell>
        </row>
        <row r="255">
          <cell r="A255" t="str">
            <v>MUS</v>
          </cell>
        </row>
        <row r="256">
          <cell r="A256" t="str">
            <v>MUS</v>
          </cell>
        </row>
        <row r="257">
          <cell r="A257" t="str">
            <v>MUS</v>
          </cell>
        </row>
        <row r="258">
          <cell r="A258" t="str">
            <v>MUS</v>
          </cell>
        </row>
        <row r="259">
          <cell r="A259" t="str">
            <v>MUS</v>
          </cell>
        </row>
        <row r="260">
          <cell r="A260" t="str">
            <v>MUS</v>
          </cell>
        </row>
        <row r="261">
          <cell r="A261" t="str">
            <v>MUS</v>
          </cell>
        </row>
        <row r="262">
          <cell r="A262" t="str">
            <v>MUS</v>
          </cell>
        </row>
        <row r="263">
          <cell r="A263" t="str">
            <v>MUS</v>
          </cell>
        </row>
        <row r="264">
          <cell r="A264" t="str">
            <v>MUS</v>
          </cell>
        </row>
        <row r="265">
          <cell r="A265" t="str">
            <v>MUS</v>
          </cell>
        </row>
        <row r="266">
          <cell r="A266" t="str">
            <v>MUS</v>
          </cell>
        </row>
        <row r="267">
          <cell r="A267" t="str">
            <v>MUS</v>
          </cell>
        </row>
        <row r="268">
          <cell r="A268" t="str">
            <v>Mus</v>
          </cell>
        </row>
        <row r="269">
          <cell r="A269" t="str">
            <v>Mus</v>
          </cell>
        </row>
        <row r="270">
          <cell r="A270" t="str">
            <v>Mus</v>
          </cell>
        </row>
        <row r="271">
          <cell r="A271" t="str">
            <v>Mus</v>
          </cell>
        </row>
        <row r="272">
          <cell r="A272" t="str">
            <v>Mus</v>
          </cell>
        </row>
        <row r="273">
          <cell r="A273" t="str">
            <v>Mus</v>
          </cell>
        </row>
        <row r="274">
          <cell r="A274" t="str">
            <v>Mus</v>
          </cell>
        </row>
        <row r="275">
          <cell r="A275" t="str">
            <v>Mus</v>
          </cell>
        </row>
        <row r="276">
          <cell r="A276" t="str">
            <v>Mus</v>
          </cell>
        </row>
        <row r="277">
          <cell r="A277" t="str">
            <v>MUS</v>
          </cell>
        </row>
        <row r="278">
          <cell r="A278" t="str">
            <v>MUS</v>
          </cell>
        </row>
        <row r="279">
          <cell r="A279" t="str">
            <v>MUS</v>
          </cell>
        </row>
        <row r="280">
          <cell r="A280" t="str">
            <v>MUS</v>
          </cell>
        </row>
        <row r="281">
          <cell r="A281" t="str">
            <v>MUS</v>
          </cell>
        </row>
        <row r="282">
          <cell r="A282" t="str">
            <v>MUS</v>
          </cell>
        </row>
        <row r="283">
          <cell r="A283" t="str">
            <v>MUS</v>
          </cell>
        </row>
        <row r="284">
          <cell r="A284" t="str">
            <v>MUS</v>
          </cell>
        </row>
        <row r="285">
          <cell r="A285" t="str">
            <v>MUS</v>
          </cell>
        </row>
        <row r="286">
          <cell r="A286" t="str">
            <v>MUS</v>
          </cell>
        </row>
        <row r="287">
          <cell r="A287" t="str">
            <v>MUS</v>
          </cell>
        </row>
        <row r="288">
          <cell r="A288" t="str">
            <v>MUS</v>
          </cell>
        </row>
        <row r="289">
          <cell r="A289" t="str">
            <v>MUS</v>
          </cell>
        </row>
        <row r="290">
          <cell r="A290" t="str">
            <v>MUS</v>
          </cell>
        </row>
        <row r="291">
          <cell r="A291" t="str">
            <v>MUS</v>
          </cell>
        </row>
        <row r="292">
          <cell r="A292" t="str">
            <v>MUS</v>
          </cell>
        </row>
        <row r="293">
          <cell r="A293" t="str">
            <v>MUS</v>
          </cell>
        </row>
        <row r="294">
          <cell r="A294" t="str">
            <v>MUS</v>
          </cell>
        </row>
        <row r="295">
          <cell r="A295" t="str">
            <v>MUS</v>
          </cell>
        </row>
        <row r="296">
          <cell r="A296" t="str">
            <v>MUS</v>
          </cell>
        </row>
        <row r="297">
          <cell r="A297" t="str">
            <v>MUS</v>
          </cell>
        </row>
        <row r="298">
          <cell r="A298" t="str">
            <v>MUS</v>
          </cell>
        </row>
        <row r="299">
          <cell r="A299" t="str">
            <v>MUS</v>
          </cell>
        </row>
        <row r="300">
          <cell r="A300" t="str">
            <v>MUS</v>
          </cell>
        </row>
        <row r="301">
          <cell r="A301" t="str">
            <v>MUS</v>
          </cell>
        </row>
        <row r="302">
          <cell r="A302" t="str">
            <v>MUS</v>
          </cell>
        </row>
        <row r="303">
          <cell r="A303" t="str">
            <v>MUS</v>
          </cell>
        </row>
        <row r="304">
          <cell r="A304" t="str">
            <v>MUS</v>
          </cell>
        </row>
        <row r="305">
          <cell r="A305" t="str">
            <v>MUS</v>
          </cell>
        </row>
        <row r="306">
          <cell r="A306" t="str">
            <v>MUS</v>
          </cell>
        </row>
        <row r="307">
          <cell r="A307" t="str">
            <v>MUS</v>
          </cell>
        </row>
        <row r="308">
          <cell r="A308" t="str">
            <v>MUS</v>
          </cell>
        </row>
        <row r="309">
          <cell r="A309" t="str">
            <v>MUS</v>
          </cell>
        </row>
        <row r="310">
          <cell r="A310" t="str">
            <v>MUS</v>
          </cell>
        </row>
        <row r="311">
          <cell r="A311" t="str">
            <v>MUS</v>
          </cell>
        </row>
        <row r="312">
          <cell r="A312" t="str">
            <v>MUS</v>
          </cell>
        </row>
        <row r="313">
          <cell r="A313" t="str">
            <v>MUS</v>
          </cell>
        </row>
        <row r="314">
          <cell r="A314" t="str">
            <v>MUS</v>
          </cell>
        </row>
        <row r="315">
          <cell r="A315" t="str">
            <v>MUS</v>
          </cell>
        </row>
        <row r="316">
          <cell r="A316" t="str">
            <v>MUS</v>
          </cell>
        </row>
        <row r="317">
          <cell r="A317" t="str">
            <v>MUS</v>
          </cell>
        </row>
        <row r="318">
          <cell r="A318" t="str">
            <v>MUS</v>
          </cell>
        </row>
        <row r="319">
          <cell r="A319" t="str">
            <v>MUS</v>
          </cell>
        </row>
        <row r="320">
          <cell r="A320" t="str">
            <v>MUS</v>
          </cell>
        </row>
        <row r="321">
          <cell r="A321" t="str">
            <v>MUS</v>
          </cell>
        </row>
        <row r="322">
          <cell r="A322" t="str">
            <v>MUS</v>
          </cell>
        </row>
        <row r="323">
          <cell r="A323" t="str">
            <v>MUS</v>
          </cell>
        </row>
        <row r="324">
          <cell r="A324" t="str">
            <v>MUS</v>
          </cell>
        </row>
        <row r="325">
          <cell r="A325" t="str">
            <v>MUS</v>
          </cell>
        </row>
        <row r="326">
          <cell r="A326" t="str">
            <v>MUS</v>
          </cell>
        </row>
        <row r="327">
          <cell r="A327" t="str">
            <v>MUS</v>
          </cell>
        </row>
        <row r="328">
          <cell r="A328" t="str">
            <v>MUS</v>
          </cell>
        </row>
        <row r="329">
          <cell r="A329" t="str">
            <v>MUS</v>
          </cell>
        </row>
        <row r="330">
          <cell r="A330" t="str">
            <v>MUS</v>
          </cell>
        </row>
        <row r="331">
          <cell r="A331" t="str">
            <v>MUS</v>
          </cell>
        </row>
        <row r="332">
          <cell r="A332" t="str">
            <v>MUS</v>
          </cell>
        </row>
        <row r="333">
          <cell r="A333" t="str">
            <v>MUS</v>
          </cell>
        </row>
        <row r="334">
          <cell r="A334" t="str">
            <v>MUS</v>
          </cell>
        </row>
        <row r="335">
          <cell r="A335" t="str">
            <v>MUS</v>
          </cell>
        </row>
        <row r="336">
          <cell r="A336" t="str">
            <v>MUS</v>
          </cell>
        </row>
        <row r="337">
          <cell r="A337" t="str">
            <v>MUS</v>
          </cell>
        </row>
        <row r="338">
          <cell r="A338" t="str">
            <v>MUS</v>
          </cell>
        </row>
        <row r="339">
          <cell r="A339" t="str">
            <v>MUS</v>
          </cell>
        </row>
        <row r="340">
          <cell r="A340" t="str">
            <v>MUS</v>
          </cell>
        </row>
        <row r="341">
          <cell r="A341" t="str">
            <v>MUS</v>
          </cell>
        </row>
        <row r="342">
          <cell r="A342" t="str">
            <v>MUS</v>
          </cell>
        </row>
        <row r="343">
          <cell r="A343" t="str">
            <v>MUS</v>
          </cell>
        </row>
        <row r="344">
          <cell r="A344" t="str">
            <v>MUS</v>
          </cell>
        </row>
        <row r="345">
          <cell r="A345" t="str">
            <v>MUS</v>
          </cell>
        </row>
        <row r="346">
          <cell r="A346" t="str">
            <v>MUS</v>
          </cell>
        </row>
        <row r="347">
          <cell r="A347" t="str">
            <v>MUS</v>
          </cell>
        </row>
        <row r="348">
          <cell r="A348" t="str">
            <v>MUS</v>
          </cell>
        </row>
        <row r="349">
          <cell r="A349" t="str">
            <v>MUS</v>
          </cell>
        </row>
        <row r="350">
          <cell r="A350" t="str">
            <v>MUS</v>
          </cell>
        </row>
        <row r="351">
          <cell r="A351" t="str">
            <v>MUS</v>
          </cell>
        </row>
        <row r="352">
          <cell r="A352" t="str">
            <v>MUS</v>
          </cell>
        </row>
        <row r="353">
          <cell r="A353" t="str">
            <v>MUS</v>
          </cell>
        </row>
        <row r="354">
          <cell r="A354" t="str">
            <v>MUS</v>
          </cell>
        </row>
        <row r="355">
          <cell r="A355" t="str">
            <v>MUS</v>
          </cell>
        </row>
        <row r="356">
          <cell r="A356" t="str">
            <v>MUS</v>
          </cell>
        </row>
        <row r="357">
          <cell r="A357" t="str">
            <v>MUS</v>
          </cell>
        </row>
        <row r="358">
          <cell r="A358" t="str">
            <v>MUS</v>
          </cell>
        </row>
        <row r="359">
          <cell r="A359" t="str">
            <v>MUS</v>
          </cell>
        </row>
        <row r="360">
          <cell r="A360" t="str">
            <v>MUS</v>
          </cell>
        </row>
        <row r="361">
          <cell r="A361" t="str">
            <v>MUS</v>
          </cell>
        </row>
        <row r="362">
          <cell r="A362" t="str">
            <v>MUS</v>
          </cell>
        </row>
        <row r="363">
          <cell r="A363" t="str">
            <v>MUS</v>
          </cell>
        </row>
        <row r="364">
          <cell r="A364" t="str">
            <v>MUS</v>
          </cell>
        </row>
        <row r="365">
          <cell r="A365" t="str">
            <v>MUS</v>
          </cell>
        </row>
        <row r="366">
          <cell r="A366" t="str">
            <v>MUS</v>
          </cell>
        </row>
        <row r="367">
          <cell r="A367" t="str">
            <v>MUS</v>
          </cell>
        </row>
        <row r="368">
          <cell r="A368" t="str">
            <v>MUS</v>
          </cell>
        </row>
        <row r="369">
          <cell r="A369" t="str">
            <v>MUS</v>
          </cell>
        </row>
        <row r="370">
          <cell r="A370" t="str">
            <v>MUS</v>
          </cell>
        </row>
        <row r="371">
          <cell r="A371" t="str">
            <v>MUS</v>
          </cell>
        </row>
        <row r="372">
          <cell r="A372" t="str">
            <v>MUS</v>
          </cell>
        </row>
        <row r="373">
          <cell r="A373" t="str">
            <v>MUS</v>
          </cell>
        </row>
        <row r="374">
          <cell r="A374" t="str">
            <v>MUS</v>
          </cell>
        </row>
        <row r="375">
          <cell r="A375" t="str">
            <v>MUS</v>
          </cell>
        </row>
        <row r="376">
          <cell r="A376" t="str">
            <v>MUS</v>
          </cell>
        </row>
        <row r="377">
          <cell r="A377" t="str">
            <v>MUS</v>
          </cell>
        </row>
        <row r="378">
          <cell r="A378" t="str">
            <v>MUS</v>
          </cell>
        </row>
        <row r="379">
          <cell r="A379" t="str">
            <v>MUS</v>
          </cell>
        </row>
        <row r="380">
          <cell r="A380" t="str">
            <v>MUS</v>
          </cell>
        </row>
        <row r="381">
          <cell r="A381" t="str">
            <v>MUS</v>
          </cell>
        </row>
        <row r="382">
          <cell r="A382" t="str">
            <v>MUS</v>
          </cell>
        </row>
        <row r="383">
          <cell r="A383" t="str">
            <v>MUS</v>
          </cell>
        </row>
        <row r="384">
          <cell r="A384" t="str">
            <v>MUS</v>
          </cell>
        </row>
        <row r="385">
          <cell r="A385" t="str">
            <v>MUS</v>
          </cell>
        </row>
        <row r="386">
          <cell r="A386" t="str">
            <v>MUS</v>
          </cell>
        </row>
        <row r="387">
          <cell r="A387" t="str">
            <v>MUS</v>
          </cell>
        </row>
        <row r="388">
          <cell r="A388" t="str">
            <v>MUS</v>
          </cell>
        </row>
        <row r="389">
          <cell r="A389" t="str">
            <v>MUS</v>
          </cell>
        </row>
        <row r="390">
          <cell r="A390" t="str">
            <v>MUS</v>
          </cell>
        </row>
        <row r="391">
          <cell r="A391" t="str">
            <v>MUS</v>
          </cell>
        </row>
        <row r="392">
          <cell r="A392" t="str">
            <v>MUS</v>
          </cell>
        </row>
        <row r="393">
          <cell r="A393" t="str">
            <v>MUS</v>
          </cell>
        </row>
        <row r="394">
          <cell r="A394" t="str">
            <v>0</v>
          </cell>
        </row>
        <row r="395">
          <cell r="A395" t="str">
            <v>0</v>
          </cell>
        </row>
        <row r="396">
          <cell r="A396" t="str">
            <v>0</v>
          </cell>
        </row>
        <row r="397">
          <cell r="A397" t="str">
            <v>0</v>
          </cell>
        </row>
        <row r="398">
          <cell r="A398" t="str">
            <v>0</v>
          </cell>
        </row>
        <row r="399">
          <cell r="A399" t="str">
            <v>0</v>
          </cell>
        </row>
        <row r="400">
          <cell r="A400" t="str">
            <v>0</v>
          </cell>
        </row>
        <row r="401">
          <cell r="A401" t="str">
            <v>0</v>
          </cell>
        </row>
        <row r="402">
          <cell r="A402" t="str">
            <v>0</v>
          </cell>
        </row>
        <row r="403">
          <cell r="A403" t="str">
            <v>0</v>
          </cell>
        </row>
        <row r="404">
          <cell r="A404" t="str">
            <v>0</v>
          </cell>
        </row>
        <row r="405">
          <cell r="A405" t="str">
            <v>0</v>
          </cell>
        </row>
        <row r="406">
          <cell r="A406" t="str">
            <v>0</v>
          </cell>
        </row>
        <row r="407">
          <cell r="A407" t="str">
            <v>MUS</v>
          </cell>
        </row>
        <row r="408">
          <cell r="A408" t="str">
            <v>MUS</v>
          </cell>
        </row>
        <row r="409">
          <cell r="A409" t="str">
            <v>MUS</v>
          </cell>
        </row>
        <row r="410">
          <cell r="A410" t="str">
            <v>MUS</v>
          </cell>
        </row>
        <row r="411">
          <cell r="A411" t="str">
            <v>MUS</v>
          </cell>
        </row>
        <row r="412">
          <cell r="A412" t="str">
            <v>MUS</v>
          </cell>
        </row>
        <row r="413">
          <cell r="A413" t="str">
            <v>MUS</v>
          </cell>
        </row>
        <row r="414">
          <cell r="A414" t="str">
            <v>MUS</v>
          </cell>
        </row>
        <row r="415">
          <cell r="A415" t="str">
            <v>0</v>
          </cell>
        </row>
        <row r="416">
          <cell r="A416" t="str">
            <v>0</v>
          </cell>
        </row>
        <row r="417">
          <cell r="A417" t="str">
            <v>0</v>
          </cell>
        </row>
        <row r="418">
          <cell r="A418" t="str">
            <v>0</v>
          </cell>
        </row>
        <row r="419">
          <cell r="A419" t="str">
            <v>0</v>
          </cell>
        </row>
        <row r="420">
          <cell r="A420" t="str">
            <v>0</v>
          </cell>
        </row>
        <row r="421">
          <cell r="A421" t="str">
            <v>0</v>
          </cell>
        </row>
        <row r="422">
          <cell r="A422" t="str">
            <v>Leg</v>
          </cell>
        </row>
        <row r="423">
          <cell r="A423" t="str">
            <v>RD</v>
          </cell>
        </row>
        <row r="424">
          <cell r="A424" t="str">
            <v>PT</v>
          </cell>
        </row>
        <row r="425">
          <cell r="A425" t="str">
            <v>CD</v>
          </cell>
        </row>
        <row r="426">
          <cell r="A426" t="str">
            <v>RW</v>
          </cell>
        </row>
        <row r="427">
          <cell r="A427" t="str">
            <v>0</v>
          </cell>
        </row>
        <row r="428">
          <cell r="A428" t="str">
            <v>0</v>
          </cell>
        </row>
        <row r="429">
          <cell r="A429" t="str">
            <v>0</v>
          </cell>
        </row>
        <row r="430">
          <cell r="A430" t="str">
            <v>0</v>
          </cell>
        </row>
        <row r="431">
          <cell r="A431" t="str">
            <v>0</v>
          </cell>
        </row>
        <row r="432">
          <cell r="A432" t="str">
            <v>0</v>
          </cell>
        </row>
        <row r="433">
          <cell r="A433" t="str">
            <v>0</v>
          </cell>
        </row>
        <row r="434">
          <cell r="A434" t="str">
            <v>0</v>
          </cell>
        </row>
        <row r="435">
          <cell r="A435" t="str">
            <v/>
          </cell>
        </row>
        <row r="436">
          <cell r="A436" t="str">
            <v>CBL</v>
          </cell>
        </row>
        <row r="437">
          <cell r="A437" t="str">
            <v>PON</v>
          </cell>
        </row>
        <row r="438">
          <cell r="A438" t="str">
            <v>PON</v>
          </cell>
        </row>
        <row r="439">
          <cell r="A439" t="str">
            <v>PON</v>
          </cell>
        </row>
        <row r="440">
          <cell r="A440" t="str">
            <v>PON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ow r="4">
          <cell r="A4" t="str">
            <v>Cust</v>
          </cell>
        </row>
      </sheetData>
      <sheetData sheetId="59"/>
      <sheetData sheetId="60"/>
      <sheetData sheetId="61" refreshError="1"/>
      <sheetData sheetId="62" refreshError="1"/>
      <sheetData sheetId="63">
        <row r="4">
          <cell r="A4" t="str">
            <v>Cust</v>
          </cell>
        </row>
      </sheetData>
      <sheetData sheetId="64">
        <row r="4">
          <cell r="A4" t="str">
            <v>Cust</v>
          </cell>
        </row>
      </sheetData>
      <sheetData sheetId="65">
        <row r="4">
          <cell r="A4" t="str">
            <v>Cust</v>
          </cell>
        </row>
      </sheetData>
      <sheetData sheetId="66">
        <row r="4">
          <cell r="A4" t="str">
            <v>Cust</v>
          </cell>
        </row>
      </sheetData>
      <sheetData sheetId="67"/>
      <sheetData sheetId="6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of Deletion"/>
      <sheetName val="DELETIONS"/>
      <sheetName val="Deletions Nov - Dec 04"/>
      <sheetName val="Note Final December 2004 (2)"/>
      <sheetName val="Note Final October 2004"/>
      <sheetName val="note"/>
      <sheetName val="Book Value Upto 50000"/>
      <sheetName val="Book Value&gt;50000"/>
      <sheetName val="Deletions Vehicles"/>
      <sheetName val="Deletions 04"/>
      <sheetName val="Note of Deletion (2)"/>
      <sheetName val="Acct"/>
      <sheetName val="Grmt Ord"/>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m Rec"/>
      <sheetName val="Prepaid"/>
      <sheetName val="GrpMed"/>
      <sheetName val="GrpLife"/>
      <sheetName val="Gnrl-Ins"/>
      <sheetName val="AGIC-EFU-Rlnc"/>
      <sheetName val="InsSch2k-02-03"/>
      <sheetName val="InsSch 02-03 "/>
      <sheetName val="Ins Cost"/>
      <sheetName val="Deptt Wise Exp"/>
      <sheetName val="Ins Exp."/>
      <sheetName val="Prepaid Sheet"/>
      <sheetName val="Ins 01-02 "/>
      <sheetName val="INS 00-01 "/>
      <sheetName val="note"/>
      <sheetName val="Acct"/>
      <sheetName val="ORIX"/>
      <sheetName val="Grmt Ord"/>
      <sheetName val="Clm_Rec"/>
      <sheetName val="InsSch_02-03_"/>
      <sheetName val="Ins_Cost"/>
      <sheetName val="Deptt_Wise_Exp"/>
      <sheetName val="Ins_Exp_"/>
      <sheetName val="Prepaid_Sheet"/>
      <sheetName val="Ins_01-02_"/>
      <sheetName val="INS_00-01_"/>
      <sheetName val="Account"/>
      <sheetName val="Result"/>
      <sheetName val="ATTACH1B"/>
      <sheetName val="ATTACH1C"/>
      <sheetName val="18"/>
      <sheetName val="Audit Jul-02~Sep-02"/>
      <sheetName val="Revenue-Fire-Marine-Motor"/>
      <sheetName val="Inventory"/>
      <sheetName val="pkage01"/>
      <sheetName val="chq-in-hand"/>
      <sheetName val="Macros"/>
      <sheetName val="Sup"/>
      <sheetName val="Sheet3"/>
      <sheetName val="Clm_Rec1"/>
      <sheetName val="InsSch_02-03_1"/>
      <sheetName val="Ins_Cost1"/>
      <sheetName val="Deptt_Wise_Exp1"/>
      <sheetName val="Ins_Exp_1"/>
      <sheetName val="Prepaid_Sheet1"/>
      <sheetName val="Ins_01-02_1"/>
      <sheetName val="INS_00-01_1"/>
      <sheetName val="Grmt_Ord"/>
      <sheetName val="Audit_Jul-02~Sep-02"/>
      <sheetName val="Ttl data"/>
      <sheetName val="Notes"/>
      <sheetName val="Drop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A1" t="str">
            <v>CRESCENT GREENWOOD LIMITED</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1">
          <cell r="A1" t="str">
            <v>CRESCENT GREENWOOD LIMITED</v>
          </cell>
        </row>
      </sheetData>
      <sheetData sheetId="38">
        <row r="1">
          <cell r="A1" t="str">
            <v>CRESCENT GREENWOOD LIMITED</v>
          </cell>
        </row>
      </sheetData>
      <sheetData sheetId="39">
        <row r="1">
          <cell r="A1" t="str">
            <v>CRESCENT GREENWOOD LIMITED</v>
          </cell>
        </row>
      </sheetData>
      <sheetData sheetId="40">
        <row r="1">
          <cell r="A1" t="str">
            <v>CRESCENT GREENWOOD LIMITED</v>
          </cell>
        </row>
      </sheetData>
      <sheetData sheetId="41">
        <row r="1">
          <cell r="A1" t="str">
            <v>CRESCENT GREENWOOD LIMITED</v>
          </cell>
        </row>
      </sheetData>
      <sheetData sheetId="42">
        <row r="1">
          <cell r="A1" t="str">
            <v>CRESCENT GREENWOOD LIMITED</v>
          </cell>
        </row>
      </sheetData>
      <sheetData sheetId="43">
        <row r="1">
          <cell r="A1" t="str">
            <v>CRESCENT GREENWOOD LIMITED</v>
          </cell>
        </row>
      </sheetData>
      <sheetData sheetId="44" refreshError="1"/>
      <sheetData sheetId="45" refreshError="1"/>
      <sheetData sheetId="46" refreshError="1"/>
      <sheetData sheetId="47">
        <row r="1">
          <cell r="A1" t="str">
            <v>CRESCENT GREENWOOD LIMITED</v>
          </cell>
        </row>
      </sheetData>
      <sheetData sheetId="48">
        <row r="1">
          <cell r="A1" t="str">
            <v>CRESCENT GREENWOOD LIMITED</v>
          </cell>
        </row>
      </sheetData>
      <sheetData sheetId="49" refreshError="1"/>
      <sheetData sheetId="50" refreshError="1"/>
      <sheetData sheetId="5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6413"/>
    </sheetNames>
    <definedNames>
      <definedName name="PRIN"/>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V"/>
      <sheetName val="Profit Proration"/>
      <sheetName val="Defered Tax"/>
      <sheetName val="Current Tax"/>
      <sheetName val="ADD TAXDEP  FIG"/>
      <sheetName val="DELETIONS"/>
      <sheetName val="Calc. of WDV"/>
      <sheetName val="ADDITIONS"/>
      <sheetName val="Expensive Cars"/>
      <sheetName val="LAND LAB EQUIP"/>
      <sheetName val="Factory Workshop Bldg"/>
      <sheetName val="Building Others"/>
      <sheetName val="furniture"/>
      <sheetName val="Heavy vehicles"/>
      <sheetName val="M. Cars"/>
      <sheetName val="Macninery Used in Pakistan"/>
      <sheetName val="Machinery New in Pakistan"/>
      <sheetName val="Others"/>
      <sheetName val="Computers"/>
      <sheetName val="LAND"/>
      <sheetName val="Cerruti working"/>
      <sheetName val="Tax Charge Reconciliation"/>
      <sheetName val="TAX CHARGE QUARTER"/>
      <sheetName val="Tax Charge Reconciliation 2003"/>
      <sheetName val="tax"/>
      <sheetName val="Deff. tax as on October 2004"/>
      <sheetName val="lc921471"/>
      <sheetName val="Revenue-Fire-Marine-Motor"/>
      <sheetName val="Profit_Proration"/>
      <sheetName val="Defered_Tax"/>
      <sheetName val="Current_Tax"/>
      <sheetName val="ADD_TAXDEP__FIG"/>
      <sheetName val="Calc__of_WDV"/>
      <sheetName val="Expensive_Cars"/>
      <sheetName val="LAND_LAB_EQUIP"/>
      <sheetName val="Factory_Workshop_Bldg"/>
      <sheetName val="Building_Others"/>
      <sheetName val="Heavy_vehicles"/>
      <sheetName val="M__Cars"/>
      <sheetName val="Macninery_Used_in_Pakistan"/>
      <sheetName val="Machinery_New_in_Pakistan"/>
      <sheetName val="Cerruti_working"/>
      <sheetName val="Tax_Charge_Reconciliation"/>
      <sheetName val="TAX_CHARGE_QUARTER"/>
      <sheetName val="Tax_Charge_Reconciliation_2003"/>
      <sheetName val="Dropdown"/>
      <sheetName val="Grmt Ord"/>
      <sheetName val="Product ID"/>
      <sheetName val="Profit_Proration1"/>
      <sheetName val="Defered_Tax1"/>
      <sheetName val="Current_Tax1"/>
      <sheetName val="ADD_TAXDEP__FIG1"/>
      <sheetName val="Calc__of_WDV1"/>
      <sheetName val="Expensive_Cars1"/>
      <sheetName val="LAND_LAB_EQUIP1"/>
      <sheetName val="Factory_Workshop_Bldg1"/>
      <sheetName val="Building_Others1"/>
      <sheetName val="Heavy_vehicles1"/>
      <sheetName val="M__Cars1"/>
      <sheetName val="Macninery_Used_in_Pakistan1"/>
      <sheetName val="Machinery_New_in_Pakistan1"/>
      <sheetName val="Cerruti_working1"/>
      <sheetName val="Tax_Charge_Reconciliation1"/>
      <sheetName val="TAX_CHARGE_QUARTER1"/>
      <sheetName val="Tax_Charge_Reconciliation_20031"/>
      <sheetName val="Deff__tax_as_on_October_2004"/>
      <sheetName val="31-July-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REC .&amp; WASHING"/>
      <sheetName val="R &amp; W"/>
      <sheetName val="Sand Blast"/>
      <sheetName val="Sheet1"/>
      <sheetName val="GMT Status"/>
      <sheetName val="new fmt oct-02"/>
      <sheetName val="Summary"/>
    </sheetNames>
    <sheetDataSet>
      <sheetData sheetId="0" refreshError="1">
        <row r="2">
          <cell r="B2" t="str">
            <v>Ord. #</v>
          </cell>
          <cell r="C2" t="str">
            <v>CUS.Style</v>
          </cell>
          <cell r="D2" t="str">
            <v>CGL StyleL</v>
          </cell>
          <cell r="E2" t="str">
            <v>Wash</v>
          </cell>
          <cell r="F2" t="str">
            <v>QTY</v>
          </cell>
          <cell r="G2" t="str">
            <v>ord.CUT.Qty</v>
          </cell>
        </row>
        <row r="3">
          <cell r="B3" t="str">
            <v>LSANZ4673</v>
          </cell>
          <cell r="C3" t="str">
            <v>78500-0220</v>
          </cell>
          <cell r="D3" t="str">
            <v>JA495 0A</v>
          </cell>
          <cell r="E3" t="str">
            <v>TW21</v>
          </cell>
          <cell r="F3">
            <v>248</v>
          </cell>
        </row>
        <row r="4">
          <cell r="B4" t="str">
            <v>LSANZ4673</v>
          </cell>
          <cell r="C4" t="str">
            <v>78500-0220</v>
          </cell>
          <cell r="D4" t="str">
            <v>JA495 0A</v>
          </cell>
          <cell r="E4" t="str">
            <v>TW21</v>
          </cell>
          <cell r="F4">
            <v>96</v>
          </cell>
        </row>
        <row r="5">
          <cell r="B5" t="str">
            <v>LSANZ4673</v>
          </cell>
          <cell r="C5" t="str">
            <v>78500-0220</v>
          </cell>
          <cell r="D5" t="str">
            <v>JA495 0A</v>
          </cell>
          <cell r="E5" t="str">
            <v>TW21</v>
          </cell>
          <cell r="F5">
            <v>36</v>
          </cell>
        </row>
        <row r="6">
          <cell r="B6" t="str">
            <v>LSANZ4672</v>
          </cell>
          <cell r="C6" t="str">
            <v>70500-0220</v>
          </cell>
          <cell r="D6" t="str">
            <v>JA494 0A</v>
          </cell>
          <cell r="E6" t="str">
            <v>TW21</v>
          </cell>
          <cell r="F6">
            <v>186</v>
          </cell>
          <cell r="G6">
            <v>1232</v>
          </cell>
        </row>
        <row r="7">
          <cell r="B7" t="str">
            <v>LSANZ4672</v>
          </cell>
          <cell r="C7" t="str">
            <v>70500-0220</v>
          </cell>
          <cell r="D7" t="str">
            <v>JA494 0A</v>
          </cell>
          <cell r="E7" t="str">
            <v>TW21</v>
          </cell>
          <cell r="F7">
            <v>180</v>
          </cell>
          <cell r="G7">
            <v>924</v>
          </cell>
        </row>
        <row r="8">
          <cell r="B8" t="str">
            <v>LSANZ4708</v>
          </cell>
          <cell r="C8" t="str">
            <v>70500-8520</v>
          </cell>
          <cell r="D8" t="str">
            <v>JA494 0A</v>
          </cell>
          <cell r="E8" t="str">
            <v>TW20</v>
          </cell>
          <cell r="F8">
            <v>96</v>
          </cell>
        </row>
        <row r="9">
          <cell r="B9" t="str">
            <v>LSANZ4709</v>
          </cell>
          <cell r="C9" t="str">
            <v>70500-8575</v>
          </cell>
          <cell r="D9" t="str">
            <v>JA494 0A</v>
          </cell>
          <cell r="E9" t="str">
            <v>SB30</v>
          </cell>
          <cell r="F9">
            <v>96</v>
          </cell>
        </row>
        <row r="11">
          <cell r="B11" t="str">
            <v>LSANZ4657</v>
          </cell>
          <cell r="C11" t="str">
            <v>00502-0339</v>
          </cell>
          <cell r="D11" t="str">
            <v>MA391 1A</v>
          </cell>
          <cell r="E11" t="str">
            <v>RW28</v>
          </cell>
          <cell r="F11">
            <v>600</v>
          </cell>
          <cell r="G11">
            <v>900</v>
          </cell>
        </row>
        <row r="12">
          <cell r="B12" t="str">
            <v>LSANZ4657</v>
          </cell>
          <cell r="C12" t="str">
            <v>00502-0339</v>
          </cell>
          <cell r="D12" t="str">
            <v>MA391 1A</v>
          </cell>
          <cell r="E12" t="str">
            <v>RW28</v>
          </cell>
          <cell r="F12">
            <v>300</v>
          </cell>
        </row>
        <row r="13">
          <cell r="B13" t="str">
            <v>LSANZ4658</v>
          </cell>
          <cell r="C13" t="str">
            <v>00504-0201</v>
          </cell>
          <cell r="D13" t="str">
            <v>MA381 1A</v>
          </cell>
          <cell r="E13" t="str">
            <v>RW15</v>
          </cell>
          <cell r="F13">
            <v>600</v>
          </cell>
          <cell r="G13">
            <v>600</v>
          </cell>
        </row>
        <row r="14">
          <cell r="B14" t="str">
            <v>LSANZ4659</v>
          </cell>
          <cell r="C14" t="str">
            <v>00504-0207</v>
          </cell>
          <cell r="D14" t="str">
            <v>MA381 1A</v>
          </cell>
          <cell r="E14" t="str">
            <v>SW28</v>
          </cell>
          <cell r="F14">
            <v>660</v>
          </cell>
          <cell r="G14">
            <v>5040</v>
          </cell>
        </row>
        <row r="15">
          <cell r="B15" t="str">
            <v>LSANZ4659</v>
          </cell>
          <cell r="C15" t="str">
            <v>00504-0207</v>
          </cell>
          <cell r="D15" t="str">
            <v>MA381 1A</v>
          </cell>
          <cell r="E15" t="str">
            <v>SW28</v>
          </cell>
          <cell r="F15">
            <v>660</v>
          </cell>
        </row>
        <row r="16">
          <cell r="B16" t="str">
            <v>LSANZ4686</v>
          </cell>
          <cell r="C16" t="str">
            <v>43460-8520</v>
          </cell>
          <cell r="D16" t="str">
            <v>WA504 0A</v>
          </cell>
          <cell r="E16" t="str">
            <v>TW29</v>
          </cell>
          <cell r="F16">
            <v>40</v>
          </cell>
          <cell r="G16">
            <v>40</v>
          </cell>
        </row>
        <row r="17">
          <cell r="B17" t="str">
            <v>LSANZ4687</v>
          </cell>
          <cell r="C17" t="str">
            <v>43460-8575</v>
          </cell>
          <cell r="D17" t="str">
            <v>WA504 0A</v>
          </cell>
          <cell r="E17" t="str">
            <v>SB29</v>
          </cell>
          <cell r="F17">
            <v>40</v>
          </cell>
          <cell r="G17">
            <v>40</v>
          </cell>
        </row>
        <row r="18">
          <cell r="B18" t="str">
            <v>LSANZ4688</v>
          </cell>
          <cell r="C18" t="str">
            <v>43460-8580</v>
          </cell>
          <cell r="D18" t="str">
            <v>WA504 0A</v>
          </cell>
          <cell r="E18" t="str">
            <v>SP02</v>
          </cell>
          <cell r="F18">
            <v>40</v>
          </cell>
          <cell r="G18">
            <v>40</v>
          </cell>
        </row>
        <row r="19">
          <cell r="B19" t="str">
            <v>LSANZ4659</v>
          </cell>
          <cell r="C19" t="str">
            <v>00504-0207</v>
          </cell>
          <cell r="D19" t="str">
            <v>MA381 1A</v>
          </cell>
          <cell r="E19" t="str">
            <v>SW28</v>
          </cell>
          <cell r="F19">
            <v>660</v>
          </cell>
        </row>
        <row r="20">
          <cell r="B20" t="str">
            <v>LSANZ4659</v>
          </cell>
          <cell r="C20" t="str">
            <v>00504-0207</v>
          </cell>
          <cell r="D20" t="str">
            <v>MA381 1A</v>
          </cell>
          <cell r="E20" t="str">
            <v>SW28</v>
          </cell>
          <cell r="F20">
            <v>660</v>
          </cell>
        </row>
        <row r="21">
          <cell r="B21" t="str">
            <v>LSANZ4659</v>
          </cell>
          <cell r="C21" t="str">
            <v>00504-0207</v>
          </cell>
          <cell r="D21" t="str">
            <v>MA381 1A</v>
          </cell>
          <cell r="E21" t="str">
            <v>SW28</v>
          </cell>
          <cell r="F21">
            <v>660</v>
          </cell>
        </row>
        <row r="22">
          <cell r="B22" t="str">
            <v>LSANZ4659</v>
          </cell>
          <cell r="C22" t="str">
            <v>00504-0207</v>
          </cell>
          <cell r="D22" t="str">
            <v>MA381 1A</v>
          </cell>
          <cell r="E22" t="str">
            <v>SW28</v>
          </cell>
          <cell r="F22">
            <v>600</v>
          </cell>
        </row>
        <row r="23">
          <cell r="B23" t="str">
            <v>LSANZ4659</v>
          </cell>
          <cell r="C23" t="str">
            <v>00504-0207</v>
          </cell>
          <cell r="D23" t="str">
            <v>MA381 1A</v>
          </cell>
          <cell r="E23" t="str">
            <v>SW28</v>
          </cell>
          <cell r="F23">
            <v>600</v>
          </cell>
        </row>
        <row r="24">
          <cell r="B24" t="str">
            <v>LSANZ4659</v>
          </cell>
          <cell r="C24" t="str">
            <v>00504-0207</v>
          </cell>
          <cell r="D24" t="str">
            <v>MA381 1A</v>
          </cell>
          <cell r="E24" t="str">
            <v>SW28</v>
          </cell>
          <cell r="F24">
            <v>540</v>
          </cell>
        </row>
        <row r="25">
          <cell r="B25" t="str">
            <v>LSANZ4660</v>
          </cell>
          <cell r="C25" t="str">
            <v>00504-0208</v>
          </cell>
          <cell r="D25" t="str">
            <v>MA381 1A</v>
          </cell>
          <cell r="E25" t="str">
            <v>BW22</v>
          </cell>
          <cell r="F25">
            <v>600</v>
          </cell>
          <cell r="G25">
            <v>1020</v>
          </cell>
        </row>
        <row r="26">
          <cell r="B26" t="str">
            <v>LSANZ4660</v>
          </cell>
          <cell r="C26" t="str">
            <v>00504-0208</v>
          </cell>
          <cell r="D26" t="str">
            <v>MA381 1A</v>
          </cell>
          <cell r="E26" t="str">
            <v>BW22</v>
          </cell>
          <cell r="F26">
            <v>420</v>
          </cell>
        </row>
        <row r="27">
          <cell r="B27" t="str">
            <v>LSANZ4661</v>
          </cell>
          <cell r="C27" t="str">
            <v>00504-0260</v>
          </cell>
          <cell r="D27" t="str">
            <v>MB381 1A</v>
          </cell>
          <cell r="E27" t="str">
            <v>RW23</v>
          </cell>
          <cell r="F27">
            <v>660</v>
          </cell>
          <cell r="G27">
            <v>900</v>
          </cell>
        </row>
        <row r="28">
          <cell r="B28" t="str">
            <v>LSANZ4661</v>
          </cell>
          <cell r="C28" t="str">
            <v>00504-0260</v>
          </cell>
          <cell r="D28" t="str">
            <v>MB381 1A</v>
          </cell>
          <cell r="E28" t="str">
            <v>RW23</v>
          </cell>
          <cell r="F28">
            <v>150</v>
          </cell>
        </row>
        <row r="29">
          <cell r="B29" t="str">
            <v>LSANZ4661</v>
          </cell>
          <cell r="C29" t="str">
            <v>00504-0260</v>
          </cell>
          <cell r="D29" t="str">
            <v>MB381 1A</v>
          </cell>
          <cell r="E29" t="str">
            <v>RW23</v>
          </cell>
          <cell r="F29">
            <v>30</v>
          </cell>
        </row>
        <row r="30">
          <cell r="B30" t="str">
            <v>LSANZ4665</v>
          </cell>
          <cell r="C30" t="str">
            <v>00553-0207</v>
          </cell>
          <cell r="D30" t="str">
            <v>WA384 1A</v>
          </cell>
          <cell r="E30" t="str">
            <v>SW29</v>
          </cell>
          <cell r="F30">
            <v>600</v>
          </cell>
          <cell r="G30">
            <v>600</v>
          </cell>
        </row>
        <row r="31">
          <cell r="B31" t="str">
            <v>LSANZ4695</v>
          </cell>
          <cell r="C31" t="str">
            <v>00502-8520</v>
          </cell>
          <cell r="D31" t="str">
            <v>MA391 1A</v>
          </cell>
          <cell r="E31" t="str">
            <v>TW19</v>
          </cell>
          <cell r="F31">
            <v>576</v>
          </cell>
        </row>
        <row r="32">
          <cell r="B32" t="str">
            <v>LSANZ4695</v>
          </cell>
          <cell r="C32" t="str">
            <v>00502-8520</v>
          </cell>
          <cell r="D32" t="str">
            <v>MA391 1A</v>
          </cell>
          <cell r="E32" t="str">
            <v>TW19</v>
          </cell>
          <cell r="F32">
            <v>168</v>
          </cell>
        </row>
        <row r="33">
          <cell r="B33" t="str">
            <v>LSANZ4695</v>
          </cell>
          <cell r="C33" t="str">
            <v>00502-8520</v>
          </cell>
          <cell r="D33" t="str">
            <v>MA391 1A</v>
          </cell>
          <cell r="E33" t="str">
            <v>TW19</v>
          </cell>
          <cell r="F33">
            <v>80</v>
          </cell>
        </row>
        <row r="34">
          <cell r="B34" t="str">
            <v>LSANZ4696</v>
          </cell>
          <cell r="C34" t="str">
            <v>00502-8575</v>
          </cell>
          <cell r="D34" t="str">
            <v>MA391 1A</v>
          </cell>
          <cell r="E34" t="str">
            <v>SB29</v>
          </cell>
          <cell r="F34">
            <v>780</v>
          </cell>
        </row>
        <row r="35">
          <cell r="B35" t="str">
            <v>LSANZ4696</v>
          </cell>
          <cell r="C35" t="str">
            <v>00502-8575</v>
          </cell>
          <cell r="D35" t="str">
            <v>MA391 1A</v>
          </cell>
          <cell r="E35" t="str">
            <v>SB29</v>
          </cell>
          <cell r="F35">
            <v>253</v>
          </cell>
        </row>
        <row r="36">
          <cell r="B36" t="str">
            <v>LSANZ4697</v>
          </cell>
          <cell r="C36" t="str">
            <v>00502-8580</v>
          </cell>
          <cell r="D36" t="str">
            <v>MA391 1A</v>
          </cell>
          <cell r="E36" t="str">
            <v>SP02</v>
          </cell>
          <cell r="F36">
            <v>399</v>
          </cell>
        </row>
        <row r="37">
          <cell r="B37" t="str">
            <v>LSANZ4697</v>
          </cell>
          <cell r="C37" t="str">
            <v>00502-8580</v>
          </cell>
          <cell r="D37" t="str">
            <v>MA391 1A</v>
          </cell>
          <cell r="E37" t="str">
            <v>SP02</v>
          </cell>
          <cell r="F37">
            <v>620</v>
          </cell>
        </row>
        <row r="38">
          <cell r="B38" t="str">
            <v>LSANZ4697</v>
          </cell>
          <cell r="C38" t="str">
            <v>00502-8580</v>
          </cell>
          <cell r="D38" t="str">
            <v>MA391 1A</v>
          </cell>
          <cell r="E38" t="str">
            <v>SP02</v>
          </cell>
          <cell r="F38">
            <v>620</v>
          </cell>
        </row>
        <row r="39">
          <cell r="B39" t="str">
            <v>LSANZ4697</v>
          </cell>
          <cell r="C39" t="str">
            <v>00502-8580</v>
          </cell>
          <cell r="D39" t="str">
            <v>MA391 1A</v>
          </cell>
          <cell r="E39" t="str">
            <v>SP02</v>
          </cell>
          <cell r="F39">
            <v>420</v>
          </cell>
        </row>
        <row r="40">
          <cell r="B40" t="str">
            <v>LSANZ4698</v>
          </cell>
          <cell r="C40" t="str">
            <v>00520-8575</v>
          </cell>
          <cell r="D40" t="str">
            <v>MA447 1A</v>
          </cell>
          <cell r="E40" t="str">
            <v>SB29</v>
          </cell>
          <cell r="F40">
            <v>576</v>
          </cell>
        </row>
        <row r="41">
          <cell r="B41" t="str">
            <v>LSANZ4698</v>
          </cell>
          <cell r="C41" t="str">
            <v>00520-8575</v>
          </cell>
          <cell r="D41" t="str">
            <v>MA447 1A</v>
          </cell>
          <cell r="E41" t="str">
            <v>SB29</v>
          </cell>
          <cell r="F41">
            <v>168</v>
          </cell>
        </row>
        <row r="42">
          <cell r="B42" t="str">
            <v>LSANZ4698</v>
          </cell>
          <cell r="C42" t="str">
            <v>00520-8575</v>
          </cell>
          <cell r="D42" t="str">
            <v>MA447 1A</v>
          </cell>
          <cell r="E42" t="str">
            <v>SB29</v>
          </cell>
          <cell r="F42">
            <v>80</v>
          </cell>
        </row>
        <row r="43">
          <cell r="B43" t="str">
            <v>LSANZ4699</v>
          </cell>
          <cell r="C43" t="str">
            <v>00520-8580</v>
          </cell>
          <cell r="D43" t="str">
            <v>MA447 1A</v>
          </cell>
          <cell r="E43" t="str">
            <v>SP02</v>
          </cell>
          <cell r="F43">
            <v>780</v>
          </cell>
        </row>
        <row r="44">
          <cell r="B44" t="str">
            <v>LSANZ4699</v>
          </cell>
          <cell r="C44" t="str">
            <v>00520-8580</v>
          </cell>
          <cell r="D44" t="str">
            <v>MA447 1A</v>
          </cell>
          <cell r="E44" t="str">
            <v>SP02</v>
          </cell>
          <cell r="F44">
            <v>253</v>
          </cell>
        </row>
        <row r="46">
          <cell r="B46" t="str">
            <v>LSE4647</v>
          </cell>
          <cell r="C46" t="str">
            <v>581-06-16</v>
          </cell>
          <cell r="D46" t="str">
            <v>MA503 0A</v>
          </cell>
          <cell r="E46" t="str">
            <v>SW49</v>
          </cell>
          <cell r="F46">
            <v>660</v>
          </cell>
          <cell r="G46">
            <v>1320</v>
          </cell>
        </row>
        <row r="47">
          <cell r="B47" t="str">
            <v>LSE4647</v>
          </cell>
          <cell r="C47" t="str">
            <v>581-06-16</v>
          </cell>
          <cell r="D47" t="str">
            <v>MA503 0A</v>
          </cell>
          <cell r="E47" t="str">
            <v>SW49</v>
          </cell>
          <cell r="F47">
            <v>660</v>
          </cell>
        </row>
        <row r="48">
          <cell r="B48" t="str">
            <v>LSE4650</v>
          </cell>
          <cell r="C48" t="str">
            <v>581-06-16</v>
          </cell>
          <cell r="D48" t="str">
            <v>MA503 0A</v>
          </cell>
          <cell r="E48" t="str">
            <v>SW49</v>
          </cell>
          <cell r="F48">
            <v>660</v>
          </cell>
          <cell r="G48">
            <v>2640</v>
          </cell>
        </row>
        <row r="49">
          <cell r="B49" t="str">
            <v>LSE4650</v>
          </cell>
          <cell r="C49" t="str">
            <v>581-06-16</v>
          </cell>
          <cell r="D49" t="str">
            <v>MA503 0A</v>
          </cell>
          <cell r="E49" t="str">
            <v>SW49</v>
          </cell>
          <cell r="F49">
            <v>660</v>
          </cell>
        </row>
        <row r="50">
          <cell r="B50" t="str">
            <v>LSE4650</v>
          </cell>
          <cell r="C50" t="str">
            <v>581-06-16</v>
          </cell>
          <cell r="D50" t="str">
            <v>MA503 0A</v>
          </cell>
          <cell r="E50" t="str">
            <v>SW49</v>
          </cell>
          <cell r="F50">
            <v>660</v>
          </cell>
        </row>
        <row r="51">
          <cell r="B51" t="str">
            <v>LSE4650</v>
          </cell>
          <cell r="C51" t="str">
            <v>581-06-16</v>
          </cell>
          <cell r="D51" t="str">
            <v>MA503 0A</v>
          </cell>
          <cell r="E51" t="str">
            <v>SW49</v>
          </cell>
          <cell r="F51">
            <v>660</v>
          </cell>
        </row>
        <row r="52">
          <cell r="B52" t="str">
            <v>LSE4655</v>
          </cell>
          <cell r="C52" t="str">
            <v>581-06-16</v>
          </cell>
          <cell r="D52" t="str">
            <v>MA503 0A</v>
          </cell>
          <cell r="E52" t="str">
            <v>SW49</v>
          </cell>
          <cell r="F52">
            <v>660</v>
          </cell>
          <cell r="G52">
            <v>1320</v>
          </cell>
        </row>
        <row r="53">
          <cell r="B53" t="str">
            <v>LSE4655</v>
          </cell>
          <cell r="C53" t="str">
            <v>581-06-16</v>
          </cell>
          <cell r="D53" t="str">
            <v>MA503 0A</v>
          </cell>
          <cell r="E53" t="str">
            <v>SW49</v>
          </cell>
          <cell r="F53">
            <v>660</v>
          </cell>
        </row>
        <row r="54">
          <cell r="B54" t="str">
            <v>LSE4660</v>
          </cell>
          <cell r="C54" t="str">
            <v>581-06-16</v>
          </cell>
          <cell r="D54" t="str">
            <v>MA503 0A</v>
          </cell>
          <cell r="E54" t="str">
            <v>SW49</v>
          </cell>
          <cell r="F54">
            <v>660</v>
          </cell>
          <cell r="G54">
            <v>1980</v>
          </cell>
        </row>
        <row r="55">
          <cell r="B55" t="str">
            <v>LSE4660</v>
          </cell>
          <cell r="C55" t="str">
            <v>581-06-16</v>
          </cell>
          <cell r="D55" t="str">
            <v>MA503 0A</v>
          </cell>
          <cell r="E55" t="str">
            <v>SW49</v>
          </cell>
          <cell r="F55">
            <v>660</v>
          </cell>
        </row>
        <row r="56">
          <cell r="B56" t="str">
            <v>LSE4660</v>
          </cell>
          <cell r="C56" t="str">
            <v>581-06-16</v>
          </cell>
          <cell r="D56" t="str">
            <v>MA503 0A</v>
          </cell>
          <cell r="E56" t="str">
            <v>SW49</v>
          </cell>
          <cell r="F56">
            <v>660</v>
          </cell>
        </row>
        <row r="57">
          <cell r="B57" t="str">
            <v>LSE4668</v>
          </cell>
          <cell r="C57" t="str">
            <v>581-06-16</v>
          </cell>
          <cell r="D57" t="str">
            <v>MA503 0A</v>
          </cell>
          <cell r="E57" t="str">
            <v>SW49</v>
          </cell>
          <cell r="F57">
            <v>660</v>
          </cell>
          <cell r="G57">
            <v>1980</v>
          </cell>
        </row>
        <row r="58">
          <cell r="B58" t="str">
            <v>LSE4668</v>
          </cell>
          <cell r="C58" t="str">
            <v>581-06-16</v>
          </cell>
          <cell r="D58" t="str">
            <v>MA503 0A</v>
          </cell>
          <cell r="E58" t="str">
            <v>SW49</v>
          </cell>
          <cell r="F58">
            <v>660</v>
          </cell>
        </row>
        <row r="59">
          <cell r="B59" t="str">
            <v>LSE4668</v>
          </cell>
          <cell r="C59" t="str">
            <v>581-06-16</v>
          </cell>
          <cell r="D59" t="str">
            <v>MA503 0A</v>
          </cell>
          <cell r="E59" t="str">
            <v>SW49</v>
          </cell>
          <cell r="F59">
            <v>660</v>
          </cell>
        </row>
        <row r="60">
          <cell r="B60" t="str">
            <v>LSE4673</v>
          </cell>
          <cell r="C60" t="str">
            <v>581-06-16</v>
          </cell>
          <cell r="D60" t="str">
            <v>MA503 0A</v>
          </cell>
          <cell r="E60" t="str">
            <v>SW49</v>
          </cell>
          <cell r="F60">
            <v>660</v>
          </cell>
          <cell r="G60">
            <v>3300</v>
          </cell>
        </row>
        <row r="61">
          <cell r="B61" t="str">
            <v>LSE4673</v>
          </cell>
          <cell r="C61" t="str">
            <v>581-06-16</v>
          </cell>
          <cell r="D61" t="str">
            <v>MA503 0A</v>
          </cell>
          <cell r="E61" t="str">
            <v>SW49</v>
          </cell>
          <cell r="F61">
            <v>660</v>
          </cell>
        </row>
        <row r="62">
          <cell r="B62" t="str">
            <v>LSE4673</v>
          </cell>
          <cell r="C62" t="str">
            <v>581-06-16</v>
          </cell>
          <cell r="D62" t="str">
            <v>MA503 0A</v>
          </cell>
          <cell r="E62" t="str">
            <v>SW49</v>
          </cell>
          <cell r="F62">
            <v>660</v>
          </cell>
        </row>
        <row r="63">
          <cell r="B63" t="str">
            <v>LSE4673</v>
          </cell>
          <cell r="C63" t="str">
            <v>581-06-16</v>
          </cell>
          <cell r="D63" t="str">
            <v>MA503 0A</v>
          </cell>
          <cell r="E63" t="str">
            <v>SW49</v>
          </cell>
          <cell r="F63">
            <v>660</v>
          </cell>
        </row>
        <row r="64">
          <cell r="B64" t="str">
            <v>LSE4673</v>
          </cell>
          <cell r="C64" t="str">
            <v>581-06-16</v>
          </cell>
          <cell r="D64" t="str">
            <v>MA503 0A</v>
          </cell>
          <cell r="E64" t="str">
            <v>SW49</v>
          </cell>
          <cell r="F64">
            <v>660</v>
          </cell>
        </row>
        <row r="65">
          <cell r="B65" t="str">
            <v>LSE4745</v>
          </cell>
          <cell r="C65" t="str">
            <v>583-06-16</v>
          </cell>
          <cell r="D65" t="str">
            <v>WA474 0A</v>
          </cell>
          <cell r="E65" t="str">
            <v>SW49</v>
          </cell>
          <cell r="F65">
            <v>660</v>
          </cell>
          <cell r="G65">
            <v>1140</v>
          </cell>
        </row>
        <row r="66">
          <cell r="B66" t="str">
            <v>LSE4745</v>
          </cell>
          <cell r="C66" t="str">
            <v>583-06-16</v>
          </cell>
          <cell r="D66" t="str">
            <v>WA474 0A</v>
          </cell>
          <cell r="E66" t="str">
            <v>SW49</v>
          </cell>
          <cell r="F66">
            <v>480</v>
          </cell>
        </row>
        <row r="67">
          <cell r="B67" t="str">
            <v>LSE4749</v>
          </cell>
          <cell r="C67" t="str">
            <v>583-06-16</v>
          </cell>
          <cell r="D67" t="str">
            <v>WA474 0A</v>
          </cell>
          <cell r="E67" t="str">
            <v>SW49</v>
          </cell>
          <cell r="F67">
            <v>660</v>
          </cell>
        </row>
        <row r="68">
          <cell r="B68" t="str">
            <v>LSE4765</v>
          </cell>
          <cell r="C68" t="str">
            <v>583-06-16</v>
          </cell>
          <cell r="D68" t="str">
            <v>WA474 0A</v>
          </cell>
          <cell r="E68" t="str">
            <v>SW49</v>
          </cell>
          <cell r="F68">
            <v>660</v>
          </cell>
          <cell r="G68">
            <v>660</v>
          </cell>
        </row>
        <row r="69">
          <cell r="B69" t="str">
            <v>LSE4769</v>
          </cell>
          <cell r="C69" t="str">
            <v>583-06-16</v>
          </cell>
          <cell r="D69" t="str">
            <v>WA474 0A</v>
          </cell>
          <cell r="E69" t="str">
            <v>SW49</v>
          </cell>
          <cell r="F69">
            <v>480</v>
          </cell>
          <cell r="G69">
            <v>1560</v>
          </cell>
        </row>
        <row r="70">
          <cell r="B70" t="str">
            <v>LSE4769</v>
          </cell>
          <cell r="C70" t="str">
            <v>583-06-16</v>
          </cell>
          <cell r="D70" t="str">
            <v>WA474 0A</v>
          </cell>
          <cell r="E70" t="str">
            <v>SW49</v>
          </cell>
          <cell r="F70">
            <v>480</v>
          </cell>
        </row>
        <row r="71">
          <cell r="B71" t="str">
            <v>LSE4769</v>
          </cell>
          <cell r="C71" t="str">
            <v>583-06-16</v>
          </cell>
          <cell r="D71" t="str">
            <v>WA474 0A</v>
          </cell>
          <cell r="E71" t="str">
            <v>SW49</v>
          </cell>
          <cell r="F71">
            <v>600</v>
          </cell>
        </row>
        <row r="72">
          <cell r="B72" t="str">
            <v>CAR2258</v>
          </cell>
          <cell r="C72" t="str">
            <v>700 PB</v>
          </cell>
          <cell r="D72" t="str">
            <v>MA107 0A</v>
          </cell>
          <cell r="E72" t="str">
            <v>SW11</v>
          </cell>
          <cell r="F72">
            <v>30</v>
          </cell>
          <cell r="G72">
            <v>21330</v>
          </cell>
        </row>
        <row r="73">
          <cell r="B73" t="str">
            <v>CAR2258</v>
          </cell>
          <cell r="C73" t="str">
            <v>700 PB</v>
          </cell>
          <cell r="D73" t="str">
            <v>MA107 0A</v>
          </cell>
          <cell r="E73" t="str">
            <v>SW11</v>
          </cell>
          <cell r="F73">
            <v>660</v>
          </cell>
        </row>
        <row r="74">
          <cell r="B74" t="str">
            <v>CAR2258</v>
          </cell>
          <cell r="C74" t="str">
            <v>700 PB</v>
          </cell>
          <cell r="D74" t="str">
            <v>MA107 0A</v>
          </cell>
          <cell r="E74" t="str">
            <v>SW11</v>
          </cell>
          <cell r="F74">
            <v>660</v>
          </cell>
        </row>
        <row r="75">
          <cell r="B75" t="str">
            <v>CAR2258</v>
          </cell>
          <cell r="C75" t="str">
            <v>700 PB</v>
          </cell>
          <cell r="D75" t="str">
            <v>MA107 0A</v>
          </cell>
          <cell r="E75" t="str">
            <v>SW11</v>
          </cell>
          <cell r="F75">
            <v>660</v>
          </cell>
        </row>
        <row r="76">
          <cell r="B76" t="str">
            <v>CAR2258</v>
          </cell>
          <cell r="C76" t="str">
            <v>700 PB</v>
          </cell>
          <cell r="D76" t="str">
            <v>MA107 0A</v>
          </cell>
          <cell r="E76" t="str">
            <v>SW11</v>
          </cell>
          <cell r="F76">
            <v>660</v>
          </cell>
        </row>
        <row r="77">
          <cell r="B77" t="str">
            <v>CAR2258</v>
          </cell>
          <cell r="C77" t="str">
            <v>700 PB</v>
          </cell>
          <cell r="D77" t="str">
            <v>MA107 0A</v>
          </cell>
          <cell r="E77" t="str">
            <v>SW11</v>
          </cell>
          <cell r="F77">
            <v>660</v>
          </cell>
        </row>
        <row r="78">
          <cell r="B78" t="str">
            <v>CAR2258</v>
          </cell>
          <cell r="C78" t="str">
            <v>700 PB</v>
          </cell>
          <cell r="D78" t="str">
            <v>MA107 0A</v>
          </cell>
          <cell r="E78" t="str">
            <v>SW11</v>
          </cell>
          <cell r="F78">
            <v>660</v>
          </cell>
        </row>
        <row r="79">
          <cell r="B79" t="str">
            <v>CAR2258</v>
          </cell>
          <cell r="C79" t="str">
            <v>700 PB</v>
          </cell>
          <cell r="D79" t="str">
            <v>MA107 0A</v>
          </cell>
          <cell r="E79" t="str">
            <v>SW11</v>
          </cell>
          <cell r="F79">
            <v>660</v>
          </cell>
        </row>
        <row r="80">
          <cell r="B80" t="str">
            <v>CAR2258</v>
          </cell>
          <cell r="C80" t="str">
            <v>700 PB</v>
          </cell>
          <cell r="D80" t="str">
            <v>MA107 0A</v>
          </cell>
          <cell r="E80" t="str">
            <v>SW11</v>
          </cell>
          <cell r="F80">
            <v>660</v>
          </cell>
        </row>
        <row r="81">
          <cell r="B81" t="str">
            <v>CAR2258</v>
          </cell>
          <cell r="C81" t="str">
            <v>700 PB</v>
          </cell>
          <cell r="D81" t="str">
            <v>MA107 0A</v>
          </cell>
          <cell r="E81" t="str">
            <v>SW11</v>
          </cell>
          <cell r="F81">
            <v>660</v>
          </cell>
        </row>
        <row r="82">
          <cell r="B82" t="str">
            <v>CAR2258</v>
          </cell>
          <cell r="C82" t="str">
            <v>700 PB</v>
          </cell>
          <cell r="D82" t="str">
            <v>MA107 0A</v>
          </cell>
          <cell r="E82" t="str">
            <v>SW11</v>
          </cell>
          <cell r="F82">
            <v>660</v>
          </cell>
        </row>
        <row r="83">
          <cell r="B83" t="str">
            <v>CAR2258</v>
          </cell>
          <cell r="C83" t="str">
            <v>700 PB</v>
          </cell>
          <cell r="D83" t="str">
            <v>MA107 0A</v>
          </cell>
          <cell r="E83" t="str">
            <v>SW11</v>
          </cell>
          <cell r="F83">
            <v>660</v>
          </cell>
        </row>
        <row r="84">
          <cell r="B84" t="str">
            <v>CAR2258</v>
          </cell>
          <cell r="C84" t="str">
            <v>700 PB</v>
          </cell>
          <cell r="D84" t="str">
            <v>MA107 0A</v>
          </cell>
          <cell r="E84" t="str">
            <v>SW11</v>
          </cell>
          <cell r="F84">
            <v>660</v>
          </cell>
        </row>
        <row r="85">
          <cell r="B85" t="str">
            <v>CAR2258</v>
          </cell>
          <cell r="C85" t="str">
            <v>700 PB</v>
          </cell>
          <cell r="D85" t="str">
            <v>MA107 0A</v>
          </cell>
          <cell r="E85" t="str">
            <v>SW11</v>
          </cell>
          <cell r="F85">
            <v>660</v>
          </cell>
        </row>
        <row r="86">
          <cell r="B86" t="str">
            <v>CAR2258</v>
          </cell>
          <cell r="C86" t="str">
            <v>700 PB</v>
          </cell>
          <cell r="D86" t="str">
            <v>MA107 0A</v>
          </cell>
          <cell r="E86" t="str">
            <v>SW11</v>
          </cell>
          <cell r="F86">
            <v>682</v>
          </cell>
        </row>
        <row r="87">
          <cell r="B87" t="str">
            <v>CAR2258</v>
          </cell>
          <cell r="C87" t="str">
            <v>700 PB</v>
          </cell>
          <cell r="D87" t="str">
            <v>MA107 0A</v>
          </cell>
          <cell r="E87" t="str">
            <v>SW11</v>
          </cell>
          <cell r="F87">
            <v>682</v>
          </cell>
        </row>
        <row r="88">
          <cell r="B88" t="str">
            <v>CAR2258</v>
          </cell>
          <cell r="C88" t="str">
            <v>700 PB</v>
          </cell>
          <cell r="D88" t="str">
            <v>MA107 0A</v>
          </cell>
          <cell r="E88" t="str">
            <v>SW11</v>
          </cell>
          <cell r="F88">
            <v>682</v>
          </cell>
        </row>
        <row r="89">
          <cell r="B89" t="str">
            <v>CAR2258</v>
          </cell>
          <cell r="C89" t="str">
            <v>700 PB</v>
          </cell>
          <cell r="D89" t="str">
            <v>MA107 0A</v>
          </cell>
          <cell r="E89" t="str">
            <v>SW11</v>
          </cell>
          <cell r="F89">
            <v>682</v>
          </cell>
        </row>
        <row r="90">
          <cell r="B90" t="str">
            <v>CAR2258</v>
          </cell>
          <cell r="C90" t="str">
            <v>700 PB</v>
          </cell>
          <cell r="D90" t="str">
            <v>MA107 0A</v>
          </cell>
          <cell r="E90" t="str">
            <v>SW11</v>
          </cell>
          <cell r="F90">
            <v>682</v>
          </cell>
        </row>
        <row r="91">
          <cell r="B91" t="str">
            <v>CAR2258</v>
          </cell>
          <cell r="C91" t="str">
            <v>700 PB</v>
          </cell>
          <cell r="D91" t="str">
            <v>MA107 0A</v>
          </cell>
          <cell r="E91" t="str">
            <v>SW11</v>
          </cell>
          <cell r="F91">
            <v>682</v>
          </cell>
        </row>
        <row r="92">
          <cell r="B92" t="str">
            <v>CAR2258</v>
          </cell>
          <cell r="C92" t="str">
            <v>700 PB</v>
          </cell>
          <cell r="D92" t="str">
            <v>MA107 0A</v>
          </cell>
          <cell r="E92" t="str">
            <v>SW11</v>
          </cell>
          <cell r="F92">
            <v>682</v>
          </cell>
        </row>
        <row r="93">
          <cell r="B93" t="str">
            <v>CAR2258</v>
          </cell>
          <cell r="C93" t="str">
            <v>700 PB</v>
          </cell>
          <cell r="D93" t="str">
            <v>MA107 0A</v>
          </cell>
          <cell r="E93" t="str">
            <v>SW11</v>
          </cell>
          <cell r="F93">
            <v>682</v>
          </cell>
        </row>
        <row r="94">
          <cell r="B94" t="str">
            <v>CAR2258</v>
          </cell>
          <cell r="C94" t="str">
            <v>700 PB</v>
          </cell>
          <cell r="D94" t="str">
            <v>MA107 0A</v>
          </cell>
          <cell r="E94" t="str">
            <v>SW11</v>
          </cell>
          <cell r="F94">
            <v>682</v>
          </cell>
        </row>
        <row r="95">
          <cell r="B95" t="str">
            <v>CAR2258</v>
          </cell>
          <cell r="C95" t="str">
            <v>700 PB</v>
          </cell>
          <cell r="D95" t="str">
            <v>MA107 0A</v>
          </cell>
          <cell r="E95" t="str">
            <v>SW11</v>
          </cell>
          <cell r="F95">
            <v>682</v>
          </cell>
        </row>
        <row r="96">
          <cell r="B96" t="str">
            <v>CAR2258</v>
          </cell>
          <cell r="C96" t="str">
            <v>700 PB</v>
          </cell>
          <cell r="D96" t="str">
            <v>MA107 0A</v>
          </cell>
          <cell r="E96" t="str">
            <v>SW11</v>
          </cell>
          <cell r="F96">
            <v>682</v>
          </cell>
        </row>
        <row r="97">
          <cell r="B97" t="str">
            <v>CAR2258</v>
          </cell>
          <cell r="C97" t="str">
            <v>700 PB</v>
          </cell>
          <cell r="D97" t="str">
            <v>MA107 0A</v>
          </cell>
          <cell r="E97" t="str">
            <v>SW11</v>
          </cell>
          <cell r="F97">
            <v>682</v>
          </cell>
        </row>
        <row r="98">
          <cell r="B98" t="str">
            <v>CAR2258</v>
          </cell>
          <cell r="C98" t="str">
            <v>700 PB</v>
          </cell>
          <cell r="D98" t="str">
            <v>MA107 0A</v>
          </cell>
          <cell r="E98" t="str">
            <v>SW11</v>
          </cell>
          <cell r="F98">
            <v>682</v>
          </cell>
        </row>
        <row r="99">
          <cell r="B99" t="str">
            <v>CAR2258</v>
          </cell>
          <cell r="C99" t="str">
            <v>700 PB</v>
          </cell>
          <cell r="D99" t="str">
            <v>MA107 0A</v>
          </cell>
          <cell r="E99" t="str">
            <v>SW11</v>
          </cell>
          <cell r="F99">
            <v>660</v>
          </cell>
        </row>
        <row r="100">
          <cell r="B100" t="str">
            <v>CAR2258</v>
          </cell>
          <cell r="C100" t="str">
            <v>700 PB</v>
          </cell>
          <cell r="D100" t="str">
            <v>MA107 0A</v>
          </cell>
          <cell r="E100" t="str">
            <v>SW11</v>
          </cell>
          <cell r="F100">
            <v>660</v>
          </cell>
        </row>
        <row r="101">
          <cell r="B101" t="str">
            <v>CAR2258</v>
          </cell>
          <cell r="C101" t="str">
            <v>700 PB</v>
          </cell>
          <cell r="D101" t="str">
            <v>MA107 0A</v>
          </cell>
          <cell r="E101" t="str">
            <v>SW11</v>
          </cell>
          <cell r="F101">
            <v>660</v>
          </cell>
        </row>
        <row r="102">
          <cell r="B102" t="str">
            <v>CAR2258</v>
          </cell>
          <cell r="C102" t="str">
            <v>700 PB</v>
          </cell>
          <cell r="D102" t="str">
            <v>MA107 0A</v>
          </cell>
          <cell r="E102" t="str">
            <v>SW11</v>
          </cell>
          <cell r="F102">
            <v>682</v>
          </cell>
        </row>
        <row r="103">
          <cell r="B103" t="str">
            <v>CAR2258</v>
          </cell>
          <cell r="C103" t="str">
            <v>700 PB</v>
          </cell>
          <cell r="D103" t="str">
            <v>MA107 0A</v>
          </cell>
          <cell r="E103" t="str">
            <v>SW11</v>
          </cell>
          <cell r="F103">
            <v>682</v>
          </cell>
        </row>
        <row r="104">
          <cell r="B104" t="str">
            <v>CAR2258</v>
          </cell>
          <cell r="C104" t="str">
            <v>700 PB</v>
          </cell>
          <cell r="D104" t="str">
            <v>MA107 0A</v>
          </cell>
          <cell r="E104" t="str">
            <v>SW11</v>
          </cell>
          <cell r="F104">
            <v>510</v>
          </cell>
        </row>
        <row r="106">
          <cell r="B106" t="str">
            <v>LSE4609</v>
          </cell>
          <cell r="C106" t="str">
            <v>581-06-16</v>
          </cell>
          <cell r="D106" t="str">
            <v>MA503 0A</v>
          </cell>
          <cell r="E106" t="str">
            <v>SW49</v>
          </cell>
          <cell r="F106">
            <v>660</v>
          </cell>
          <cell r="G106">
            <v>1980</v>
          </cell>
        </row>
        <row r="107">
          <cell r="B107" t="str">
            <v>LSE4609</v>
          </cell>
          <cell r="C107" t="str">
            <v>581-06-16</v>
          </cell>
          <cell r="D107" t="str">
            <v>MA503 0A</v>
          </cell>
          <cell r="E107" t="str">
            <v>SW49</v>
          </cell>
          <cell r="F107">
            <v>660</v>
          </cell>
        </row>
        <row r="108">
          <cell r="B108" t="str">
            <v>LSE4609</v>
          </cell>
          <cell r="C108" t="str">
            <v>581-06-16</v>
          </cell>
          <cell r="D108" t="str">
            <v>MA503 0A</v>
          </cell>
          <cell r="E108" t="str">
            <v>SW49</v>
          </cell>
          <cell r="F108">
            <v>660</v>
          </cell>
        </row>
        <row r="109">
          <cell r="B109" t="str">
            <v>LSE4617</v>
          </cell>
          <cell r="C109" t="str">
            <v>581-06-16</v>
          </cell>
          <cell r="D109" t="str">
            <v>MA503 0A</v>
          </cell>
          <cell r="E109" t="str">
            <v>SW49</v>
          </cell>
          <cell r="F109">
            <v>660</v>
          </cell>
          <cell r="G109">
            <v>3300</v>
          </cell>
        </row>
        <row r="110">
          <cell r="B110" t="str">
            <v>LSE4617</v>
          </cell>
          <cell r="C110" t="str">
            <v>581-06-16</v>
          </cell>
          <cell r="D110" t="str">
            <v>MA503 0A</v>
          </cell>
          <cell r="E110" t="str">
            <v>SW49</v>
          </cell>
          <cell r="F110">
            <v>660</v>
          </cell>
        </row>
        <row r="111">
          <cell r="B111" t="str">
            <v>LSE4617</v>
          </cell>
          <cell r="C111" t="str">
            <v>581-06-16</v>
          </cell>
          <cell r="D111" t="str">
            <v>MA503 0A</v>
          </cell>
          <cell r="E111" t="str">
            <v>SW49</v>
          </cell>
          <cell r="F111">
            <v>660</v>
          </cell>
        </row>
        <row r="112">
          <cell r="B112" t="str">
            <v>LSE4617</v>
          </cell>
          <cell r="C112" t="str">
            <v>581-06-16</v>
          </cell>
          <cell r="D112" t="str">
            <v>MA503 0A</v>
          </cell>
          <cell r="E112" t="str">
            <v>SW49</v>
          </cell>
          <cell r="F112">
            <v>660</v>
          </cell>
        </row>
        <row r="113">
          <cell r="B113" t="str">
            <v>LSE4617</v>
          </cell>
          <cell r="C113" t="str">
            <v>581-06-16</v>
          </cell>
          <cell r="D113" t="str">
            <v>MA503 0A</v>
          </cell>
          <cell r="E113" t="str">
            <v>SW49</v>
          </cell>
          <cell r="F113">
            <v>660</v>
          </cell>
        </row>
        <row r="114">
          <cell r="B114" t="str">
            <v>LSE4607</v>
          </cell>
          <cell r="C114" t="str">
            <v>581-06-16</v>
          </cell>
          <cell r="D114" t="str">
            <v>MA503 0A</v>
          </cell>
          <cell r="E114" t="str">
            <v>SW49</v>
          </cell>
          <cell r="F114">
            <v>660</v>
          </cell>
          <cell r="G114">
            <v>3300</v>
          </cell>
        </row>
        <row r="115">
          <cell r="B115" t="str">
            <v>LSE4607</v>
          </cell>
          <cell r="C115" t="str">
            <v>581-06-16</v>
          </cell>
          <cell r="D115" t="str">
            <v>MA503 0A</v>
          </cell>
          <cell r="E115" t="str">
            <v>SW49</v>
          </cell>
          <cell r="F115">
            <v>660</v>
          </cell>
        </row>
        <row r="116">
          <cell r="B116" t="str">
            <v>LSE4607</v>
          </cell>
          <cell r="C116" t="str">
            <v>581-06-16</v>
          </cell>
          <cell r="D116" t="str">
            <v>MA503 0A</v>
          </cell>
          <cell r="E116" t="str">
            <v>SW49</v>
          </cell>
          <cell r="F116">
            <v>660</v>
          </cell>
        </row>
        <row r="117">
          <cell r="B117" t="str">
            <v>LSE4607</v>
          </cell>
          <cell r="C117" t="str">
            <v>581-06-16</v>
          </cell>
          <cell r="D117" t="str">
            <v>MA503 0A</v>
          </cell>
          <cell r="E117" t="str">
            <v>SW49</v>
          </cell>
          <cell r="F117">
            <v>660</v>
          </cell>
        </row>
        <row r="118">
          <cell r="B118" t="str">
            <v>LSE4607</v>
          </cell>
          <cell r="C118" t="str">
            <v>581-06-16</v>
          </cell>
          <cell r="D118" t="str">
            <v>MA503 0A</v>
          </cell>
          <cell r="E118" t="str">
            <v>SW49</v>
          </cell>
          <cell r="F118">
            <v>660</v>
          </cell>
        </row>
        <row r="119">
          <cell r="B119" t="str">
            <v>LSE4703</v>
          </cell>
          <cell r="C119" t="str">
            <v>581-06-16</v>
          </cell>
          <cell r="D119" t="str">
            <v>MA503 0A</v>
          </cell>
          <cell r="E119" t="str">
            <v>SW49</v>
          </cell>
          <cell r="F119">
            <v>600</v>
          </cell>
          <cell r="G119">
            <v>840</v>
          </cell>
        </row>
        <row r="120">
          <cell r="B120" t="str">
            <v>LSE4703</v>
          </cell>
          <cell r="C120" t="str">
            <v>581-06-16</v>
          </cell>
          <cell r="D120" t="str">
            <v>MA503 0A</v>
          </cell>
          <cell r="E120" t="str">
            <v>SW49</v>
          </cell>
          <cell r="F120">
            <v>240</v>
          </cell>
        </row>
        <row r="121">
          <cell r="B121" t="str">
            <v>LSE4706</v>
          </cell>
          <cell r="C121" t="str">
            <v>581-06-16</v>
          </cell>
          <cell r="D121" t="str">
            <v>MA503 0A</v>
          </cell>
          <cell r="E121" t="str">
            <v>SW49</v>
          </cell>
          <cell r="F121">
            <v>660</v>
          </cell>
          <cell r="G121">
            <v>5940</v>
          </cell>
        </row>
        <row r="122">
          <cell r="B122" t="str">
            <v>LSE4706</v>
          </cell>
          <cell r="C122" t="str">
            <v>581-06-16</v>
          </cell>
          <cell r="D122" t="str">
            <v>MA503 0A</v>
          </cell>
          <cell r="E122" t="str">
            <v>SW49</v>
          </cell>
          <cell r="F122">
            <v>660</v>
          </cell>
        </row>
        <row r="123">
          <cell r="B123" t="str">
            <v>LSE4706</v>
          </cell>
          <cell r="C123" t="str">
            <v>581-06-16</v>
          </cell>
          <cell r="D123" t="str">
            <v>MA503 0A</v>
          </cell>
          <cell r="E123" t="str">
            <v>SW49</v>
          </cell>
          <cell r="F123">
            <v>660</v>
          </cell>
        </row>
        <row r="124">
          <cell r="B124" t="str">
            <v>LSE4706</v>
          </cell>
          <cell r="C124" t="str">
            <v>581-06-16</v>
          </cell>
          <cell r="D124" t="str">
            <v>MA503 0A</v>
          </cell>
          <cell r="E124" t="str">
            <v>SW49</v>
          </cell>
          <cell r="F124">
            <v>660</v>
          </cell>
        </row>
        <row r="125">
          <cell r="B125" t="str">
            <v>LSE4706</v>
          </cell>
          <cell r="C125" t="str">
            <v>581-06-16</v>
          </cell>
          <cell r="D125" t="str">
            <v>MA503 0A</v>
          </cell>
          <cell r="E125" t="str">
            <v>SW49</v>
          </cell>
          <cell r="F125">
            <v>660</v>
          </cell>
        </row>
        <row r="126">
          <cell r="B126" t="str">
            <v>LSE4706</v>
          </cell>
          <cell r="C126" t="str">
            <v>581-06-16</v>
          </cell>
          <cell r="D126" t="str">
            <v>MA503 0A</v>
          </cell>
          <cell r="E126" t="str">
            <v>SW49</v>
          </cell>
          <cell r="F126">
            <v>660</v>
          </cell>
        </row>
        <row r="127">
          <cell r="B127" t="str">
            <v>LSE4706</v>
          </cell>
          <cell r="C127" t="str">
            <v>581-06-16</v>
          </cell>
          <cell r="D127" t="str">
            <v>MA503 0A</v>
          </cell>
          <cell r="E127" t="str">
            <v>SW49</v>
          </cell>
          <cell r="F127">
            <v>660</v>
          </cell>
        </row>
        <row r="128">
          <cell r="B128" t="str">
            <v>LSE4706</v>
          </cell>
          <cell r="C128" t="str">
            <v>581-06-16</v>
          </cell>
          <cell r="D128" t="str">
            <v>MA503 0A</v>
          </cell>
          <cell r="E128" t="str">
            <v>SW49</v>
          </cell>
          <cell r="F128">
            <v>660</v>
          </cell>
        </row>
        <row r="129">
          <cell r="B129" t="str">
            <v>LSE4706</v>
          </cell>
          <cell r="C129" t="str">
            <v>581-06-16</v>
          </cell>
          <cell r="D129" t="str">
            <v>MA503 0A</v>
          </cell>
          <cell r="E129" t="str">
            <v>SW49</v>
          </cell>
          <cell r="F129">
            <v>660</v>
          </cell>
        </row>
        <row r="130">
          <cell r="B130" t="str">
            <v>LSE4710</v>
          </cell>
          <cell r="C130" t="str">
            <v>581-06-16</v>
          </cell>
          <cell r="D130" t="str">
            <v>MA503 0A</v>
          </cell>
          <cell r="E130" t="str">
            <v>SW49</v>
          </cell>
          <cell r="F130">
            <v>660</v>
          </cell>
          <cell r="G130">
            <v>1140</v>
          </cell>
        </row>
        <row r="131">
          <cell r="B131" t="str">
            <v>LSE4710</v>
          </cell>
          <cell r="C131" t="str">
            <v>581-06-16</v>
          </cell>
          <cell r="D131" t="str">
            <v>MA503 0A</v>
          </cell>
          <cell r="E131" t="str">
            <v>SW49</v>
          </cell>
          <cell r="F131">
            <v>480</v>
          </cell>
        </row>
        <row r="132">
          <cell r="B132" t="str">
            <v>LSE4712</v>
          </cell>
          <cell r="C132" t="str">
            <v>581-06-16</v>
          </cell>
          <cell r="D132" t="str">
            <v>MA503 0A</v>
          </cell>
          <cell r="E132" t="str">
            <v>SW49</v>
          </cell>
          <cell r="F132">
            <v>660</v>
          </cell>
          <cell r="G132">
            <v>1320</v>
          </cell>
        </row>
        <row r="133">
          <cell r="B133" t="str">
            <v>LSE4712</v>
          </cell>
          <cell r="C133" t="str">
            <v>581-06-16</v>
          </cell>
          <cell r="D133" t="str">
            <v>MA503 0A</v>
          </cell>
          <cell r="E133" t="str">
            <v>SW49</v>
          </cell>
          <cell r="F133">
            <v>660</v>
          </cell>
        </row>
        <row r="134">
          <cell r="B134" t="str">
            <v>LSE4713</v>
          </cell>
          <cell r="C134" t="str">
            <v>582-06-16</v>
          </cell>
          <cell r="D134" t="str">
            <v>MA473 0B</v>
          </cell>
          <cell r="E134" t="str">
            <v>SW49</v>
          </cell>
          <cell r="F134">
            <v>660</v>
          </cell>
          <cell r="G134">
            <v>5940</v>
          </cell>
        </row>
        <row r="135">
          <cell r="B135" t="str">
            <v>LSE4713</v>
          </cell>
          <cell r="C135" t="str">
            <v>582-06-16</v>
          </cell>
          <cell r="D135" t="str">
            <v>MA473 0B</v>
          </cell>
          <cell r="E135" t="str">
            <v>SW49</v>
          </cell>
          <cell r="F135">
            <v>660</v>
          </cell>
        </row>
        <row r="136">
          <cell r="B136" t="str">
            <v>LSE4713</v>
          </cell>
          <cell r="C136" t="str">
            <v>582-06-16</v>
          </cell>
          <cell r="D136" t="str">
            <v>MA473 0B</v>
          </cell>
          <cell r="E136" t="str">
            <v>SW49</v>
          </cell>
          <cell r="F136">
            <v>660</v>
          </cell>
        </row>
        <row r="137">
          <cell r="B137" t="str">
            <v>LSE4713</v>
          </cell>
          <cell r="C137" t="str">
            <v>582-06-16</v>
          </cell>
          <cell r="D137" t="str">
            <v>MA473 0B</v>
          </cell>
          <cell r="E137" t="str">
            <v>SW49</v>
          </cell>
          <cell r="F137">
            <v>660</v>
          </cell>
        </row>
        <row r="138">
          <cell r="B138" t="str">
            <v>LSE4713</v>
          </cell>
          <cell r="C138" t="str">
            <v>582-06-16</v>
          </cell>
          <cell r="D138" t="str">
            <v>MA473 0B</v>
          </cell>
          <cell r="E138" t="str">
            <v>SW49</v>
          </cell>
          <cell r="F138">
            <v>660</v>
          </cell>
        </row>
        <row r="139">
          <cell r="B139" t="str">
            <v>LSE4713</v>
          </cell>
          <cell r="C139" t="str">
            <v>582-06-16</v>
          </cell>
          <cell r="D139" t="str">
            <v>MA473 0B</v>
          </cell>
          <cell r="E139" t="str">
            <v>SW49</v>
          </cell>
          <cell r="F139">
            <v>660</v>
          </cell>
        </row>
        <row r="140">
          <cell r="B140" t="str">
            <v>LSE4713</v>
          </cell>
          <cell r="C140" t="str">
            <v>582-06-16</v>
          </cell>
          <cell r="D140" t="str">
            <v>MA473 0B</v>
          </cell>
          <cell r="E140" t="str">
            <v>SW49</v>
          </cell>
          <cell r="F140">
            <v>660</v>
          </cell>
        </row>
        <row r="141">
          <cell r="B141" t="str">
            <v>LSE4713</v>
          </cell>
          <cell r="C141" t="str">
            <v>582-06-16</v>
          </cell>
          <cell r="D141" t="str">
            <v>MA473 0B</v>
          </cell>
          <cell r="E141" t="str">
            <v>SW49</v>
          </cell>
          <cell r="F141">
            <v>660</v>
          </cell>
        </row>
        <row r="142">
          <cell r="B142" t="str">
            <v>LSE4713</v>
          </cell>
          <cell r="C142" t="str">
            <v>582-06-16</v>
          </cell>
          <cell r="D142" t="str">
            <v>MA473 0B</v>
          </cell>
          <cell r="E142" t="str">
            <v>SW49</v>
          </cell>
          <cell r="F142">
            <v>660</v>
          </cell>
        </row>
        <row r="143">
          <cell r="B143" t="str">
            <v>LSE4716</v>
          </cell>
          <cell r="C143" t="str">
            <v>582-06-16</v>
          </cell>
          <cell r="D143" t="str">
            <v>MA473 0B</v>
          </cell>
          <cell r="E143" t="str">
            <v>SW49</v>
          </cell>
          <cell r="F143">
            <v>660</v>
          </cell>
          <cell r="G143">
            <v>1320</v>
          </cell>
        </row>
        <row r="144">
          <cell r="B144" t="str">
            <v>LSE4716</v>
          </cell>
          <cell r="C144" t="str">
            <v>582-06-16</v>
          </cell>
          <cell r="D144" t="str">
            <v>MA473 0B</v>
          </cell>
          <cell r="E144" t="str">
            <v>SW49</v>
          </cell>
          <cell r="F144">
            <v>660</v>
          </cell>
        </row>
        <row r="145">
          <cell r="B145" t="str">
            <v>LSE4724</v>
          </cell>
          <cell r="C145" t="str">
            <v>582-06-16</v>
          </cell>
          <cell r="D145" t="str">
            <v>MA473 0B</v>
          </cell>
          <cell r="E145" t="str">
            <v>SW49</v>
          </cell>
          <cell r="F145">
            <v>660</v>
          </cell>
          <cell r="G145">
            <v>3300</v>
          </cell>
        </row>
        <row r="146">
          <cell r="B146" t="str">
            <v>LSE4724</v>
          </cell>
          <cell r="C146" t="str">
            <v>582-06-16</v>
          </cell>
          <cell r="D146" t="str">
            <v>MA473 0B</v>
          </cell>
          <cell r="E146" t="str">
            <v>SW49</v>
          </cell>
          <cell r="F146">
            <v>660</v>
          </cell>
        </row>
        <row r="147">
          <cell r="B147" t="str">
            <v>LSE4724</v>
          </cell>
          <cell r="C147" t="str">
            <v>582-06-16</v>
          </cell>
          <cell r="D147" t="str">
            <v>MA473 0B</v>
          </cell>
          <cell r="E147" t="str">
            <v>SW49</v>
          </cell>
          <cell r="F147">
            <v>660</v>
          </cell>
        </row>
        <row r="148">
          <cell r="B148" t="str">
            <v>LSE4724</v>
          </cell>
          <cell r="C148" t="str">
            <v>582-06-16</v>
          </cell>
          <cell r="D148" t="str">
            <v>MA473 0B</v>
          </cell>
          <cell r="E148" t="str">
            <v>SW49</v>
          </cell>
          <cell r="F148">
            <v>660</v>
          </cell>
        </row>
        <row r="149">
          <cell r="B149" t="str">
            <v>LSE4724</v>
          </cell>
          <cell r="C149" t="str">
            <v>582-06-16</v>
          </cell>
          <cell r="D149" t="str">
            <v>MA473 0B</v>
          </cell>
          <cell r="E149" t="str">
            <v>SW49</v>
          </cell>
          <cell r="F149">
            <v>660</v>
          </cell>
        </row>
        <row r="150">
          <cell r="B150" t="str">
            <v>LSE4734</v>
          </cell>
          <cell r="C150" t="str">
            <v>582-06-16</v>
          </cell>
          <cell r="D150" t="str">
            <v>MA473 0B</v>
          </cell>
          <cell r="E150" t="str">
            <v>SW49</v>
          </cell>
          <cell r="F150">
            <v>660</v>
          </cell>
          <cell r="G150">
            <v>5280</v>
          </cell>
        </row>
        <row r="151">
          <cell r="B151" t="str">
            <v>LSE4734</v>
          </cell>
          <cell r="C151" t="str">
            <v>582-06-16</v>
          </cell>
          <cell r="D151" t="str">
            <v>MA473 0B</v>
          </cell>
          <cell r="E151" t="str">
            <v>SW49</v>
          </cell>
          <cell r="F151">
            <v>660</v>
          </cell>
        </row>
        <row r="152">
          <cell r="B152" t="str">
            <v>LSE4734</v>
          </cell>
          <cell r="C152" t="str">
            <v>582-06-16</v>
          </cell>
          <cell r="D152" t="str">
            <v>MA473 0B</v>
          </cell>
          <cell r="E152" t="str">
            <v>SW49</v>
          </cell>
          <cell r="F152">
            <v>660</v>
          </cell>
        </row>
        <row r="153">
          <cell r="B153" t="str">
            <v>LSE4734</v>
          </cell>
          <cell r="C153" t="str">
            <v>582-06-16</v>
          </cell>
          <cell r="D153" t="str">
            <v>MA473 0B</v>
          </cell>
          <cell r="E153" t="str">
            <v>SW49</v>
          </cell>
          <cell r="F153">
            <v>660</v>
          </cell>
        </row>
        <row r="154">
          <cell r="B154" t="str">
            <v>LSE4734</v>
          </cell>
          <cell r="C154" t="str">
            <v>582-06-16</v>
          </cell>
          <cell r="D154" t="str">
            <v>MA473 0B</v>
          </cell>
          <cell r="E154" t="str">
            <v>SW49</v>
          </cell>
          <cell r="F154">
            <v>660</v>
          </cell>
        </row>
        <row r="155">
          <cell r="B155" t="str">
            <v>LSE4734</v>
          </cell>
          <cell r="C155" t="str">
            <v>582-06-16</v>
          </cell>
          <cell r="D155" t="str">
            <v>MA473 0B</v>
          </cell>
          <cell r="E155" t="str">
            <v>SW49</v>
          </cell>
          <cell r="F155">
            <v>660</v>
          </cell>
        </row>
        <row r="156">
          <cell r="B156" t="str">
            <v>LSE4734</v>
          </cell>
          <cell r="C156" t="str">
            <v>582-06-16</v>
          </cell>
          <cell r="D156" t="str">
            <v>MA473 0B</v>
          </cell>
          <cell r="E156" t="str">
            <v>SW49</v>
          </cell>
          <cell r="F156">
            <v>660</v>
          </cell>
        </row>
        <row r="157">
          <cell r="B157" t="str">
            <v>LSE4734</v>
          </cell>
          <cell r="C157" t="str">
            <v>582-06-16</v>
          </cell>
          <cell r="D157" t="str">
            <v>MA473 0B</v>
          </cell>
          <cell r="E157" t="str">
            <v>SW49</v>
          </cell>
          <cell r="F157">
            <v>660</v>
          </cell>
        </row>
        <row r="158">
          <cell r="B158" t="str">
            <v>LSE4737</v>
          </cell>
          <cell r="C158" t="str">
            <v>582-06-16</v>
          </cell>
          <cell r="D158" t="str">
            <v>MA473 0B</v>
          </cell>
          <cell r="E158" t="str">
            <v>SW49</v>
          </cell>
          <cell r="F158">
            <v>660</v>
          </cell>
          <cell r="G158">
            <v>1320</v>
          </cell>
        </row>
        <row r="159">
          <cell r="B159" t="str">
            <v>LSE4737</v>
          </cell>
          <cell r="C159" t="str">
            <v>582-06-16</v>
          </cell>
          <cell r="D159" t="str">
            <v>MA473 0B</v>
          </cell>
          <cell r="E159" t="str">
            <v>SW49</v>
          </cell>
          <cell r="F159">
            <v>660</v>
          </cell>
        </row>
        <row r="160">
          <cell r="B160" t="str">
            <v>LSE4740</v>
          </cell>
          <cell r="C160" t="str">
            <v>582-06-16</v>
          </cell>
          <cell r="D160" t="str">
            <v>MA473 0B</v>
          </cell>
          <cell r="E160" t="str">
            <v>SW49</v>
          </cell>
          <cell r="F160">
            <v>660</v>
          </cell>
          <cell r="G160">
            <v>2640</v>
          </cell>
        </row>
        <row r="161">
          <cell r="B161" t="str">
            <v>LSE4740</v>
          </cell>
          <cell r="C161" t="str">
            <v>582-06-16</v>
          </cell>
          <cell r="D161" t="str">
            <v>MA473 0B</v>
          </cell>
          <cell r="E161" t="str">
            <v>SW49</v>
          </cell>
          <cell r="F161">
            <v>660</v>
          </cell>
        </row>
        <row r="162">
          <cell r="B162" t="str">
            <v>LSE4740</v>
          </cell>
          <cell r="C162" t="str">
            <v>582-06-16</v>
          </cell>
          <cell r="D162" t="str">
            <v>MA473 0B</v>
          </cell>
          <cell r="E162" t="str">
            <v>SW49</v>
          </cell>
          <cell r="F162">
            <v>660</v>
          </cell>
        </row>
        <row r="163">
          <cell r="B163" t="str">
            <v>LSE4740</v>
          </cell>
          <cell r="C163" t="str">
            <v>582-06-16</v>
          </cell>
          <cell r="D163" t="str">
            <v>MA473 0B</v>
          </cell>
          <cell r="E163" t="str">
            <v>SW49</v>
          </cell>
          <cell r="F163">
            <v>660</v>
          </cell>
        </row>
        <row r="164">
          <cell r="B164" t="str">
            <v>LSE4747</v>
          </cell>
          <cell r="C164" t="str">
            <v>582-06-16</v>
          </cell>
          <cell r="D164" t="str">
            <v>MA473 0B</v>
          </cell>
          <cell r="E164" t="str">
            <v>SW49</v>
          </cell>
          <cell r="F164">
            <v>660</v>
          </cell>
          <cell r="G164">
            <v>1320</v>
          </cell>
        </row>
        <row r="165">
          <cell r="B165" t="str">
            <v>LSE4747</v>
          </cell>
          <cell r="C165" t="str">
            <v>582-06-16</v>
          </cell>
          <cell r="D165" t="str">
            <v>MA473 0B</v>
          </cell>
          <cell r="E165" t="str">
            <v>SW49</v>
          </cell>
          <cell r="F165">
            <v>660</v>
          </cell>
        </row>
        <row r="166">
          <cell r="B166" t="str">
            <v>LSE4753</v>
          </cell>
          <cell r="C166" t="str">
            <v>582-06-16</v>
          </cell>
          <cell r="D166" t="str">
            <v>MA473 0B</v>
          </cell>
          <cell r="E166" t="str">
            <v>SW49</v>
          </cell>
          <cell r="F166">
            <v>660</v>
          </cell>
          <cell r="G166">
            <v>1320</v>
          </cell>
        </row>
        <row r="168">
          <cell r="B168" t="str">
            <v>LSE4781</v>
          </cell>
          <cell r="C168" t="str">
            <v>581-06-02</v>
          </cell>
          <cell r="D168" t="str">
            <v>MA503 0A</v>
          </cell>
          <cell r="E168" t="str">
            <v>RW32</v>
          </cell>
          <cell r="F168">
            <v>660</v>
          </cell>
          <cell r="G168">
            <v>660</v>
          </cell>
        </row>
        <row r="169">
          <cell r="B169" t="str">
            <v>LSE4621</v>
          </cell>
          <cell r="C169" t="str">
            <v>581-06-16</v>
          </cell>
          <cell r="D169" t="str">
            <v>MA503 0A</v>
          </cell>
          <cell r="E169" t="str">
            <v>SW49</v>
          </cell>
          <cell r="F169">
            <v>660</v>
          </cell>
          <cell r="G169">
            <v>660</v>
          </cell>
        </row>
        <row r="170">
          <cell r="B170" t="str">
            <v>LSE4635</v>
          </cell>
          <cell r="C170" t="str">
            <v>581-06-16</v>
          </cell>
          <cell r="D170" t="str">
            <v>MA503 0A</v>
          </cell>
          <cell r="E170" t="str">
            <v>SW49</v>
          </cell>
          <cell r="F170">
            <v>660</v>
          </cell>
          <cell r="G170">
            <v>1980</v>
          </cell>
        </row>
        <row r="171">
          <cell r="B171" t="str">
            <v>LSE4635</v>
          </cell>
          <cell r="C171" t="str">
            <v>581-06-16</v>
          </cell>
          <cell r="D171" t="str">
            <v>MA503 0A</v>
          </cell>
          <cell r="E171" t="str">
            <v>SW49</v>
          </cell>
          <cell r="F171">
            <v>660</v>
          </cell>
        </row>
        <row r="172">
          <cell r="B172" t="str">
            <v>LSE4635</v>
          </cell>
          <cell r="C172" t="str">
            <v>581-06-16</v>
          </cell>
          <cell r="D172" t="str">
            <v>MA503 0A</v>
          </cell>
          <cell r="E172" t="str">
            <v>SW49</v>
          </cell>
          <cell r="F172">
            <v>660</v>
          </cell>
        </row>
        <row r="173">
          <cell r="B173" t="str">
            <v>LSE4639</v>
          </cell>
          <cell r="C173" t="str">
            <v>581-06-16</v>
          </cell>
          <cell r="D173" t="str">
            <v>MA503 0A</v>
          </cell>
          <cell r="E173" t="str">
            <v>SW49</v>
          </cell>
          <cell r="F173">
            <v>660</v>
          </cell>
          <cell r="G173">
            <v>2640</v>
          </cell>
        </row>
        <row r="174">
          <cell r="B174" t="str">
            <v>LSE4639</v>
          </cell>
          <cell r="C174" t="str">
            <v>581-06-16</v>
          </cell>
          <cell r="D174" t="str">
            <v>MA503 0A</v>
          </cell>
          <cell r="E174" t="str">
            <v>SW49</v>
          </cell>
          <cell r="F174">
            <v>660</v>
          </cell>
        </row>
        <row r="175">
          <cell r="B175" t="str">
            <v>LSE4639</v>
          </cell>
          <cell r="C175" t="str">
            <v>581-06-16</v>
          </cell>
          <cell r="D175" t="str">
            <v>MA503 0A</v>
          </cell>
          <cell r="E175" t="str">
            <v>SW49</v>
          </cell>
          <cell r="F175">
            <v>660</v>
          </cell>
        </row>
        <row r="176">
          <cell r="B176" t="str">
            <v>LSE4639</v>
          </cell>
          <cell r="C176" t="str">
            <v>581-06-16</v>
          </cell>
          <cell r="D176" t="str">
            <v>MA503 0A</v>
          </cell>
          <cell r="E176" t="str">
            <v>SW49</v>
          </cell>
          <cell r="F176">
            <v>660</v>
          </cell>
        </row>
        <row r="177">
          <cell r="B177" t="str">
            <v>LSE4701</v>
          </cell>
          <cell r="C177" t="str">
            <v>581-06-16</v>
          </cell>
          <cell r="D177" t="str">
            <v>MA503 0A</v>
          </cell>
          <cell r="E177" t="str">
            <v>SW49</v>
          </cell>
          <cell r="F177">
            <v>660</v>
          </cell>
          <cell r="G177">
            <v>1320</v>
          </cell>
        </row>
        <row r="178">
          <cell r="B178" t="str">
            <v>LSE4701</v>
          </cell>
          <cell r="C178" t="str">
            <v>581-06-16</v>
          </cell>
          <cell r="D178" t="str">
            <v>MA503 0A</v>
          </cell>
          <cell r="E178" t="str">
            <v>SW49</v>
          </cell>
          <cell r="F178">
            <v>660</v>
          </cell>
        </row>
        <row r="179">
          <cell r="B179" t="str">
            <v>LSE4722</v>
          </cell>
          <cell r="C179" t="str">
            <v>581-06-16</v>
          </cell>
          <cell r="D179" t="str">
            <v>MA503 0A</v>
          </cell>
          <cell r="E179" t="str">
            <v>SW49</v>
          </cell>
          <cell r="F179">
            <v>660</v>
          </cell>
          <cell r="G179">
            <v>7920</v>
          </cell>
        </row>
        <row r="180">
          <cell r="B180" t="str">
            <v>LSE4722</v>
          </cell>
          <cell r="C180" t="str">
            <v>581-06-16</v>
          </cell>
          <cell r="D180" t="str">
            <v>MA503 0A</v>
          </cell>
          <cell r="E180" t="str">
            <v>SW49</v>
          </cell>
          <cell r="F180">
            <v>660</v>
          </cell>
        </row>
        <row r="181">
          <cell r="B181" t="str">
            <v>LSE4722</v>
          </cell>
          <cell r="C181" t="str">
            <v>581-06-16</v>
          </cell>
          <cell r="D181" t="str">
            <v>MA503 0A</v>
          </cell>
          <cell r="E181" t="str">
            <v>SW49</v>
          </cell>
          <cell r="F181">
            <v>660</v>
          </cell>
        </row>
        <row r="182">
          <cell r="B182" t="str">
            <v>LSE4722</v>
          </cell>
          <cell r="C182" t="str">
            <v>581-06-16</v>
          </cell>
          <cell r="D182" t="str">
            <v>MA503 0A</v>
          </cell>
          <cell r="E182" t="str">
            <v>SW49</v>
          </cell>
          <cell r="F182">
            <v>660</v>
          </cell>
        </row>
        <row r="183">
          <cell r="B183" t="str">
            <v>LSE4722</v>
          </cell>
          <cell r="C183" t="str">
            <v>581-06-16</v>
          </cell>
          <cell r="D183" t="str">
            <v>MA503 0A</v>
          </cell>
          <cell r="E183" t="str">
            <v>SW49</v>
          </cell>
          <cell r="F183">
            <v>660</v>
          </cell>
        </row>
        <row r="184">
          <cell r="B184" t="str">
            <v>LSE4722</v>
          </cell>
          <cell r="C184" t="str">
            <v>581-06-16</v>
          </cell>
          <cell r="D184" t="str">
            <v>MA503 0A</v>
          </cell>
          <cell r="E184" t="str">
            <v>SW49</v>
          </cell>
          <cell r="F184">
            <v>660</v>
          </cell>
        </row>
        <row r="185">
          <cell r="B185" t="str">
            <v>LSE4722</v>
          </cell>
          <cell r="C185" t="str">
            <v>581-06-16</v>
          </cell>
          <cell r="D185" t="str">
            <v>MA503 0A</v>
          </cell>
          <cell r="E185" t="str">
            <v>SW49</v>
          </cell>
          <cell r="F185">
            <v>660</v>
          </cell>
        </row>
        <row r="186">
          <cell r="B186" t="str">
            <v>LSE4722</v>
          </cell>
          <cell r="C186" t="str">
            <v>581-06-16</v>
          </cell>
          <cell r="D186" t="str">
            <v>MA503 0A</v>
          </cell>
          <cell r="E186" t="str">
            <v>SW49</v>
          </cell>
          <cell r="F186">
            <v>660</v>
          </cell>
        </row>
        <row r="187">
          <cell r="B187" t="str">
            <v>LSE4722</v>
          </cell>
          <cell r="C187" t="str">
            <v>581-06-16</v>
          </cell>
          <cell r="D187" t="str">
            <v>MA503 0A</v>
          </cell>
          <cell r="E187" t="str">
            <v>SW49</v>
          </cell>
          <cell r="F187">
            <v>660</v>
          </cell>
        </row>
        <row r="188">
          <cell r="B188" t="str">
            <v>LSE4722</v>
          </cell>
          <cell r="C188" t="str">
            <v>581-06-16</v>
          </cell>
          <cell r="D188" t="str">
            <v>MA503 0A</v>
          </cell>
          <cell r="E188" t="str">
            <v>SW49</v>
          </cell>
          <cell r="F188">
            <v>660</v>
          </cell>
        </row>
        <row r="189">
          <cell r="B189" t="str">
            <v>LSE4722</v>
          </cell>
          <cell r="C189" t="str">
            <v>581-06-16</v>
          </cell>
          <cell r="D189" t="str">
            <v>MA503 0A</v>
          </cell>
          <cell r="E189" t="str">
            <v>SW49</v>
          </cell>
          <cell r="F189">
            <v>660</v>
          </cell>
        </row>
        <row r="190">
          <cell r="B190" t="str">
            <v>LSE4722</v>
          </cell>
          <cell r="C190" t="str">
            <v>581-06-16</v>
          </cell>
          <cell r="D190" t="str">
            <v>MA503 0A</v>
          </cell>
          <cell r="E190" t="str">
            <v>SW49</v>
          </cell>
          <cell r="F190">
            <v>660</v>
          </cell>
        </row>
        <row r="191">
          <cell r="B191" t="str">
            <v>LSE4714</v>
          </cell>
          <cell r="C191" t="str">
            <v>581-06-16</v>
          </cell>
          <cell r="D191" t="str">
            <v>MA503 0A</v>
          </cell>
          <cell r="E191" t="str">
            <v>SW49</v>
          </cell>
          <cell r="F191">
            <v>660</v>
          </cell>
          <cell r="G191">
            <v>1980</v>
          </cell>
        </row>
        <row r="192">
          <cell r="B192" t="str">
            <v>LSE4714</v>
          </cell>
          <cell r="C192" t="str">
            <v>581-06-16</v>
          </cell>
          <cell r="D192" t="str">
            <v>MA503 0A</v>
          </cell>
          <cell r="E192" t="str">
            <v>SW49</v>
          </cell>
          <cell r="F192">
            <v>660</v>
          </cell>
        </row>
        <row r="193">
          <cell r="B193" t="str">
            <v>LSE4714</v>
          </cell>
          <cell r="C193" t="str">
            <v>581-06-16</v>
          </cell>
          <cell r="D193" t="str">
            <v>MA503 0A</v>
          </cell>
          <cell r="E193" t="str">
            <v>SW49</v>
          </cell>
          <cell r="F193">
            <v>660</v>
          </cell>
        </row>
        <row r="194">
          <cell r="B194" t="str">
            <v>LSE4732</v>
          </cell>
          <cell r="C194" t="str">
            <v>581-06-16</v>
          </cell>
          <cell r="D194" t="str">
            <v>MA503 0A</v>
          </cell>
          <cell r="E194" t="str">
            <v>SW49</v>
          </cell>
          <cell r="F194">
            <v>660</v>
          </cell>
          <cell r="G194">
            <v>7260</v>
          </cell>
        </row>
        <row r="195">
          <cell r="B195" t="str">
            <v>LSE4732</v>
          </cell>
          <cell r="C195" t="str">
            <v>581-06-16</v>
          </cell>
          <cell r="D195" t="str">
            <v>MA503 0A</v>
          </cell>
          <cell r="E195" t="str">
            <v>SW49</v>
          </cell>
          <cell r="F195">
            <v>660</v>
          </cell>
        </row>
        <row r="196">
          <cell r="B196" t="str">
            <v>LSE4732</v>
          </cell>
          <cell r="C196" t="str">
            <v>581-06-16</v>
          </cell>
          <cell r="D196" t="str">
            <v>MA503 0A</v>
          </cell>
          <cell r="E196" t="str">
            <v>SW49</v>
          </cell>
          <cell r="F196">
            <v>660</v>
          </cell>
        </row>
        <row r="197">
          <cell r="B197" t="str">
            <v>LSE4732</v>
          </cell>
          <cell r="C197" t="str">
            <v>581-06-16</v>
          </cell>
          <cell r="D197" t="str">
            <v>MA503 0A</v>
          </cell>
          <cell r="E197" t="str">
            <v>SW49</v>
          </cell>
          <cell r="F197">
            <v>660</v>
          </cell>
        </row>
        <row r="198">
          <cell r="B198" t="str">
            <v>LSE4732</v>
          </cell>
          <cell r="C198" t="str">
            <v>581-06-16</v>
          </cell>
          <cell r="D198" t="str">
            <v>MA503 0A</v>
          </cell>
          <cell r="E198" t="str">
            <v>SW49</v>
          </cell>
          <cell r="F198">
            <v>660</v>
          </cell>
        </row>
        <row r="199">
          <cell r="B199" t="str">
            <v>LSE4732</v>
          </cell>
          <cell r="C199" t="str">
            <v>581-06-16</v>
          </cell>
          <cell r="D199" t="str">
            <v>MA503 0A</v>
          </cell>
          <cell r="E199" t="str">
            <v>SW49</v>
          </cell>
          <cell r="F199">
            <v>660</v>
          </cell>
        </row>
        <row r="200">
          <cell r="B200" t="str">
            <v>LSE4732</v>
          </cell>
          <cell r="C200" t="str">
            <v>581-06-16</v>
          </cell>
          <cell r="D200" t="str">
            <v>MA503 0A</v>
          </cell>
          <cell r="E200" t="str">
            <v>SW49</v>
          </cell>
          <cell r="F200">
            <v>660</v>
          </cell>
        </row>
        <row r="201">
          <cell r="B201" t="str">
            <v>LSE4732</v>
          </cell>
          <cell r="C201" t="str">
            <v>581-06-16</v>
          </cell>
          <cell r="D201" t="str">
            <v>MA503 0A</v>
          </cell>
          <cell r="E201" t="str">
            <v>SW49</v>
          </cell>
          <cell r="F201">
            <v>660</v>
          </cell>
        </row>
        <row r="202">
          <cell r="B202" t="str">
            <v>LSE4732</v>
          </cell>
          <cell r="C202" t="str">
            <v>581-06-16</v>
          </cell>
          <cell r="D202" t="str">
            <v>MA503 0A</v>
          </cell>
          <cell r="E202" t="str">
            <v>SW49</v>
          </cell>
          <cell r="F202">
            <v>660</v>
          </cell>
        </row>
        <row r="203">
          <cell r="B203" t="str">
            <v>LSE4732</v>
          </cell>
          <cell r="C203" t="str">
            <v>581-06-16</v>
          </cell>
          <cell r="D203" t="str">
            <v>MA503 0A</v>
          </cell>
          <cell r="E203" t="str">
            <v>SW49</v>
          </cell>
          <cell r="F203">
            <v>660</v>
          </cell>
        </row>
        <row r="204">
          <cell r="B204" t="str">
            <v>LSE4732</v>
          </cell>
          <cell r="C204" t="str">
            <v>581-06-16</v>
          </cell>
          <cell r="D204" t="str">
            <v>MA503 0A</v>
          </cell>
          <cell r="E204" t="str">
            <v>SW49</v>
          </cell>
          <cell r="F204">
            <v>660</v>
          </cell>
        </row>
        <row r="205">
          <cell r="B205" t="str">
            <v>LSE4743</v>
          </cell>
          <cell r="C205" t="str">
            <v>581-06-16</v>
          </cell>
          <cell r="D205" t="str">
            <v>MA503 0A</v>
          </cell>
          <cell r="E205" t="str">
            <v>SW49</v>
          </cell>
          <cell r="F205">
            <v>660</v>
          </cell>
          <cell r="G205">
            <v>1980</v>
          </cell>
        </row>
        <row r="206">
          <cell r="B206" t="str">
            <v>LSE4743</v>
          </cell>
          <cell r="C206" t="str">
            <v>581-06-16</v>
          </cell>
          <cell r="D206" t="str">
            <v>MA503 0A</v>
          </cell>
          <cell r="E206" t="str">
            <v>SW49</v>
          </cell>
          <cell r="F206">
            <v>660</v>
          </cell>
        </row>
        <row r="207">
          <cell r="B207" t="str">
            <v>LSE4743</v>
          </cell>
          <cell r="C207" t="str">
            <v>581-06-16</v>
          </cell>
          <cell r="D207" t="str">
            <v>MA503 0A</v>
          </cell>
          <cell r="E207" t="str">
            <v>SW49</v>
          </cell>
          <cell r="F207">
            <v>660</v>
          </cell>
        </row>
        <row r="208">
          <cell r="B208" t="str">
            <v>LSE4751</v>
          </cell>
          <cell r="C208" t="str">
            <v>581-06-16</v>
          </cell>
          <cell r="D208" t="str">
            <v>MA503 0A</v>
          </cell>
          <cell r="E208" t="str">
            <v>SW49</v>
          </cell>
          <cell r="F208">
            <v>660</v>
          </cell>
          <cell r="G208">
            <v>2640</v>
          </cell>
        </row>
        <row r="209">
          <cell r="B209" t="str">
            <v>LSE4751</v>
          </cell>
          <cell r="C209" t="str">
            <v>581-06-16</v>
          </cell>
          <cell r="D209" t="str">
            <v>MA503 0A</v>
          </cell>
          <cell r="E209" t="str">
            <v>SW49</v>
          </cell>
          <cell r="F209">
            <v>660</v>
          </cell>
        </row>
        <row r="210">
          <cell r="B210" t="str">
            <v>LSE4751</v>
          </cell>
          <cell r="C210" t="str">
            <v>581-06-16</v>
          </cell>
          <cell r="D210" t="str">
            <v>MA503 0A</v>
          </cell>
          <cell r="E210" t="str">
            <v>SW49</v>
          </cell>
          <cell r="F210">
            <v>660</v>
          </cell>
        </row>
        <row r="211">
          <cell r="B211" t="str">
            <v>LSE4751</v>
          </cell>
          <cell r="C211" t="str">
            <v>581-06-16</v>
          </cell>
          <cell r="D211" t="str">
            <v>MA503 0A</v>
          </cell>
          <cell r="E211" t="str">
            <v>SW49</v>
          </cell>
          <cell r="F211">
            <v>660</v>
          </cell>
        </row>
        <row r="212">
          <cell r="B212" t="str">
            <v>LSE4763</v>
          </cell>
          <cell r="C212" t="str">
            <v>581-06-16</v>
          </cell>
          <cell r="D212" t="str">
            <v>MA503 0A</v>
          </cell>
          <cell r="E212" t="str">
            <v>SW49</v>
          </cell>
          <cell r="F212">
            <v>660</v>
          </cell>
          <cell r="G212">
            <v>2640</v>
          </cell>
        </row>
        <row r="213">
          <cell r="B213" t="str">
            <v>LSE4763</v>
          </cell>
          <cell r="C213" t="str">
            <v>581-06-16</v>
          </cell>
          <cell r="D213" t="str">
            <v>MA503 0A</v>
          </cell>
          <cell r="E213" t="str">
            <v>SW49</v>
          </cell>
          <cell r="F213">
            <v>660</v>
          </cell>
        </row>
        <row r="214">
          <cell r="B214" t="str">
            <v>LSE4763</v>
          </cell>
          <cell r="C214" t="str">
            <v>581-06-16</v>
          </cell>
          <cell r="D214" t="str">
            <v>MA503 0A</v>
          </cell>
          <cell r="E214" t="str">
            <v>SW49</v>
          </cell>
          <cell r="F214">
            <v>660</v>
          </cell>
        </row>
        <row r="215">
          <cell r="B215" t="str">
            <v>LSE4763</v>
          </cell>
          <cell r="C215" t="str">
            <v>581-06-16</v>
          </cell>
          <cell r="D215" t="str">
            <v>MA503 0A</v>
          </cell>
          <cell r="E215" t="str">
            <v>SW49</v>
          </cell>
          <cell r="F215">
            <v>660</v>
          </cell>
        </row>
        <row r="216">
          <cell r="B216" t="str">
            <v>LSE4770</v>
          </cell>
          <cell r="C216" t="str">
            <v>581-06-16</v>
          </cell>
          <cell r="D216" t="str">
            <v>MA503 0A</v>
          </cell>
          <cell r="E216" t="str">
            <v>SW49</v>
          </cell>
          <cell r="F216">
            <v>660</v>
          </cell>
          <cell r="G216">
            <v>660</v>
          </cell>
        </row>
        <row r="217">
          <cell r="B217" t="str">
            <v>LSE4774</v>
          </cell>
          <cell r="C217" t="str">
            <v>581-06-16</v>
          </cell>
          <cell r="D217" t="str">
            <v>MA503 0A</v>
          </cell>
          <cell r="E217" t="str">
            <v>SW49</v>
          </cell>
          <cell r="F217">
            <v>660</v>
          </cell>
          <cell r="G217">
            <v>660</v>
          </cell>
        </row>
        <row r="218">
          <cell r="B218" t="str">
            <v>LSE4775</v>
          </cell>
          <cell r="C218" t="str">
            <v>581-06-16</v>
          </cell>
          <cell r="D218" t="str">
            <v>MA503 0A</v>
          </cell>
          <cell r="E218" t="str">
            <v>SW49</v>
          </cell>
          <cell r="F218">
            <v>660</v>
          </cell>
          <cell r="G218">
            <v>1980</v>
          </cell>
        </row>
        <row r="219">
          <cell r="B219" t="str">
            <v>LSE4775</v>
          </cell>
          <cell r="C219" t="str">
            <v>581-06-16</v>
          </cell>
          <cell r="D219" t="str">
            <v>MA503 0A</v>
          </cell>
          <cell r="E219" t="str">
            <v>SW49</v>
          </cell>
          <cell r="F219">
            <v>660</v>
          </cell>
        </row>
        <row r="220">
          <cell r="B220" t="str">
            <v>LSE4775</v>
          </cell>
          <cell r="C220" t="str">
            <v>581-06-16</v>
          </cell>
          <cell r="D220" t="str">
            <v>MA503 0A</v>
          </cell>
          <cell r="E220" t="str">
            <v>SW49</v>
          </cell>
          <cell r="F220">
            <v>660</v>
          </cell>
        </row>
        <row r="221">
          <cell r="B221" t="str">
            <v>LSE4779</v>
          </cell>
          <cell r="C221" t="str">
            <v>581-06-16</v>
          </cell>
          <cell r="D221" t="str">
            <v>MA503 0A</v>
          </cell>
          <cell r="E221" t="str">
            <v>SW49</v>
          </cell>
          <cell r="F221">
            <v>660</v>
          </cell>
        </row>
        <row r="222">
          <cell r="B222" t="str">
            <v>LSE4779</v>
          </cell>
          <cell r="C222" t="str">
            <v>581-06-16</v>
          </cell>
          <cell r="D222" t="str">
            <v>MA503 0A</v>
          </cell>
          <cell r="E222" t="str">
            <v>SW49</v>
          </cell>
          <cell r="F222">
            <v>660</v>
          </cell>
        </row>
        <row r="223">
          <cell r="B223" t="str">
            <v>LSE4780</v>
          </cell>
          <cell r="C223" t="str">
            <v>582-06-16</v>
          </cell>
          <cell r="D223" t="str">
            <v>MA473 0B</v>
          </cell>
          <cell r="E223" t="str">
            <v>SW49</v>
          </cell>
          <cell r="F223">
            <v>660</v>
          </cell>
          <cell r="G223">
            <v>1320</v>
          </cell>
        </row>
        <row r="224">
          <cell r="B224" t="str">
            <v>LSE4780</v>
          </cell>
          <cell r="C224" t="str">
            <v>582-06-16</v>
          </cell>
          <cell r="D224" t="str">
            <v>MA473 0B</v>
          </cell>
          <cell r="E224" t="str">
            <v>SW49</v>
          </cell>
          <cell r="F224">
            <v>660</v>
          </cell>
        </row>
        <row r="225">
          <cell r="B225" t="str">
            <v>LSE4785</v>
          </cell>
          <cell r="C225" t="str">
            <v>582-06-16</v>
          </cell>
          <cell r="D225" t="str">
            <v>MA473 0B</v>
          </cell>
          <cell r="E225" t="str">
            <v>SW49</v>
          </cell>
          <cell r="F225">
            <v>660</v>
          </cell>
          <cell r="G225">
            <v>1320</v>
          </cell>
        </row>
        <row r="226">
          <cell r="B226" t="str">
            <v>LSE4785</v>
          </cell>
          <cell r="C226" t="str">
            <v>582-06-16</v>
          </cell>
          <cell r="D226" t="str">
            <v>MA473 0B</v>
          </cell>
          <cell r="E226" t="str">
            <v>SW49</v>
          </cell>
          <cell r="F226">
            <v>660</v>
          </cell>
        </row>
        <row r="227">
          <cell r="B227" t="str">
            <v>LSE4777</v>
          </cell>
          <cell r="C227" t="str">
            <v>582-06-16</v>
          </cell>
          <cell r="D227" t="str">
            <v>MA473 0B</v>
          </cell>
          <cell r="E227" t="str">
            <v>SW49</v>
          </cell>
          <cell r="F227">
            <v>660</v>
          </cell>
          <cell r="G227">
            <v>2640</v>
          </cell>
        </row>
        <row r="229">
          <cell r="B229" t="str">
            <v>LSANZ4673</v>
          </cell>
          <cell r="C229" t="str">
            <v>78500-0220</v>
          </cell>
          <cell r="D229" t="str">
            <v>JA495 0A</v>
          </cell>
          <cell r="E229" t="str">
            <v>TW21</v>
          </cell>
          <cell r="F229">
            <v>240</v>
          </cell>
        </row>
        <row r="230">
          <cell r="B230" t="str">
            <v>LSANZ4673</v>
          </cell>
          <cell r="C230" t="str">
            <v>78500-0220</v>
          </cell>
          <cell r="D230" t="str">
            <v>JA495 0A</v>
          </cell>
          <cell r="E230" t="str">
            <v>TW21</v>
          </cell>
          <cell r="F230">
            <v>240</v>
          </cell>
        </row>
        <row r="231">
          <cell r="B231" t="str">
            <v>LSANZ4673</v>
          </cell>
          <cell r="C231" t="str">
            <v>78500-0220</v>
          </cell>
          <cell r="D231" t="str">
            <v>JA495 0A</v>
          </cell>
          <cell r="E231" t="str">
            <v>TW21</v>
          </cell>
          <cell r="F231">
            <v>186</v>
          </cell>
        </row>
        <row r="232">
          <cell r="B232" t="str">
            <v>LSANZ4673</v>
          </cell>
          <cell r="C232" t="str">
            <v>78500-0220</v>
          </cell>
          <cell r="D232" t="str">
            <v>JA495 0A</v>
          </cell>
          <cell r="E232" t="str">
            <v>TW21</v>
          </cell>
          <cell r="F232">
            <v>186</v>
          </cell>
        </row>
        <row r="233">
          <cell r="B233" t="str">
            <v>LSANZ4673</v>
          </cell>
          <cell r="C233" t="str">
            <v>78500-0220</v>
          </cell>
          <cell r="D233" t="str">
            <v>JA495 0A</v>
          </cell>
          <cell r="E233" t="str">
            <v>TW21</v>
          </cell>
          <cell r="F233">
            <v>124</v>
          </cell>
        </row>
        <row r="234">
          <cell r="B234" t="str">
            <v>LSANZ4689</v>
          </cell>
          <cell r="C234" t="str">
            <v>70500-8520</v>
          </cell>
          <cell r="D234" t="str">
            <v>JA494 0A</v>
          </cell>
          <cell r="E234" t="str">
            <v>TW20</v>
          </cell>
          <cell r="F234">
            <v>40</v>
          </cell>
          <cell r="G234">
            <v>1232</v>
          </cell>
        </row>
        <row r="235">
          <cell r="B235" t="str">
            <v>LSANZ4690</v>
          </cell>
          <cell r="C235" t="str">
            <v>70500-8575</v>
          </cell>
          <cell r="D235" t="str">
            <v>JA494 0A</v>
          </cell>
          <cell r="E235" t="str">
            <v>SB30</v>
          </cell>
          <cell r="F235">
            <v>40</v>
          </cell>
        </row>
        <row r="236">
          <cell r="B236" t="str">
            <v>LSANZ4691</v>
          </cell>
          <cell r="C236" t="str">
            <v>70500-8580</v>
          </cell>
          <cell r="D236" t="str">
            <v>JA494 0A</v>
          </cell>
          <cell r="E236" t="str">
            <v>SP03</v>
          </cell>
          <cell r="F236">
            <v>40</v>
          </cell>
        </row>
        <row r="237">
          <cell r="B237" t="str">
            <v>LSANZ4692</v>
          </cell>
          <cell r="C237" t="str">
            <v>78500-8520</v>
          </cell>
          <cell r="D237" t="str">
            <v>JA495 0A</v>
          </cell>
          <cell r="E237" t="str">
            <v>TW20</v>
          </cell>
          <cell r="F237">
            <v>40</v>
          </cell>
        </row>
        <row r="238">
          <cell r="B238" t="str">
            <v>LSANZ4693</v>
          </cell>
          <cell r="C238" t="str">
            <v>78500-8575</v>
          </cell>
          <cell r="D238" t="str">
            <v>JA495 0A</v>
          </cell>
          <cell r="E238" t="str">
            <v>SB30</v>
          </cell>
          <cell r="F238">
            <v>40</v>
          </cell>
        </row>
        <row r="239">
          <cell r="B239" t="str">
            <v>LSANZ4694</v>
          </cell>
          <cell r="C239" t="str">
            <v>78500-8580</v>
          </cell>
          <cell r="D239" t="str">
            <v>JA495 0A</v>
          </cell>
          <cell r="E239" t="str">
            <v>SP03</v>
          </cell>
          <cell r="F239">
            <v>40</v>
          </cell>
          <cell r="G239">
            <v>924</v>
          </cell>
        </row>
        <row r="240">
          <cell r="B240" t="str">
            <v>LSANZ4672</v>
          </cell>
          <cell r="C240" t="str">
            <v>70500-0220</v>
          </cell>
          <cell r="D240" t="str">
            <v>JA494 0A</v>
          </cell>
          <cell r="E240" t="str">
            <v>TW21</v>
          </cell>
          <cell r="F240">
            <v>180</v>
          </cell>
        </row>
        <row r="241">
          <cell r="B241" t="str">
            <v>LSANZ4672</v>
          </cell>
          <cell r="C241" t="str">
            <v>70500-0220</v>
          </cell>
          <cell r="D241" t="str">
            <v>JA494 0A</v>
          </cell>
          <cell r="E241" t="str">
            <v>TW21</v>
          </cell>
          <cell r="F241">
            <v>180</v>
          </cell>
        </row>
        <row r="242">
          <cell r="B242" t="str">
            <v>LSANZ4672</v>
          </cell>
          <cell r="C242" t="str">
            <v>70500-0220</v>
          </cell>
          <cell r="D242" t="str">
            <v>JA494 0A</v>
          </cell>
          <cell r="E242" t="str">
            <v>TW21</v>
          </cell>
          <cell r="F242">
            <v>186</v>
          </cell>
        </row>
        <row r="243">
          <cell r="B243" t="str">
            <v>LSANZ4672</v>
          </cell>
          <cell r="C243" t="str">
            <v>70500-0220</v>
          </cell>
          <cell r="D243" t="str">
            <v>JA494 0A</v>
          </cell>
          <cell r="E243" t="str">
            <v>TW21</v>
          </cell>
          <cell r="F243">
            <v>320</v>
          </cell>
        </row>
        <row r="244">
          <cell r="B244" t="str">
            <v>LSANZ4708</v>
          </cell>
          <cell r="C244" t="str">
            <v>70500-8520</v>
          </cell>
          <cell r="D244" t="str">
            <v>JA494 0A</v>
          </cell>
          <cell r="E244" t="str">
            <v>TW20</v>
          </cell>
          <cell r="F244">
            <v>180</v>
          </cell>
        </row>
        <row r="245">
          <cell r="B245" t="str">
            <v>LSANZ4708</v>
          </cell>
          <cell r="C245" t="str">
            <v>70500-8520</v>
          </cell>
          <cell r="D245" t="str">
            <v>JA494 0A</v>
          </cell>
          <cell r="E245" t="str">
            <v>TW20</v>
          </cell>
          <cell r="F245">
            <v>180</v>
          </cell>
        </row>
        <row r="246">
          <cell r="B246" t="str">
            <v>LSANZ4708</v>
          </cell>
          <cell r="C246" t="str">
            <v>70500-8520</v>
          </cell>
          <cell r="D246" t="str">
            <v>JA494 0A</v>
          </cell>
          <cell r="E246" t="str">
            <v>TW20</v>
          </cell>
          <cell r="F246">
            <v>156</v>
          </cell>
        </row>
        <row r="247">
          <cell r="B247" t="str">
            <v>LSANZ4709</v>
          </cell>
          <cell r="C247" t="str">
            <v>70500-8575</v>
          </cell>
          <cell r="D247" t="str">
            <v>JA494 0A</v>
          </cell>
          <cell r="E247" t="str">
            <v>SB30</v>
          </cell>
          <cell r="F247">
            <v>180</v>
          </cell>
        </row>
        <row r="248">
          <cell r="B248" t="str">
            <v>LSANZ4709</v>
          </cell>
          <cell r="C248" t="str">
            <v>70500-8575</v>
          </cell>
          <cell r="D248" t="str">
            <v>JA494 0A</v>
          </cell>
          <cell r="E248" t="str">
            <v>SB30</v>
          </cell>
          <cell r="F248">
            <v>180</v>
          </cell>
        </row>
        <row r="249">
          <cell r="B249" t="str">
            <v>LSANZ4709</v>
          </cell>
          <cell r="C249" t="str">
            <v>70500-8575</v>
          </cell>
          <cell r="D249" t="str">
            <v>JA494 0A</v>
          </cell>
          <cell r="E249" t="str">
            <v>SB30</v>
          </cell>
          <cell r="F249">
            <v>156</v>
          </cell>
        </row>
        <row r="251">
          <cell r="B251" t="str">
            <v>LSANZ4671</v>
          </cell>
          <cell r="C251" t="str">
            <v>78500-0201</v>
          </cell>
          <cell r="D251" t="str">
            <v>JA495 0A</v>
          </cell>
          <cell r="E251" t="str">
            <v>RW15</v>
          </cell>
          <cell r="F251">
            <v>180</v>
          </cell>
          <cell r="G251">
            <v>924</v>
          </cell>
        </row>
        <row r="252">
          <cell r="B252" t="str">
            <v>LSANZ4711</v>
          </cell>
          <cell r="C252" t="str">
            <v>78500-8520</v>
          </cell>
          <cell r="D252" t="str">
            <v>JA495 0A</v>
          </cell>
          <cell r="E252" t="str">
            <v>TW20</v>
          </cell>
          <cell r="F252">
            <v>208</v>
          </cell>
          <cell r="G252">
            <v>308</v>
          </cell>
        </row>
        <row r="253">
          <cell r="B253" t="str">
            <v>LSANZ4711</v>
          </cell>
          <cell r="C253" t="str">
            <v>78500-8520</v>
          </cell>
          <cell r="D253" t="str">
            <v>JA495 0A</v>
          </cell>
          <cell r="E253" t="str">
            <v>TW20</v>
          </cell>
          <cell r="F253">
            <v>100</v>
          </cell>
        </row>
        <row r="254">
          <cell r="B254" t="str">
            <v>LSANZ4712</v>
          </cell>
          <cell r="C254" t="str">
            <v>78500-8575</v>
          </cell>
          <cell r="D254" t="str">
            <v>JA495 0A</v>
          </cell>
          <cell r="E254" t="str">
            <v>SB30</v>
          </cell>
          <cell r="F254">
            <v>150</v>
          </cell>
          <cell r="G254">
            <v>1190</v>
          </cell>
        </row>
        <row r="255">
          <cell r="B255" t="str">
            <v>LSANZ4671</v>
          </cell>
          <cell r="C255" t="str">
            <v>78500-0201</v>
          </cell>
          <cell r="D255" t="str">
            <v>JA495 0A</v>
          </cell>
          <cell r="E255" t="str">
            <v>RW15</v>
          </cell>
          <cell r="F255">
            <v>186</v>
          </cell>
        </row>
        <row r="257">
          <cell r="B257" t="str">
            <v>CAR2254</v>
          </cell>
          <cell r="C257" t="str">
            <v>755 PB</v>
          </cell>
          <cell r="D257" t="str">
            <v>MA498 0A</v>
          </cell>
          <cell r="E257" t="str">
            <v>SW11</v>
          </cell>
          <cell r="F257">
            <v>120</v>
          </cell>
          <cell r="G257">
            <v>3036</v>
          </cell>
        </row>
        <row r="258">
          <cell r="B258" t="str">
            <v>CAR2254</v>
          </cell>
          <cell r="C258" t="str">
            <v>755 PB</v>
          </cell>
          <cell r="D258" t="str">
            <v>MA498 0A</v>
          </cell>
          <cell r="E258" t="str">
            <v>SW11</v>
          </cell>
          <cell r="F258">
            <v>600</v>
          </cell>
        </row>
        <row r="259">
          <cell r="B259" t="str">
            <v>CAR2254</v>
          </cell>
          <cell r="C259" t="str">
            <v>755 PB</v>
          </cell>
          <cell r="D259" t="str">
            <v>MA498 0A</v>
          </cell>
          <cell r="E259" t="str">
            <v>SW11</v>
          </cell>
          <cell r="F259">
            <v>600</v>
          </cell>
        </row>
        <row r="260">
          <cell r="B260" t="str">
            <v>CAR2254</v>
          </cell>
          <cell r="C260" t="str">
            <v>755 PB</v>
          </cell>
          <cell r="D260" t="str">
            <v>MA498 0A</v>
          </cell>
          <cell r="E260" t="str">
            <v>SW11</v>
          </cell>
          <cell r="F260">
            <v>600</v>
          </cell>
        </row>
        <row r="261">
          <cell r="B261" t="str">
            <v>CAR2254</v>
          </cell>
          <cell r="C261" t="str">
            <v>755 PB</v>
          </cell>
          <cell r="D261" t="str">
            <v>MA498 0A</v>
          </cell>
          <cell r="E261" t="str">
            <v>SW11</v>
          </cell>
          <cell r="F261">
            <v>620</v>
          </cell>
        </row>
        <row r="262">
          <cell r="B262" t="str">
            <v>CAR2254</v>
          </cell>
          <cell r="C262" t="str">
            <v>755 PB</v>
          </cell>
          <cell r="D262" t="str">
            <v>MA498 0A</v>
          </cell>
          <cell r="E262" t="str">
            <v>SW11</v>
          </cell>
          <cell r="F262">
            <v>496</v>
          </cell>
        </row>
        <row r="263">
          <cell r="B263" t="str">
            <v>WT0013</v>
          </cell>
          <cell r="C263" t="str">
            <v>NA</v>
          </cell>
          <cell r="D263" t="str">
            <v>Fillers</v>
          </cell>
          <cell r="E263" t="str">
            <v>Wash Trail</v>
          </cell>
          <cell r="F263">
            <v>500</v>
          </cell>
        </row>
        <row r="264">
          <cell r="B264" t="str">
            <v>WT0013</v>
          </cell>
          <cell r="C264" t="str">
            <v>NA</v>
          </cell>
          <cell r="D264" t="str">
            <v>Fillers</v>
          </cell>
          <cell r="E264" t="str">
            <v>Wash Trail</v>
          </cell>
          <cell r="F264">
            <v>500</v>
          </cell>
        </row>
        <row r="265">
          <cell r="B265" t="str">
            <v>WT0013</v>
          </cell>
          <cell r="C265" t="str">
            <v>NA</v>
          </cell>
          <cell r="D265" t="str">
            <v>Fillers</v>
          </cell>
          <cell r="E265" t="str">
            <v>Wash Trail</v>
          </cell>
          <cell r="F265">
            <v>500</v>
          </cell>
        </row>
        <row r="266">
          <cell r="B266" t="str">
            <v>WT0013</v>
          </cell>
          <cell r="C266" t="str">
            <v>NA</v>
          </cell>
          <cell r="D266" t="str">
            <v>Fillers</v>
          </cell>
          <cell r="E266" t="str">
            <v>Wash Trail</v>
          </cell>
          <cell r="F266">
            <v>500</v>
          </cell>
        </row>
        <row r="267">
          <cell r="B267" t="str">
            <v>SR285A</v>
          </cell>
          <cell r="C267" t="str">
            <v>3173 Bootcut</v>
          </cell>
          <cell r="D267" t="str">
            <v>MA506 0A</v>
          </cell>
          <cell r="E267" t="str">
            <v>SP06</v>
          </cell>
          <cell r="F267">
            <v>76</v>
          </cell>
        </row>
        <row r="268">
          <cell r="B268" t="str">
            <v>SR285B</v>
          </cell>
          <cell r="C268" t="str">
            <v>520 Bell Bottom</v>
          </cell>
          <cell r="D268" t="str">
            <v>WA507 0A</v>
          </cell>
          <cell r="E268" t="str">
            <v>SP06</v>
          </cell>
          <cell r="F268">
            <v>76</v>
          </cell>
        </row>
        <row r="270">
          <cell r="B270" t="str">
            <v>LSE4798</v>
          </cell>
          <cell r="C270" t="str">
            <v>583-06-16</v>
          </cell>
          <cell r="D270" t="str">
            <v>WA474 0A</v>
          </cell>
          <cell r="E270" t="str">
            <v>SW49</v>
          </cell>
          <cell r="F270">
            <v>660</v>
          </cell>
        </row>
        <row r="271">
          <cell r="B271" t="str">
            <v>LSE4815</v>
          </cell>
          <cell r="C271" t="str">
            <v>583-06-16</v>
          </cell>
          <cell r="D271" t="str">
            <v>WA474 0A</v>
          </cell>
          <cell r="E271" t="str">
            <v>SW49</v>
          </cell>
          <cell r="F271">
            <v>660</v>
          </cell>
          <cell r="G271">
            <v>660</v>
          </cell>
        </row>
        <row r="272">
          <cell r="B272" t="str">
            <v>LSE4815</v>
          </cell>
          <cell r="C272" t="str">
            <v>583-06-16</v>
          </cell>
          <cell r="D272" t="str">
            <v>WA474 0A</v>
          </cell>
          <cell r="E272" t="str">
            <v>SW49</v>
          </cell>
          <cell r="F272">
            <v>660</v>
          </cell>
        </row>
        <row r="273">
          <cell r="B273" t="str">
            <v>LSE4795</v>
          </cell>
          <cell r="C273" t="str">
            <v>583-06-16</v>
          </cell>
          <cell r="D273" t="str">
            <v>WA474 0A</v>
          </cell>
          <cell r="E273" t="str">
            <v>SW49</v>
          </cell>
          <cell r="F273">
            <v>660</v>
          </cell>
          <cell r="G273">
            <v>660</v>
          </cell>
        </row>
        <row r="274">
          <cell r="B274" t="str">
            <v>LSE4790</v>
          </cell>
          <cell r="C274" t="str">
            <v>583-06-02</v>
          </cell>
          <cell r="D274" t="str">
            <v>WA474 0A</v>
          </cell>
          <cell r="E274" t="str">
            <v>RW32</v>
          </cell>
          <cell r="F274">
            <v>660</v>
          </cell>
        </row>
        <row r="275">
          <cell r="B275" t="str">
            <v>LSE4804</v>
          </cell>
          <cell r="C275" t="str">
            <v>583-06-02</v>
          </cell>
          <cell r="D275" t="str">
            <v>WA474 0A</v>
          </cell>
          <cell r="E275" t="str">
            <v>RW32</v>
          </cell>
          <cell r="F275">
            <v>660</v>
          </cell>
          <cell r="G275">
            <v>660</v>
          </cell>
        </row>
        <row r="276">
          <cell r="B276" t="str">
            <v>LSE4813</v>
          </cell>
          <cell r="C276" t="str">
            <v>581-06-02</v>
          </cell>
          <cell r="D276" t="str">
            <v>MA503 0A</v>
          </cell>
          <cell r="E276" t="str">
            <v>RW32</v>
          </cell>
          <cell r="F276">
            <v>660</v>
          </cell>
          <cell r="G276">
            <v>3300</v>
          </cell>
        </row>
        <row r="277">
          <cell r="B277" t="str">
            <v>LSE4813</v>
          </cell>
          <cell r="C277" t="str">
            <v>581-06-02</v>
          </cell>
          <cell r="D277" t="str">
            <v>MA503 0A</v>
          </cell>
          <cell r="E277" t="str">
            <v>RW32</v>
          </cell>
          <cell r="F277">
            <v>660</v>
          </cell>
        </row>
        <row r="278">
          <cell r="B278" t="str">
            <v>LSE4813</v>
          </cell>
          <cell r="C278" t="str">
            <v>581-06-02</v>
          </cell>
          <cell r="D278" t="str">
            <v>MA503 0A</v>
          </cell>
          <cell r="E278" t="str">
            <v>RW32</v>
          </cell>
          <cell r="F278">
            <v>660</v>
          </cell>
        </row>
        <row r="279">
          <cell r="B279" t="str">
            <v>LSE4813</v>
          </cell>
          <cell r="C279" t="str">
            <v>581-06-02</v>
          </cell>
          <cell r="D279" t="str">
            <v>MA503 0A</v>
          </cell>
          <cell r="E279" t="str">
            <v>RW32</v>
          </cell>
          <cell r="F279">
            <v>660</v>
          </cell>
        </row>
        <row r="280">
          <cell r="B280" t="str">
            <v>LSE4813</v>
          </cell>
          <cell r="C280" t="str">
            <v>581-06-02</v>
          </cell>
          <cell r="D280" t="str">
            <v>MA503 0A</v>
          </cell>
          <cell r="E280" t="str">
            <v>RW32</v>
          </cell>
          <cell r="F280">
            <v>660</v>
          </cell>
        </row>
        <row r="281">
          <cell r="B281" t="str">
            <v>LSE4812</v>
          </cell>
          <cell r="C281" t="str">
            <v>581-06-16</v>
          </cell>
          <cell r="D281" t="str">
            <v>MA503 0A</v>
          </cell>
          <cell r="E281" t="str">
            <v>SW49</v>
          </cell>
          <cell r="F281">
            <v>660</v>
          </cell>
          <cell r="G281">
            <v>1320</v>
          </cell>
        </row>
        <row r="282">
          <cell r="B282" t="str">
            <v>LSE4812</v>
          </cell>
          <cell r="C282" t="str">
            <v>581-06-16</v>
          </cell>
          <cell r="D282" t="str">
            <v>MA503 0A</v>
          </cell>
          <cell r="E282" t="str">
            <v>SW49</v>
          </cell>
          <cell r="F282">
            <v>660</v>
          </cell>
        </row>
        <row r="283">
          <cell r="B283" t="str">
            <v>LSE4806</v>
          </cell>
          <cell r="C283" t="str">
            <v>581-06-02</v>
          </cell>
          <cell r="D283" t="str">
            <v>MA503 0A</v>
          </cell>
          <cell r="E283" t="str">
            <v>RW32</v>
          </cell>
          <cell r="F283">
            <v>660</v>
          </cell>
          <cell r="G283">
            <v>660</v>
          </cell>
        </row>
        <row r="284">
          <cell r="B284" t="str">
            <v>LSE4816</v>
          </cell>
          <cell r="C284" t="str">
            <v>581-06-02</v>
          </cell>
          <cell r="D284" t="str">
            <v>MA503 0A</v>
          </cell>
          <cell r="E284" t="str">
            <v>RW32</v>
          </cell>
          <cell r="F284">
            <v>660</v>
          </cell>
          <cell r="G284">
            <v>660</v>
          </cell>
        </row>
        <row r="285">
          <cell r="B285" t="str">
            <v>LSE4811</v>
          </cell>
          <cell r="C285" t="str">
            <v>521-02-16</v>
          </cell>
          <cell r="D285" t="str">
            <v>MA362 1A</v>
          </cell>
          <cell r="E285" t="str">
            <v>SW39</v>
          </cell>
          <cell r="F285">
            <v>660</v>
          </cell>
        </row>
        <row r="286">
          <cell r="B286" t="str">
            <v>LSE4791</v>
          </cell>
          <cell r="C286" t="str">
            <v>521-02-16</v>
          </cell>
          <cell r="D286" t="str">
            <v>MA362 1A</v>
          </cell>
          <cell r="E286" t="str">
            <v>SW39</v>
          </cell>
          <cell r="F286">
            <v>660</v>
          </cell>
          <cell r="G286">
            <v>1320</v>
          </cell>
        </row>
        <row r="287">
          <cell r="B287" t="str">
            <v>LSE4791</v>
          </cell>
          <cell r="C287" t="str">
            <v>521-02-16</v>
          </cell>
          <cell r="D287" t="str">
            <v>MA362 1A</v>
          </cell>
          <cell r="E287" t="str">
            <v>SW39</v>
          </cell>
          <cell r="F287">
            <v>660</v>
          </cell>
        </row>
        <row r="288">
          <cell r="B288" t="str">
            <v>LSE4818</v>
          </cell>
          <cell r="C288" t="str">
            <v>521-02-76</v>
          </cell>
          <cell r="D288" t="str">
            <v>MA362 1A</v>
          </cell>
          <cell r="E288" t="str">
            <v>SB16</v>
          </cell>
          <cell r="F288">
            <v>660</v>
          </cell>
          <cell r="G288">
            <v>990</v>
          </cell>
        </row>
        <row r="289">
          <cell r="B289" t="str">
            <v>LSE4818</v>
          </cell>
          <cell r="C289" t="str">
            <v>521-02-76</v>
          </cell>
          <cell r="D289" t="str">
            <v>MA362 1A</v>
          </cell>
          <cell r="E289" t="str">
            <v>SB16</v>
          </cell>
          <cell r="F289">
            <v>330</v>
          </cell>
        </row>
        <row r="290">
          <cell r="B290" t="str">
            <v>LSE4823</v>
          </cell>
          <cell r="C290" t="str">
            <v>521-02-76</v>
          </cell>
          <cell r="D290" t="str">
            <v>MA362 1A</v>
          </cell>
          <cell r="E290" t="str">
            <v>SB16</v>
          </cell>
          <cell r="F290">
            <v>660</v>
          </cell>
          <cell r="G290">
            <v>1320</v>
          </cell>
        </row>
        <row r="291">
          <cell r="B291" t="str">
            <v>LSE4823</v>
          </cell>
          <cell r="C291" t="str">
            <v>521-02-76</v>
          </cell>
          <cell r="D291" t="str">
            <v>MA362 1A</v>
          </cell>
          <cell r="E291" t="str">
            <v>SB16</v>
          </cell>
          <cell r="F291">
            <v>660</v>
          </cell>
        </row>
        <row r="292">
          <cell r="B292" t="str">
            <v>LSE4822</v>
          </cell>
          <cell r="C292" t="str">
            <v>521-02-76</v>
          </cell>
          <cell r="D292" t="str">
            <v>MA362 1A</v>
          </cell>
          <cell r="E292" t="str">
            <v>SB16</v>
          </cell>
          <cell r="F292">
            <v>600</v>
          </cell>
          <cell r="G292">
            <v>930</v>
          </cell>
        </row>
        <row r="293">
          <cell r="B293" t="str">
            <v>LSE4822</v>
          </cell>
          <cell r="C293" t="str">
            <v>521-02-76</v>
          </cell>
          <cell r="D293" t="str">
            <v>MA362 1A</v>
          </cell>
          <cell r="E293" t="str">
            <v>SB16</v>
          </cell>
          <cell r="F293">
            <v>330</v>
          </cell>
        </row>
        <row r="294">
          <cell r="B294" t="str">
            <v>LSE4850</v>
          </cell>
          <cell r="C294" t="str">
            <v>581-06-02</v>
          </cell>
          <cell r="D294" t="str">
            <v>MA503 0A</v>
          </cell>
          <cell r="E294" t="str">
            <v>RW32</v>
          </cell>
          <cell r="F294">
            <v>660</v>
          </cell>
          <cell r="G294">
            <v>660</v>
          </cell>
        </row>
        <row r="295">
          <cell r="B295" t="str">
            <v>LSE4848</v>
          </cell>
          <cell r="C295" t="str">
            <v>581-06-16</v>
          </cell>
          <cell r="D295" t="str">
            <v>MA503 0A</v>
          </cell>
          <cell r="E295" t="str">
            <v>SW49</v>
          </cell>
          <cell r="F295">
            <v>660</v>
          </cell>
        </row>
        <row r="296">
          <cell r="B296" t="str">
            <v>LSE4824</v>
          </cell>
          <cell r="C296" t="str">
            <v>581-06-16</v>
          </cell>
          <cell r="D296" t="str">
            <v>MA503 0A</v>
          </cell>
          <cell r="E296" t="str">
            <v>SW49</v>
          </cell>
          <cell r="F296">
            <v>660</v>
          </cell>
          <cell r="G296">
            <v>1320</v>
          </cell>
        </row>
        <row r="297">
          <cell r="B297" t="str">
            <v>LSE4824</v>
          </cell>
          <cell r="C297" t="str">
            <v>581-06-16</v>
          </cell>
          <cell r="D297" t="str">
            <v>MA503 0A</v>
          </cell>
          <cell r="E297" t="str">
            <v>SW49</v>
          </cell>
          <cell r="F297">
            <v>660</v>
          </cell>
        </row>
        <row r="298">
          <cell r="B298" t="str">
            <v>LSE4827</v>
          </cell>
          <cell r="C298" t="str">
            <v>581-06-02</v>
          </cell>
          <cell r="D298" t="str">
            <v>MA503 0A</v>
          </cell>
          <cell r="E298" t="str">
            <v>RW32</v>
          </cell>
          <cell r="F298">
            <v>660</v>
          </cell>
          <cell r="G298">
            <v>660</v>
          </cell>
        </row>
        <row r="299">
          <cell r="B299" t="str">
            <v>LSE4832</v>
          </cell>
          <cell r="C299" t="str">
            <v>581-06-02</v>
          </cell>
          <cell r="D299" t="str">
            <v>MA503 0A</v>
          </cell>
          <cell r="E299" t="str">
            <v>RW32</v>
          </cell>
          <cell r="F299">
            <v>660</v>
          </cell>
          <cell r="G299">
            <v>660</v>
          </cell>
        </row>
        <row r="300">
          <cell r="B300" t="str">
            <v>LSE4852</v>
          </cell>
          <cell r="C300" t="str">
            <v>521-02-16</v>
          </cell>
          <cell r="D300" t="str">
            <v>MA362 1A</v>
          </cell>
          <cell r="E300" t="str">
            <v>SW39</v>
          </cell>
          <cell r="F300">
            <v>660</v>
          </cell>
          <cell r="G300">
            <v>660</v>
          </cell>
        </row>
        <row r="301">
          <cell r="B301" t="str">
            <v>LSE4836</v>
          </cell>
          <cell r="C301" t="str">
            <v>521-02-16</v>
          </cell>
          <cell r="D301" t="str">
            <v>MA362 1A</v>
          </cell>
          <cell r="E301" t="str">
            <v>SW39</v>
          </cell>
          <cell r="F301">
            <v>660</v>
          </cell>
          <cell r="G301">
            <v>660</v>
          </cell>
        </row>
        <row r="302">
          <cell r="B302" t="str">
            <v>LSE4842</v>
          </cell>
          <cell r="C302" t="str">
            <v>583-06-02</v>
          </cell>
          <cell r="D302" t="str">
            <v>WA474 0A</v>
          </cell>
          <cell r="E302" t="str">
            <v>RW32</v>
          </cell>
          <cell r="F302">
            <v>660</v>
          </cell>
          <cell r="G302">
            <v>660</v>
          </cell>
        </row>
        <row r="303">
          <cell r="B303" t="str">
            <v>LSE4826</v>
          </cell>
          <cell r="C303" t="str">
            <v>583-06-16</v>
          </cell>
          <cell r="D303" t="str">
            <v>WA474 0A</v>
          </cell>
          <cell r="E303" t="str">
            <v>SW49</v>
          </cell>
          <cell r="F303">
            <v>660</v>
          </cell>
          <cell r="G303">
            <v>660</v>
          </cell>
        </row>
        <row r="304">
          <cell r="B304" t="str">
            <v>LSE4831</v>
          </cell>
          <cell r="C304" t="str">
            <v>583-06-16</v>
          </cell>
          <cell r="D304" t="str">
            <v>WA474 0A</v>
          </cell>
          <cell r="E304" t="str">
            <v>SW49</v>
          </cell>
          <cell r="F304">
            <v>660</v>
          </cell>
          <cell r="G304">
            <v>660</v>
          </cell>
        </row>
        <row r="305">
          <cell r="B305" t="str">
            <v>LSE4869</v>
          </cell>
          <cell r="C305" t="str">
            <v>583-06-16</v>
          </cell>
          <cell r="D305" t="str">
            <v>WA474 0A</v>
          </cell>
          <cell r="E305" t="str">
            <v>SW49</v>
          </cell>
          <cell r="F305">
            <v>660</v>
          </cell>
          <cell r="G305">
            <v>1320</v>
          </cell>
        </row>
        <row r="306">
          <cell r="B306" t="str">
            <v>LSE4869</v>
          </cell>
          <cell r="C306" t="str">
            <v>583-06-16</v>
          </cell>
          <cell r="D306" t="str">
            <v>WA474 0A</v>
          </cell>
          <cell r="E306" t="str">
            <v>SW49</v>
          </cell>
          <cell r="F306">
            <v>660</v>
          </cell>
        </row>
        <row r="307">
          <cell r="B307" t="str">
            <v>LSE4865</v>
          </cell>
          <cell r="C307" t="str">
            <v>583-06-16</v>
          </cell>
          <cell r="D307" t="str">
            <v>WA474 0A</v>
          </cell>
          <cell r="E307" t="str">
            <v>SW49</v>
          </cell>
          <cell r="F307">
            <v>660</v>
          </cell>
          <cell r="G307">
            <v>660</v>
          </cell>
        </row>
        <row r="308">
          <cell r="B308" t="str">
            <v>LSE4874</v>
          </cell>
          <cell r="C308" t="str">
            <v>583-06-16</v>
          </cell>
          <cell r="D308" t="str">
            <v>WA474 0A</v>
          </cell>
          <cell r="E308" t="str">
            <v>SW49</v>
          </cell>
          <cell r="F308">
            <v>660</v>
          </cell>
          <cell r="G308">
            <v>660</v>
          </cell>
        </row>
        <row r="309">
          <cell r="B309" t="str">
            <v>LSE4867</v>
          </cell>
          <cell r="C309" t="str">
            <v>583-06-02</v>
          </cell>
          <cell r="D309" t="str">
            <v>WA474 0A</v>
          </cell>
          <cell r="E309" t="str">
            <v>RW32</v>
          </cell>
          <cell r="F309">
            <v>660</v>
          </cell>
          <cell r="G309">
            <v>1320</v>
          </cell>
        </row>
        <row r="310">
          <cell r="B310" t="str">
            <v>LSE4867</v>
          </cell>
          <cell r="C310" t="str">
            <v>583-06-02</v>
          </cell>
          <cell r="D310" t="str">
            <v>WA474 0A</v>
          </cell>
          <cell r="E310" t="str">
            <v>RW32</v>
          </cell>
          <cell r="F310">
            <v>660</v>
          </cell>
        </row>
        <row r="311">
          <cell r="B311" t="str">
            <v>LSE4877</v>
          </cell>
          <cell r="C311" t="str">
            <v>583-06-02</v>
          </cell>
          <cell r="D311" t="str">
            <v>WA474 0A</v>
          </cell>
          <cell r="E311" t="str">
            <v>RW32</v>
          </cell>
          <cell r="F311">
            <v>660</v>
          </cell>
          <cell r="G311">
            <v>660</v>
          </cell>
        </row>
        <row r="312">
          <cell r="B312" t="str">
            <v>LSE4860</v>
          </cell>
          <cell r="C312" t="str">
            <v>581-06-02</v>
          </cell>
          <cell r="D312" t="str">
            <v>MA503 0A</v>
          </cell>
          <cell r="E312" t="str">
            <v>RW32</v>
          </cell>
          <cell r="F312">
            <v>660</v>
          </cell>
          <cell r="G312">
            <v>4620</v>
          </cell>
        </row>
        <row r="313">
          <cell r="B313" t="str">
            <v>LSE4860</v>
          </cell>
          <cell r="C313" t="str">
            <v>581-06-02</v>
          </cell>
          <cell r="D313" t="str">
            <v>MA503 0A</v>
          </cell>
          <cell r="E313" t="str">
            <v>RW32</v>
          </cell>
          <cell r="F313">
            <v>660</v>
          </cell>
        </row>
        <row r="314">
          <cell r="B314" t="str">
            <v>LSE4860</v>
          </cell>
          <cell r="C314" t="str">
            <v>581-06-02</v>
          </cell>
          <cell r="D314" t="str">
            <v>MA503 0A</v>
          </cell>
          <cell r="E314" t="str">
            <v>RW32</v>
          </cell>
          <cell r="F314">
            <v>660</v>
          </cell>
        </row>
        <row r="315">
          <cell r="B315" t="str">
            <v>LSE4860</v>
          </cell>
          <cell r="C315" t="str">
            <v>581-06-02</v>
          </cell>
          <cell r="D315" t="str">
            <v>MA503 0A</v>
          </cell>
          <cell r="E315" t="str">
            <v>RW32</v>
          </cell>
          <cell r="F315">
            <v>660</v>
          </cell>
        </row>
        <row r="316">
          <cell r="B316" t="str">
            <v>LSE4860</v>
          </cell>
          <cell r="C316" t="str">
            <v>581-06-02</v>
          </cell>
          <cell r="D316" t="str">
            <v>MA503 0A</v>
          </cell>
          <cell r="E316" t="str">
            <v>RW32</v>
          </cell>
          <cell r="F316">
            <v>660</v>
          </cell>
        </row>
        <row r="317">
          <cell r="B317" t="str">
            <v>LSE4860</v>
          </cell>
          <cell r="C317" t="str">
            <v>581-06-02</v>
          </cell>
          <cell r="D317" t="str">
            <v>MA503 0A</v>
          </cell>
          <cell r="E317" t="str">
            <v>RW32</v>
          </cell>
          <cell r="F317">
            <v>660</v>
          </cell>
        </row>
        <row r="318">
          <cell r="B318" t="str">
            <v>LSE4860</v>
          </cell>
          <cell r="C318" t="str">
            <v>581-06-02</v>
          </cell>
          <cell r="D318" t="str">
            <v>MA503 0A</v>
          </cell>
          <cell r="E318" t="str">
            <v>RW32</v>
          </cell>
          <cell r="F318">
            <v>660</v>
          </cell>
        </row>
        <row r="319">
          <cell r="B319" t="str">
            <v>LSANZ4714</v>
          </cell>
          <cell r="C319" t="str">
            <v>00504-0207</v>
          </cell>
          <cell r="D319" t="str">
            <v>MA381 1A</v>
          </cell>
          <cell r="E319" t="str">
            <v>SW28</v>
          </cell>
          <cell r="F319">
            <v>660</v>
          </cell>
        </row>
        <row r="320">
          <cell r="B320" t="str">
            <v>LSANZ4714</v>
          </cell>
          <cell r="C320" t="str">
            <v>00504-0207</v>
          </cell>
          <cell r="D320" t="str">
            <v>MA381 1A</v>
          </cell>
          <cell r="E320" t="str">
            <v>SW28</v>
          </cell>
          <cell r="F320">
            <v>660</v>
          </cell>
        </row>
        <row r="322">
          <cell r="B322" t="str">
            <v>LSE4753</v>
          </cell>
          <cell r="C322" t="str">
            <v>582-06-16</v>
          </cell>
          <cell r="D322" t="str">
            <v>MA473 0B</v>
          </cell>
          <cell r="E322" t="str">
            <v>SW49</v>
          </cell>
          <cell r="F322">
            <v>660</v>
          </cell>
        </row>
        <row r="323">
          <cell r="B323" t="str">
            <v>LSE4764</v>
          </cell>
          <cell r="C323" t="str">
            <v>582-06-16</v>
          </cell>
          <cell r="D323" t="str">
            <v>MA473 0B</v>
          </cell>
          <cell r="E323" t="str">
            <v>SW49</v>
          </cell>
          <cell r="F323">
            <v>660</v>
          </cell>
          <cell r="G323">
            <v>2640</v>
          </cell>
        </row>
        <row r="324">
          <cell r="B324" t="str">
            <v>LSE4764</v>
          </cell>
          <cell r="C324" t="str">
            <v>582-06-16</v>
          </cell>
          <cell r="D324" t="str">
            <v>MA473 0B</v>
          </cell>
          <cell r="E324" t="str">
            <v>SW49</v>
          </cell>
          <cell r="F324">
            <v>660</v>
          </cell>
        </row>
        <row r="325">
          <cell r="B325" t="str">
            <v>LSE4764</v>
          </cell>
          <cell r="C325" t="str">
            <v>582-06-16</v>
          </cell>
          <cell r="D325" t="str">
            <v>MA473 0B</v>
          </cell>
          <cell r="E325" t="str">
            <v>SW49</v>
          </cell>
          <cell r="F325">
            <v>660</v>
          </cell>
        </row>
        <row r="326">
          <cell r="B326" t="str">
            <v>LSE4764</v>
          </cell>
          <cell r="C326" t="str">
            <v>582-06-16</v>
          </cell>
          <cell r="D326" t="str">
            <v>MA473 0B</v>
          </cell>
          <cell r="E326" t="str">
            <v>SW49</v>
          </cell>
          <cell r="F326">
            <v>660</v>
          </cell>
        </row>
        <row r="327">
          <cell r="B327" t="str">
            <v>LSE4767</v>
          </cell>
          <cell r="C327" t="str">
            <v>582-06-16</v>
          </cell>
          <cell r="D327" t="str">
            <v>MA473 0B</v>
          </cell>
          <cell r="E327" t="str">
            <v>SW49</v>
          </cell>
          <cell r="F327">
            <v>660</v>
          </cell>
          <cell r="G327">
            <v>3300</v>
          </cell>
        </row>
        <row r="328">
          <cell r="B328" t="str">
            <v>LSE4767</v>
          </cell>
          <cell r="C328" t="str">
            <v>582-06-16</v>
          </cell>
          <cell r="D328" t="str">
            <v>MA473 0B</v>
          </cell>
          <cell r="E328" t="str">
            <v>SW49</v>
          </cell>
          <cell r="F328">
            <v>660</v>
          </cell>
        </row>
        <row r="329">
          <cell r="B329" t="str">
            <v>LSE4767</v>
          </cell>
          <cell r="C329" t="str">
            <v>582-06-16</v>
          </cell>
          <cell r="D329" t="str">
            <v>MA473 0B</v>
          </cell>
          <cell r="E329" t="str">
            <v>SW49</v>
          </cell>
          <cell r="F329">
            <v>660</v>
          </cell>
        </row>
        <row r="330">
          <cell r="B330" t="str">
            <v>LSE4767</v>
          </cell>
          <cell r="C330" t="str">
            <v>582-06-16</v>
          </cell>
          <cell r="D330" t="str">
            <v>MA473 0B</v>
          </cell>
          <cell r="E330" t="str">
            <v>SW49</v>
          </cell>
          <cell r="F330">
            <v>660</v>
          </cell>
        </row>
        <row r="331">
          <cell r="B331" t="str">
            <v>LSE4767</v>
          </cell>
          <cell r="C331" t="str">
            <v>582-06-16</v>
          </cell>
          <cell r="D331" t="str">
            <v>MA473 0B</v>
          </cell>
          <cell r="E331" t="str">
            <v>SW49</v>
          </cell>
          <cell r="F331">
            <v>660</v>
          </cell>
        </row>
        <row r="332">
          <cell r="B332" t="str">
            <v>LSE4777</v>
          </cell>
          <cell r="C332" t="str">
            <v>582-06-16</v>
          </cell>
          <cell r="D332" t="str">
            <v>MA473 0B</v>
          </cell>
          <cell r="E332" t="str">
            <v>SW49</v>
          </cell>
          <cell r="F332">
            <v>660</v>
          </cell>
          <cell r="G332">
            <v>2640</v>
          </cell>
        </row>
        <row r="333">
          <cell r="B333" t="str">
            <v>LSE4777</v>
          </cell>
          <cell r="C333" t="str">
            <v>582-06-16</v>
          </cell>
          <cell r="D333" t="str">
            <v>MA473 0B</v>
          </cell>
          <cell r="E333" t="str">
            <v>SW49</v>
          </cell>
          <cell r="F333">
            <v>660</v>
          </cell>
        </row>
        <row r="334">
          <cell r="B334" t="str">
            <v>LSE4777</v>
          </cell>
          <cell r="C334" t="str">
            <v>582-06-16</v>
          </cell>
          <cell r="D334" t="str">
            <v>MA473 0B</v>
          </cell>
          <cell r="E334" t="str">
            <v>SW49</v>
          </cell>
          <cell r="F334">
            <v>660</v>
          </cell>
        </row>
        <row r="335">
          <cell r="B335" t="str">
            <v>LSE4777</v>
          </cell>
          <cell r="C335" t="str">
            <v>582-06-16</v>
          </cell>
          <cell r="D335" t="str">
            <v>MA473 0B</v>
          </cell>
          <cell r="E335" t="str">
            <v>SW49</v>
          </cell>
          <cell r="F335">
            <v>660</v>
          </cell>
        </row>
        <row r="336">
          <cell r="B336" t="str">
            <v>LSE4796</v>
          </cell>
          <cell r="C336" t="str">
            <v>582-06-16</v>
          </cell>
          <cell r="D336" t="str">
            <v>MA473 0B</v>
          </cell>
          <cell r="E336" t="str">
            <v>SW49</v>
          </cell>
          <cell r="F336">
            <v>660</v>
          </cell>
          <cell r="G336">
            <v>1110</v>
          </cell>
        </row>
        <row r="337">
          <cell r="B337" t="str">
            <v>LSE4796</v>
          </cell>
          <cell r="C337" t="str">
            <v>582-06-16</v>
          </cell>
          <cell r="D337" t="str">
            <v>MA473 0B</v>
          </cell>
          <cell r="E337" t="str">
            <v>SW49</v>
          </cell>
          <cell r="F337">
            <v>450</v>
          </cell>
        </row>
        <row r="338">
          <cell r="B338" t="str">
            <v>LSE4797</v>
          </cell>
          <cell r="C338" t="str">
            <v>582-06-02</v>
          </cell>
          <cell r="D338" t="str">
            <v>MA473 0B</v>
          </cell>
          <cell r="E338" t="str">
            <v>RW32</v>
          </cell>
          <cell r="F338">
            <v>660</v>
          </cell>
        </row>
        <row r="339">
          <cell r="B339" t="str">
            <v>LSE4797</v>
          </cell>
          <cell r="C339" t="str">
            <v>582-06-02</v>
          </cell>
          <cell r="D339" t="str">
            <v>MA473 0B</v>
          </cell>
          <cell r="E339" t="str">
            <v>RW32</v>
          </cell>
          <cell r="F339">
            <v>660</v>
          </cell>
          <cell r="G339">
            <v>1980</v>
          </cell>
        </row>
        <row r="340">
          <cell r="B340" t="str">
            <v>LSE4797</v>
          </cell>
          <cell r="C340" t="str">
            <v>582-06-02</v>
          </cell>
          <cell r="D340" t="str">
            <v>MA473 0B</v>
          </cell>
          <cell r="E340" t="str">
            <v>RW32</v>
          </cell>
          <cell r="F340">
            <v>660</v>
          </cell>
        </row>
        <row r="341">
          <cell r="B341" t="str">
            <v>LSE4817</v>
          </cell>
          <cell r="C341" t="str">
            <v>582-06-02</v>
          </cell>
          <cell r="D341" t="str">
            <v>MA473 0B</v>
          </cell>
          <cell r="E341" t="str">
            <v>RW32</v>
          </cell>
          <cell r="F341">
            <v>630</v>
          </cell>
          <cell r="G341">
            <v>630</v>
          </cell>
        </row>
        <row r="342">
          <cell r="B342" t="str">
            <v>LSE4808</v>
          </cell>
          <cell r="C342" t="str">
            <v>582-06-02</v>
          </cell>
          <cell r="D342" t="str">
            <v>MA473 0B</v>
          </cell>
          <cell r="E342" t="str">
            <v>RW32</v>
          </cell>
          <cell r="F342">
            <v>660</v>
          </cell>
          <cell r="G342">
            <v>660</v>
          </cell>
        </row>
        <row r="343">
          <cell r="B343" t="str">
            <v>LSE4807</v>
          </cell>
          <cell r="C343" t="str">
            <v>582-06-16</v>
          </cell>
          <cell r="D343" t="str">
            <v>MA473 0B</v>
          </cell>
          <cell r="E343" t="str">
            <v>SW49</v>
          </cell>
          <cell r="F343">
            <v>660</v>
          </cell>
          <cell r="G343">
            <v>1320</v>
          </cell>
        </row>
        <row r="344">
          <cell r="B344" t="str">
            <v>LSE4807</v>
          </cell>
          <cell r="C344" t="str">
            <v>582-06-16</v>
          </cell>
          <cell r="D344" t="str">
            <v>MA473 0B</v>
          </cell>
          <cell r="E344" t="str">
            <v>SW49</v>
          </cell>
          <cell r="F344">
            <v>660</v>
          </cell>
        </row>
        <row r="345">
          <cell r="B345" t="str">
            <v>LSE4802</v>
          </cell>
          <cell r="C345" t="str">
            <v>582-06-16</v>
          </cell>
          <cell r="D345" t="str">
            <v>MA473 0B</v>
          </cell>
          <cell r="E345" t="str">
            <v>SW49</v>
          </cell>
          <cell r="F345">
            <v>660</v>
          </cell>
          <cell r="G345">
            <v>1320</v>
          </cell>
        </row>
        <row r="346">
          <cell r="B346" t="str">
            <v>LSE4802</v>
          </cell>
          <cell r="C346" t="str">
            <v>582-06-16</v>
          </cell>
          <cell r="D346" t="str">
            <v>MA473 0B</v>
          </cell>
          <cell r="E346" t="str">
            <v>SW49</v>
          </cell>
          <cell r="F346">
            <v>660</v>
          </cell>
        </row>
        <row r="347">
          <cell r="B347" t="str">
            <v>LSE4794</v>
          </cell>
          <cell r="C347" t="str">
            <v>582-06-16</v>
          </cell>
          <cell r="D347" t="str">
            <v>MA473 0B</v>
          </cell>
          <cell r="E347" t="str">
            <v>SW49</v>
          </cell>
          <cell r="F347">
            <v>660</v>
          </cell>
          <cell r="G347">
            <v>1320</v>
          </cell>
        </row>
        <row r="348">
          <cell r="B348" t="str">
            <v>LSE4685</v>
          </cell>
          <cell r="C348" t="str">
            <v>527-02-02</v>
          </cell>
          <cell r="D348" t="str">
            <v>MA505 0A</v>
          </cell>
          <cell r="E348" t="str">
            <v>RW20</v>
          </cell>
          <cell r="F348">
            <v>44</v>
          </cell>
          <cell r="G348">
            <v>44</v>
          </cell>
        </row>
        <row r="349">
          <cell r="B349" t="str">
            <v>LSE4686</v>
          </cell>
          <cell r="C349" t="str">
            <v>527-02-75</v>
          </cell>
          <cell r="D349" t="str">
            <v>MA505 0A</v>
          </cell>
          <cell r="E349" t="str">
            <v>SB15</v>
          </cell>
          <cell r="F349">
            <v>44</v>
          </cell>
          <cell r="G349">
            <v>44</v>
          </cell>
        </row>
        <row r="350">
          <cell r="B350" t="str">
            <v>LSE4687</v>
          </cell>
          <cell r="C350" t="str">
            <v>527-02-76</v>
          </cell>
          <cell r="D350" t="str">
            <v>MA505 0A</v>
          </cell>
          <cell r="E350" t="str">
            <v>SB16</v>
          </cell>
          <cell r="F350">
            <v>44</v>
          </cell>
          <cell r="G350">
            <v>44</v>
          </cell>
        </row>
        <row r="351">
          <cell r="B351" t="str">
            <v>LSE4688</v>
          </cell>
          <cell r="C351" t="str">
            <v>527-02-75</v>
          </cell>
          <cell r="D351" t="str">
            <v>MA505 0A</v>
          </cell>
          <cell r="E351" t="str">
            <v>SB15</v>
          </cell>
          <cell r="F351">
            <v>132</v>
          </cell>
          <cell r="G351">
            <v>132</v>
          </cell>
        </row>
        <row r="352">
          <cell r="B352" t="str">
            <v>LSE4689</v>
          </cell>
          <cell r="C352" t="str">
            <v>527-02-76</v>
          </cell>
          <cell r="D352" t="str">
            <v>MA505 0A</v>
          </cell>
          <cell r="E352" t="str">
            <v>SB16</v>
          </cell>
          <cell r="F352">
            <v>132</v>
          </cell>
          <cell r="G352">
            <v>132</v>
          </cell>
        </row>
        <row r="353">
          <cell r="B353" t="str">
            <v>LSE4690</v>
          </cell>
          <cell r="C353" t="str">
            <v>527-02-75</v>
          </cell>
          <cell r="D353" t="str">
            <v>MA505 0A</v>
          </cell>
          <cell r="E353" t="str">
            <v>SB15</v>
          </cell>
          <cell r="F353">
            <v>135</v>
          </cell>
          <cell r="G353">
            <v>135</v>
          </cell>
        </row>
        <row r="354">
          <cell r="B354" t="str">
            <v>LSE4691</v>
          </cell>
          <cell r="C354" t="str">
            <v>527-02-76</v>
          </cell>
          <cell r="D354" t="str">
            <v>MA505 0A</v>
          </cell>
          <cell r="E354" t="str">
            <v>SB16</v>
          </cell>
          <cell r="F354">
            <v>100</v>
          </cell>
          <cell r="G354">
            <v>100</v>
          </cell>
        </row>
        <row r="355">
          <cell r="B355" t="str">
            <v>LSE4692</v>
          </cell>
          <cell r="C355" t="str">
            <v>527-02-75</v>
          </cell>
          <cell r="D355" t="str">
            <v>MA505 0A</v>
          </cell>
          <cell r="E355" t="str">
            <v>SB15</v>
          </cell>
          <cell r="F355">
            <v>15</v>
          </cell>
          <cell r="G355">
            <v>15</v>
          </cell>
        </row>
        <row r="356">
          <cell r="B356" t="str">
            <v>LSE4693</v>
          </cell>
          <cell r="C356" t="str">
            <v>527-02-76</v>
          </cell>
          <cell r="D356" t="str">
            <v>MA505 0A</v>
          </cell>
          <cell r="E356" t="str">
            <v>SB16</v>
          </cell>
          <cell r="F356">
            <v>15</v>
          </cell>
          <cell r="G356">
            <v>15</v>
          </cell>
        </row>
        <row r="357">
          <cell r="B357" t="str">
            <v>LSE4694</v>
          </cell>
          <cell r="C357" t="str">
            <v>581-06-16</v>
          </cell>
          <cell r="D357" t="str">
            <v>MA503 0A</v>
          </cell>
          <cell r="E357" t="str">
            <v>SW39</v>
          </cell>
          <cell r="F357">
            <v>240</v>
          </cell>
          <cell r="G357">
            <v>240</v>
          </cell>
        </row>
        <row r="358">
          <cell r="B358" t="str">
            <v>LSE4695</v>
          </cell>
          <cell r="C358" t="str">
            <v>581-06-13</v>
          </cell>
          <cell r="D358" t="str">
            <v>MA503 0A</v>
          </cell>
          <cell r="E358" t="str">
            <v>BW40</v>
          </cell>
          <cell r="F358">
            <v>216</v>
          </cell>
          <cell r="G358">
            <v>216</v>
          </cell>
        </row>
        <row r="359">
          <cell r="B359" t="str">
            <v>LSE4794</v>
          </cell>
          <cell r="C359" t="str">
            <v>582-06-16</v>
          </cell>
          <cell r="D359" t="str">
            <v>MA473 0B</v>
          </cell>
          <cell r="E359" t="str">
            <v>SW49</v>
          </cell>
          <cell r="F359">
            <v>660</v>
          </cell>
        </row>
        <row r="360">
          <cell r="B360" t="str">
            <v>LSE4814</v>
          </cell>
          <cell r="C360" t="str">
            <v>582-06-02</v>
          </cell>
          <cell r="D360" t="str">
            <v>MA473 0B</v>
          </cell>
          <cell r="E360" t="str">
            <v>RW32</v>
          </cell>
          <cell r="F360">
            <v>660</v>
          </cell>
          <cell r="G360">
            <v>660</v>
          </cell>
        </row>
        <row r="361">
          <cell r="B361" t="str">
            <v>LSE4805</v>
          </cell>
          <cell r="C361" t="str">
            <v>522-02-02</v>
          </cell>
          <cell r="D361" t="str">
            <v>MA363 1B</v>
          </cell>
          <cell r="E361" t="str">
            <v>RW20</v>
          </cell>
          <cell r="F361">
            <v>660</v>
          </cell>
          <cell r="G361">
            <v>1980</v>
          </cell>
        </row>
        <row r="362">
          <cell r="B362" t="str">
            <v>LSE4805</v>
          </cell>
          <cell r="C362" t="str">
            <v>522-02-02</v>
          </cell>
          <cell r="D362" t="str">
            <v>MA363 1B</v>
          </cell>
          <cell r="E362" t="str">
            <v>RW20</v>
          </cell>
          <cell r="F362">
            <v>660</v>
          </cell>
        </row>
        <row r="363">
          <cell r="B363" t="str">
            <v>LSE4805</v>
          </cell>
          <cell r="C363" t="str">
            <v>522-02-02</v>
          </cell>
          <cell r="D363" t="str">
            <v>MA363 1B</v>
          </cell>
          <cell r="E363" t="str">
            <v>RW20</v>
          </cell>
          <cell r="F363">
            <v>660</v>
          </cell>
        </row>
        <row r="364">
          <cell r="B364" t="str">
            <v>LSE4820</v>
          </cell>
          <cell r="C364" t="str">
            <v>523-02-79</v>
          </cell>
          <cell r="D364" t="str">
            <v>MA438 0A</v>
          </cell>
          <cell r="E364" t="str">
            <v>TW16</v>
          </cell>
          <cell r="F364">
            <v>682</v>
          </cell>
          <cell r="G364">
            <v>682</v>
          </cell>
        </row>
        <row r="365">
          <cell r="B365" t="str">
            <v>LSE4819</v>
          </cell>
          <cell r="C365" t="str">
            <v>575-02-75</v>
          </cell>
          <cell r="D365" t="str">
            <v>WA484 0A</v>
          </cell>
          <cell r="E365" t="str">
            <v>SB15</v>
          </cell>
          <cell r="F365">
            <v>660</v>
          </cell>
          <cell r="G365">
            <v>660</v>
          </cell>
        </row>
        <row r="366">
          <cell r="B366" t="str">
            <v>LSE4821</v>
          </cell>
          <cell r="C366" t="str">
            <v>575-02-75</v>
          </cell>
          <cell r="D366" t="str">
            <v>WA484 0A</v>
          </cell>
          <cell r="E366" t="str">
            <v>SB15</v>
          </cell>
          <cell r="F366">
            <v>660</v>
          </cell>
          <cell r="G366">
            <v>660</v>
          </cell>
        </row>
        <row r="367">
          <cell r="B367" t="str">
            <v>LSE4799</v>
          </cell>
          <cell r="C367" t="str">
            <v>575-02-02</v>
          </cell>
          <cell r="D367" t="str">
            <v>WA484 0A</v>
          </cell>
          <cell r="E367" t="str">
            <v>RW20</v>
          </cell>
          <cell r="F367">
            <v>660</v>
          </cell>
          <cell r="G367">
            <v>660</v>
          </cell>
        </row>
        <row r="368">
          <cell r="B368" t="str">
            <v>LSE4803</v>
          </cell>
          <cell r="C368" t="str">
            <v>575-02-02</v>
          </cell>
          <cell r="D368" t="str">
            <v>WA484 0A</v>
          </cell>
          <cell r="E368" t="str">
            <v>RW20</v>
          </cell>
          <cell r="F368">
            <v>660</v>
          </cell>
          <cell r="G368">
            <v>660</v>
          </cell>
        </row>
        <row r="369">
          <cell r="B369" t="str">
            <v>LSE4834</v>
          </cell>
          <cell r="C369" t="str">
            <v>575-02-02</v>
          </cell>
          <cell r="D369" t="str">
            <v>WA484 0A</v>
          </cell>
          <cell r="E369" t="str">
            <v>RW20</v>
          </cell>
          <cell r="F369">
            <v>660</v>
          </cell>
          <cell r="G369">
            <v>660</v>
          </cell>
        </row>
        <row r="370">
          <cell r="B370" t="str">
            <v>LSE4837</v>
          </cell>
          <cell r="C370" t="str">
            <v>575-02-02</v>
          </cell>
          <cell r="D370" t="str">
            <v>WA484 0A</v>
          </cell>
          <cell r="E370" t="str">
            <v>RW20</v>
          </cell>
          <cell r="F370">
            <v>660</v>
          </cell>
          <cell r="G370">
            <v>660</v>
          </cell>
        </row>
        <row r="371">
          <cell r="B371" t="str">
            <v>LSE4846</v>
          </cell>
          <cell r="C371" t="str">
            <v>523-02-02</v>
          </cell>
          <cell r="D371" t="str">
            <v>MA438 0A</v>
          </cell>
          <cell r="E371" t="str">
            <v>RW20</v>
          </cell>
          <cell r="F371">
            <v>660</v>
          </cell>
          <cell r="G371">
            <v>660</v>
          </cell>
        </row>
        <row r="372">
          <cell r="B372" t="str">
            <v>LSE4845</v>
          </cell>
          <cell r="C372" t="str">
            <v>522-02-02</v>
          </cell>
          <cell r="D372" t="str">
            <v>MA363 1B</v>
          </cell>
          <cell r="E372" t="str">
            <v>RW20</v>
          </cell>
          <cell r="F372">
            <v>660</v>
          </cell>
          <cell r="G372">
            <v>660</v>
          </cell>
        </row>
        <row r="373">
          <cell r="B373" t="str">
            <v>LSE4829</v>
          </cell>
          <cell r="C373" t="str">
            <v>522-02-16</v>
          </cell>
          <cell r="D373" t="str">
            <v>MA363 1B</v>
          </cell>
          <cell r="E373" t="str">
            <v>SW39</v>
          </cell>
          <cell r="F373">
            <v>660</v>
          </cell>
          <cell r="G373">
            <v>660</v>
          </cell>
        </row>
        <row r="374">
          <cell r="B374" t="str">
            <v>LSE4699</v>
          </cell>
          <cell r="C374" t="str">
            <v>582-16-13</v>
          </cell>
          <cell r="D374" t="str">
            <v>MA473 0B</v>
          </cell>
          <cell r="E374" t="str">
            <v>BW40</v>
          </cell>
          <cell r="F374">
            <v>160</v>
          </cell>
        </row>
        <row r="375">
          <cell r="B375" t="str">
            <v>LSE4700</v>
          </cell>
          <cell r="C375" t="str">
            <v>582-16-13</v>
          </cell>
          <cell r="D375" t="str">
            <v>MA473 0B</v>
          </cell>
          <cell r="E375" t="str">
            <v>BW40</v>
          </cell>
          <cell r="F375">
            <v>20</v>
          </cell>
        </row>
        <row r="376">
          <cell r="B376" t="str">
            <v>LSE4825</v>
          </cell>
          <cell r="C376" t="str">
            <v>582-06-16</v>
          </cell>
          <cell r="D376" t="str">
            <v>MA473 0B</v>
          </cell>
          <cell r="E376" t="str">
            <v>SW49</v>
          </cell>
          <cell r="F376">
            <v>660</v>
          </cell>
          <cell r="G376">
            <v>660</v>
          </cell>
        </row>
        <row r="377">
          <cell r="B377" t="str">
            <v>LSE4828</v>
          </cell>
          <cell r="C377" t="str">
            <v>582-06-02</v>
          </cell>
          <cell r="D377" t="str">
            <v>MA473 0B</v>
          </cell>
          <cell r="E377" t="str">
            <v>RW32</v>
          </cell>
          <cell r="F377">
            <v>660</v>
          </cell>
          <cell r="G377">
            <v>1320</v>
          </cell>
        </row>
        <row r="378">
          <cell r="B378" t="str">
            <v>LSE4828</v>
          </cell>
          <cell r="C378" t="str">
            <v>582-06-02</v>
          </cell>
          <cell r="D378" t="str">
            <v>MA473 0B</v>
          </cell>
          <cell r="E378" t="str">
            <v>RW32</v>
          </cell>
          <cell r="F378">
            <v>660</v>
          </cell>
        </row>
        <row r="379">
          <cell r="B379" t="str">
            <v>LSE4841</v>
          </cell>
          <cell r="C379" t="str">
            <v>582-06-02</v>
          </cell>
          <cell r="D379" t="str">
            <v>MA473 0B</v>
          </cell>
          <cell r="E379" t="str">
            <v>RW32</v>
          </cell>
          <cell r="F379">
            <v>660</v>
          </cell>
          <cell r="G379">
            <v>660</v>
          </cell>
        </row>
        <row r="380">
          <cell r="B380" t="str">
            <v>LSE4839</v>
          </cell>
          <cell r="C380" t="str">
            <v>582-06-16</v>
          </cell>
          <cell r="D380" t="str">
            <v>MA473 0B</v>
          </cell>
          <cell r="E380" t="str">
            <v>SW49</v>
          </cell>
          <cell r="F380">
            <v>660</v>
          </cell>
          <cell r="G380">
            <v>1320</v>
          </cell>
        </row>
        <row r="381">
          <cell r="B381" t="str">
            <v>LSE4839</v>
          </cell>
          <cell r="C381" t="str">
            <v>582-06-16</v>
          </cell>
          <cell r="D381" t="str">
            <v>MA473 0B</v>
          </cell>
          <cell r="E381" t="str">
            <v>SW49</v>
          </cell>
          <cell r="F381">
            <v>660</v>
          </cell>
        </row>
        <row r="382">
          <cell r="B382" t="str">
            <v>LSE4849</v>
          </cell>
          <cell r="C382" t="str">
            <v>582-06-16</v>
          </cell>
          <cell r="D382" t="str">
            <v>MA473 0B</v>
          </cell>
          <cell r="E382" t="str">
            <v>SW49</v>
          </cell>
          <cell r="F382">
            <v>660</v>
          </cell>
          <cell r="G382">
            <v>660</v>
          </cell>
        </row>
        <row r="383">
          <cell r="B383" t="str">
            <v>LSE4854</v>
          </cell>
          <cell r="C383" t="str">
            <v>582-06-16</v>
          </cell>
          <cell r="D383" t="str">
            <v>MA473 0B</v>
          </cell>
          <cell r="E383" t="str">
            <v>SW49</v>
          </cell>
          <cell r="F383">
            <v>660</v>
          </cell>
          <cell r="G383">
            <v>660</v>
          </cell>
        </row>
        <row r="384">
          <cell r="B384" t="str">
            <v>LSE4856</v>
          </cell>
          <cell r="C384" t="str">
            <v>582-06-02</v>
          </cell>
          <cell r="D384" t="str">
            <v>MA473 0B</v>
          </cell>
          <cell r="E384" t="str">
            <v>RW32</v>
          </cell>
          <cell r="F384">
            <v>660</v>
          </cell>
          <cell r="G384">
            <v>660</v>
          </cell>
        </row>
        <row r="385">
          <cell r="B385" t="str">
            <v>LSE4833</v>
          </cell>
          <cell r="C385" t="str">
            <v>582-06-02</v>
          </cell>
          <cell r="D385" t="str">
            <v>MA473 0B</v>
          </cell>
          <cell r="E385" t="str">
            <v>RW32</v>
          </cell>
          <cell r="F385">
            <v>660</v>
          </cell>
          <cell r="G385">
            <v>1980</v>
          </cell>
        </row>
        <row r="387">
          <cell r="B387" t="str">
            <v>LSE4810</v>
          </cell>
          <cell r="C387" t="str">
            <v>581-06-02</v>
          </cell>
          <cell r="D387" t="str">
            <v>MA503 0A</v>
          </cell>
          <cell r="E387" t="str">
            <v>RW32</v>
          </cell>
          <cell r="F387">
            <v>660</v>
          </cell>
          <cell r="G387">
            <v>2640</v>
          </cell>
        </row>
        <row r="388">
          <cell r="B388" t="str">
            <v>LSE4810</v>
          </cell>
          <cell r="C388" t="str">
            <v>581-06-02</v>
          </cell>
          <cell r="D388" t="str">
            <v>MA503 0A</v>
          </cell>
          <cell r="E388" t="str">
            <v>RW32</v>
          </cell>
          <cell r="F388">
            <v>660</v>
          </cell>
        </row>
        <row r="389">
          <cell r="B389" t="str">
            <v>LSE4801</v>
          </cell>
          <cell r="C389" t="str">
            <v>581-06-02</v>
          </cell>
          <cell r="D389" t="str">
            <v>MA503 0A</v>
          </cell>
          <cell r="E389" t="str">
            <v>RW32</v>
          </cell>
          <cell r="F389">
            <v>540</v>
          </cell>
          <cell r="G389">
            <v>840</v>
          </cell>
        </row>
        <row r="390">
          <cell r="B390" t="str">
            <v>LSE4801</v>
          </cell>
          <cell r="C390" t="str">
            <v>581-06-02</v>
          </cell>
          <cell r="D390" t="str">
            <v>MA503 0A</v>
          </cell>
          <cell r="E390" t="str">
            <v>RW32</v>
          </cell>
          <cell r="F390">
            <v>300</v>
          </cell>
        </row>
        <row r="391">
          <cell r="B391" t="str">
            <v>LSE4800</v>
          </cell>
          <cell r="C391" t="str">
            <v>581-06-16</v>
          </cell>
          <cell r="D391" t="str">
            <v>MA503 0A</v>
          </cell>
          <cell r="E391" t="str">
            <v>SW49</v>
          </cell>
          <cell r="F391">
            <v>660</v>
          </cell>
          <cell r="G391">
            <v>660</v>
          </cell>
        </row>
        <row r="392">
          <cell r="B392" t="str">
            <v>LSE4792</v>
          </cell>
          <cell r="C392" t="str">
            <v>581-06-16</v>
          </cell>
          <cell r="D392" t="str">
            <v>MA503 0A</v>
          </cell>
          <cell r="E392" t="str">
            <v>SW49</v>
          </cell>
          <cell r="F392">
            <v>660</v>
          </cell>
          <cell r="G392">
            <v>2640</v>
          </cell>
        </row>
        <row r="393">
          <cell r="B393" t="str">
            <v>LSE4792</v>
          </cell>
          <cell r="C393" t="str">
            <v>581-06-16</v>
          </cell>
          <cell r="D393" t="str">
            <v>MA503 0A</v>
          </cell>
          <cell r="E393" t="str">
            <v>SW49</v>
          </cell>
          <cell r="F393">
            <v>660</v>
          </cell>
        </row>
        <row r="394">
          <cell r="B394" t="str">
            <v>LSE4792</v>
          </cell>
          <cell r="C394" t="str">
            <v>581-06-16</v>
          </cell>
          <cell r="D394" t="str">
            <v>MA503 0A</v>
          </cell>
          <cell r="E394" t="str">
            <v>SW49</v>
          </cell>
          <cell r="F394">
            <v>660</v>
          </cell>
        </row>
        <row r="395">
          <cell r="B395" t="str">
            <v>LSE4792</v>
          </cell>
          <cell r="C395" t="str">
            <v>581-06-16</v>
          </cell>
          <cell r="D395" t="str">
            <v>MA503 0A</v>
          </cell>
          <cell r="E395" t="str">
            <v>SW49</v>
          </cell>
          <cell r="F395">
            <v>660</v>
          </cell>
        </row>
        <row r="396">
          <cell r="B396" t="str">
            <v>LSE4793</v>
          </cell>
          <cell r="C396" t="str">
            <v>581-06-02</v>
          </cell>
          <cell r="D396" t="str">
            <v>MA503 0A</v>
          </cell>
          <cell r="E396" t="str">
            <v>RW32</v>
          </cell>
          <cell r="F396">
            <v>660</v>
          </cell>
          <cell r="G396">
            <v>1320</v>
          </cell>
        </row>
        <row r="397">
          <cell r="B397" t="str">
            <v>LSE4793</v>
          </cell>
          <cell r="C397" t="str">
            <v>581-06-02</v>
          </cell>
          <cell r="D397" t="str">
            <v>MA503 0A</v>
          </cell>
          <cell r="E397" t="str">
            <v>RW32</v>
          </cell>
          <cell r="F397">
            <v>660</v>
          </cell>
        </row>
        <row r="398">
          <cell r="B398" t="str">
            <v>LSE4780</v>
          </cell>
          <cell r="C398" t="str">
            <v>582-06-16</v>
          </cell>
          <cell r="D398" t="str">
            <v>MA473 0B</v>
          </cell>
          <cell r="E398" t="str">
            <v>SW49</v>
          </cell>
          <cell r="F398">
            <v>660</v>
          </cell>
          <cell r="G398">
            <v>1320</v>
          </cell>
        </row>
        <row r="399">
          <cell r="B399" t="str">
            <v>LSE4780</v>
          </cell>
          <cell r="C399" t="str">
            <v>582-06-16</v>
          </cell>
          <cell r="D399" t="str">
            <v>MA473 0B</v>
          </cell>
          <cell r="E399" t="str">
            <v>SW49</v>
          </cell>
          <cell r="F399">
            <v>660</v>
          </cell>
        </row>
        <row r="400">
          <cell r="B400" t="str">
            <v>LSE4785</v>
          </cell>
          <cell r="C400" t="str">
            <v>582-06-16</v>
          </cell>
          <cell r="D400" t="str">
            <v>MA473 0B</v>
          </cell>
          <cell r="E400" t="str">
            <v>SW49</v>
          </cell>
          <cell r="F400">
            <v>660</v>
          </cell>
          <cell r="G400">
            <v>1320</v>
          </cell>
        </row>
        <row r="401">
          <cell r="B401" t="str">
            <v>LSE4785</v>
          </cell>
          <cell r="C401" t="str">
            <v>582-06-16</v>
          </cell>
          <cell r="D401" t="str">
            <v>MA473 0B</v>
          </cell>
          <cell r="E401" t="str">
            <v>SW49</v>
          </cell>
          <cell r="F401">
            <v>660</v>
          </cell>
        </row>
        <row r="402">
          <cell r="B402" t="str">
            <v>LSE4783</v>
          </cell>
          <cell r="C402" t="str">
            <v>582-06-16</v>
          </cell>
          <cell r="D402" t="str">
            <v>MA473 0B</v>
          </cell>
          <cell r="E402" t="str">
            <v>SW49</v>
          </cell>
          <cell r="F402">
            <v>660</v>
          </cell>
          <cell r="G402">
            <v>2640</v>
          </cell>
        </row>
        <row r="403">
          <cell r="B403" t="str">
            <v>LSE4783</v>
          </cell>
          <cell r="C403" t="str">
            <v>582-06-16</v>
          </cell>
          <cell r="D403" t="str">
            <v>MA473 0B</v>
          </cell>
          <cell r="E403" t="str">
            <v>SW49</v>
          </cell>
          <cell r="F403">
            <v>660</v>
          </cell>
        </row>
        <row r="404">
          <cell r="B404" t="str">
            <v>LSE4783</v>
          </cell>
          <cell r="C404" t="str">
            <v>582-06-16</v>
          </cell>
          <cell r="D404" t="str">
            <v>MA473 0B</v>
          </cell>
          <cell r="E404" t="str">
            <v>SW49</v>
          </cell>
          <cell r="F404">
            <v>660</v>
          </cell>
        </row>
        <row r="405">
          <cell r="B405" t="str">
            <v>LSE4783</v>
          </cell>
          <cell r="C405" t="str">
            <v>582-06-16</v>
          </cell>
          <cell r="D405" t="str">
            <v>MA473 0B</v>
          </cell>
          <cell r="E405" t="str">
            <v>SW49</v>
          </cell>
          <cell r="F405">
            <v>660</v>
          </cell>
        </row>
        <row r="406">
          <cell r="B406" t="str">
            <v>LSANZ4668</v>
          </cell>
          <cell r="C406" t="str">
            <v>00607-0407</v>
          </cell>
          <cell r="D406" t="str">
            <v>MA130 1B</v>
          </cell>
          <cell r="E406" t="str">
            <v>SW29</v>
          </cell>
          <cell r="F406">
            <v>600</v>
          </cell>
          <cell r="G406">
            <v>600</v>
          </cell>
        </row>
        <row r="407">
          <cell r="B407" t="str">
            <v>LSANZ4667</v>
          </cell>
          <cell r="C407" t="str">
            <v>00602-0407</v>
          </cell>
          <cell r="D407" t="str">
            <v>MA396 1B</v>
          </cell>
          <cell r="E407" t="str">
            <v>SW29</v>
          </cell>
          <cell r="F407">
            <v>600</v>
          </cell>
          <cell r="G407">
            <v>600</v>
          </cell>
        </row>
        <row r="408">
          <cell r="B408" t="str">
            <v>LSANZ4662</v>
          </cell>
          <cell r="C408" t="str">
            <v>00512-0208</v>
          </cell>
          <cell r="D408" t="str">
            <v>MA418 1A</v>
          </cell>
          <cell r="E408" t="str">
            <v>SW36</v>
          </cell>
          <cell r="F408">
            <v>600</v>
          </cell>
          <cell r="G408">
            <v>600</v>
          </cell>
        </row>
        <row r="409">
          <cell r="B409" t="str">
            <v>LSANZ4663</v>
          </cell>
          <cell r="C409" t="str">
            <v>00517-0301</v>
          </cell>
          <cell r="D409" t="str">
            <v>MA443 1A</v>
          </cell>
          <cell r="E409" t="str">
            <v>RW15</v>
          </cell>
          <cell r="F409">
            <v>600</v>
          </cell>
          <cell r="G409">
            <v>600</v>
          </cell>
        </row>
        <row r="410">
          <cell r="B410" t="str">
            <v>LSANZ4664</v>
          </cell>
          <cell r="C410" t="str">
            <v>00550-0201</v>
          </cell>
          <cell r="D410" t="str">
            <v>WA383 1A</v>
          </cell>
          <cell r="E410" t="str">
            <v>RW15</v>
          </cell>
          <cell r="F410">
            <v>600</v>
          </cell>
          <cell r="G410">
            <v>600</v>
          </cell>
        </row>
        <row r="411">
          <cell r="B411" t="str">
            <v>LSANZ4666</v>
          </cell>
          <cell r="C411" t="str">
            <v>00558-0201</v>
          </cell>
          <cell r="D411" t="str">
            <v>WA385 1A</v>
          </cell>
          <cell r="E411" t="str">
            <v>RW15</v>
          </cell>
          <cell r="F411">
            <v>600</v>
          </cell>
          <cell r="G411">
            <v>600</v>
          </cell>
        </row>
        <row r="412">
          <cell r="B412" t="str">
            <v>LSANZ4669</v>
          </cell>
          <cell r="C412" t="str">
            <v>00704-0206</v>
          </cell>
          <cell r="D412" t="str">
            <v>MO143 1B</v>
          </cell>
          <cell r="E412" t="str">
            <v>BW27</v>
          </cell>
          <cell r="F412">
            <v>600</v>
          </cell>
          <cell r="G412">
            <v>600</v>
          </cell>
        </row>
        <row r="413">
          <cell r="B413" t="str">
            <v>LSANZ4670</v>
          </cell>
          <cell r="C413" t="str">
            <v>00704-0207</v>
          </cell>
          <cell r="D413" t="str">
            <v>MO143 1B</v>
          </cell>
          <cell r="E413" t="str">
            <v>SW40</v>
          </cell>
          <cell r="F413">
            <v>600</v>
          </cell>
          <cell r="G413">
            <v>600</v>
          </cell>
        </row>
        <row r="414">
          <cell r="B414" t="str">
            <v>LSE4830</v>
          </cell>
          <cell r="C414" t="str">
            <v>581-06-16</v>
          </cell>
          <cell r="D414" t="str">
            <v>MA503 0A</v>
          </cell>
          <cell r="E414" t="str">
            <v>SW49</v>
          </cell>
          <cell r="F414">
            <v>660</v>
          </cell>
          <cell r="G414">
            <v>660</v>
          </cell>
        </row>
        <row r="415">
          <cell r="B415" t="str">
            <v>LSE4843</v>
          </cell>
          <cell r="C415" t="str">
            <v>581-06-16</v>
          </cell>
          <cell r="D415" t="str">
            <v>MA503 0A</v>
          </cell>
          <cell r="E415" t="str">
            <v>SW49</v>
          </cell>
          <cell r="F415">
            <v>660</v>
          </cell>
          <cell r="G415">
            <v>660</v>
          </cell>
        </row>
        <row r="416">
          <cell r="B416" t="str">
            <v>LSE4844</v>
          </cell>
          <cell r="C416" t="str">
            <v>581-06-02</v>
          </cell>
          <cell r="D416" t="str">
            <v>MA503 0A</v>
          </cell>
          <cell r="E416" t="str">
            <v>RW32</v>
          </cell>
          <cell r="F416">
            <v>660</v>
          </cell>
          <cell r="G416">
            <v>660</v>
          </cell>
        </row>
        <row r="417">
          <cell r="B417" t="str">
            <v>LSE4840</v>
          </cell>
          <cell r="C417" t="str">
            <v>581-06-02</v>
          </cell>
          <cell r="D417" t="str">
            <v>MA503 0A</v>
          </cell>
          <cell r="E417" t="str">
            <v>RW32</v>
          </cell>
          <cell r="F417">
            <v>660</v>
          </cell>
          <cell r="G417">
            <v>660</v>
          </cell>
        </row>
        <row r="418">
          <cell r="B418" t="str">
            <v>LSE4838</v>
          </cell>
          <cell r="C418" t="str">
            <v>581-06-16</v>
          </cell>
          <cell r="D418" t="str">
            <v>MA503 0A</v>
          </cell>
          <cell r="E418" t="str">
            <v>SW49</v>
          </cell>
          <cell r="F418">
            <v>660</v>
          </cell>
          <cell r="G418">
            <v>1320</v>
          </cell>
        </row>
        <row r="419">
          <cell r="B419" t="str">
            <v>LSE4838</v>
          </cell>
          <cell r="C419" t="str">
            <v>581-06-16</v>
          </cell>
          <cell r="D419" t="str">
            <v>MA503 0A</v>
          </cell>
          <cell r="E419" t="str">
            <v>SW49</v>
          </cell>
          <cell r="F419">
            <v>660</v>
          </cell>
        </row>
        <row r="420">
          <cell r="B420" t="str">
            <v>LSE4655 ReCut</v>
          </cell>
          <cell r="C420" t="str">
            <v>581-06-16</v>
          </cell>
          <cell r="D420" t="str">
            <v>MA503 0A</v>
          </cell>
          <cell r="E420" t="str">
            <v>SW49</v>
          </cell>
          <cell r="F420">
            <v>50</v>
          </cell>
          <cell r="G420">
            <v>50</v>
          </cell>
        </row>
        <row r="421">
          <cell r="B421" t="str">
            <v>LSE4835</v>
          </cell>
          <cell r="C421" t="str">
            <v>581-06-16</v>
          </cell>
          <cell r="D421" t="str">
            <v>MA503 0A</v>
          </cell>
          <cell r="E421" t="str">
            <v>SW49</v>
          </cell>
          <cell r="F421">
            <v>660</v>
          </cell>
          <cell r="G421">
            <v>660</v>
          </cell>
        </row>
        <row r="422">
          <cell r="B422" t="str">
            <v>LSE4853</v>
          </cell>
          <cell r="C422" t="str">
            <v>581-06-16</v>
          </cell>
          <cell r="D422" t="str">
            <v>MA503 0A</v>
          </cell>
          <cell r="E422" t="str">
            <v>SW49</v>
          </cell>
          <cell r="F422">
            <v>660</v>
          </cell>
          <cell r="G422">
            <v>5280</v>
          </cell>
        </row>
        <row r="423">
          <cell r="B423" t="str">
            <v>LSE4853</v>
          </cell>
          <cell r="C423" t="str">
            <v>581-06-16</v>
          </cell>
          <cell r="D423" t="str">
            <v>MA503 0A</v>
          </cell>
          <cell r="E423" t="str">
            <v>SW49</v>
          </cell>
          <cell r="F423">
            <v>660</v>
          </cell>
        </row>
        <row r="424">
          <cell r="B424" t="str">
            <v>LSE4853</v>
          </cell>
          <cell r="C424" t="str">
            <v>581-06-16</v>
          </cell>
          <cell r="D424" t="str">
            <v>MA503 0A</v>
          </cell>
          <cell r="E424" t="str">
            <v>SW49</v>
          </cell>
          <cell r="F424">
            <v>660</v>
          </cell>
        </row>
        <row r="425">
          <cell r="B425" t="str">
            <v>LSE4853</v>
          </cell>
          <cell r="C425" t="str">
            <v>581-06-16</v>
          </cell>
          <cell r="D425" t="str">
            <v>MA503 0A</v>
          </cell>
          <cell r="E425" t="str">
            <v>SW49</v>
          </cell>
          <cell r="F425">
            <v>660</v>
          </cell>
        </row>
        <row r="426">
          <cell r="B426" t="str">
            <v>LSE4853</v>
          </cell>
          <cell r="C426" t="str">
            <v>581-06-16</v>
          </cell>
          <cell r="D426" t="str">
            <v>MA503 0A</v>
          </cell>
          <cell r="E426" t="str">
            <v>SW49</v>
          </cell>
          <cell r="F426">
            <v>660</v>
          </cell>
        </row>
        <row r="427">
          <cell r="B427" t="str">
            <v>LSE4853</v>
          </cell>
          <cell r="C427" t="str">
            <v>581-06-16</v>
          </cell>
          <cell r="D427" t="str">
            <v>MA503 0A</v>
          </cell>
          <cell r="E427" t="str">
            <v>SW49</v>
          </cell>
          <cell r="F427">
            <v>660</v>
          </cell>
        </row>
        <row r="428">
          <cell r="B428" t="str">
            <v>LSE4853</v>
          </cell>
          <cell r="C428" t="str">
            <v>581-06-16</v>
          </cell>
          <cell r="D428" t="str">
            <v>MA503 0A</v>
          </cell>
          <cell r="E428" t="str">
            <v>SW49</v>
          </cell>
          <cell r="F428">
            <v>660</v>
          </cell>
        </row>
        <row r="429">
          <cell r="B429" t="str">
            <v>LSE4853</v>
          </cell>
          <cell r="C429" t="str">
            <v>581-06-16</v>
          </cell>
          <cell r="D429" t="str">
            <v>MA503 0A</v>
          </cell>
          <cell r="E429" t="str">
            <v>SW49</v>
          </cell>
          <cell r="F429">
            <v>660</v>
          </cell>
        </row>
        <row r="430">
          <cell r="B430" t="str">
            <v>LSE4855</v>
          </cell>
          <cell r="C430" t="str">
            <v>581-06-02</v>
          </cell>
          <cell r="D430" t="str">
            <v>MA503 0A</v>
          </cell>
          <cell r="E430" t="str">
            <v>RW32</v>
          </cell>
          <cell r="F430">
            <v>660</v>
          </cell>
          <cell r="G430">
            <v>7920</v>
          </cell>
        </row>
        <row r="431">
          <cell r="B431" t="str">
            <v>LSE4855</v>
          </cell>
          <cell r="C431" t="str">
            <v>581-06-02</v>
          </cell>
          <cell r="D431" t="str">
            <v>MA503 0A</v>
          </cell>
          <cell r="E431" t="str">
            <v>RW32</v>
          </cell>
          <cell r="F431">
            <v>660</v>
          </cell>
        </row>
        <row r="432">
          <cell r="B432" t="str">
            <v>LSE4855</v>
          </cell>
          <cell r="C432" t="str">
            <v>581-06-02</v>
          </cell>
          <cell r="D432" t="str">
            <v>MA503 0A</v>
          </cell>
          <cell r="E432" t="str">
            <v>RW32</v>
          </cell>
          <cell r="F432">
            <v>660</v>
          </cell>
        </row>
        <row r="433">
          <cell r="B433" t="str">
            <v>LSE4855</v>
          </cell>
          <cell r="C433" t="str">
            <v>581-06-02</v>
          </cell>
          <cell r="D433" t="str">
            <v>MA503 0A</v>
          </cell>
          <cell r="E433" t="str">
            <v>RW32</v>
          </cell>
          <cell r="F433">
            <v>660</v>
          </cell>
        </row>
        <row r="434">
          <cell r="B434" t="str">
            <v>LSE4855</v>
          </cell>
          <cell r="C434" t="str">
            <v>581-06-02</v>
          </cell>
          <cell r="D434" t="str">
            <v>MA503 0A</v>
          </cell>
          <cell r="E434" t="str">
            <v>RW32</v>
          </cell>
          <cell r="F434">
            <v>660</v>
          </cell>
        </row>
        <row r="435">
          <cell r="B435" t="str">
            <v>LSE4855</v>
          </cell>
          <cell r="C435" t="str">
            <v>581-06-02</v>
          </cell>
          <cell r="D435" t="str">
            <v>MA503 0A</v>
          </cell>
          <cell r="E435" t="str">
            <v>RW32</v>
          </cell>
          <cell r="F435">
            <v>660</v>
          </cell>
        </row>
        <row r="436">
          <cell r="B436" t="str">
            <v>LSE4855</v>
          </cell>
          <cell r="C436" t="str">
            <v>581-06-02</v>
          </cell>
          <cell r="D436" t="str">
            <v>MA503 0A</v>
          </cell>
          <cell r="E436" t="str">
            <v>RW32</v>
          </cell>
          <cell r="F436">
            <v>660</v>
          </cell>
        </row>
        <row r="437">
          <cell r="B437" t="str">
            <v>LSE4855</v>
          </cell>
          <cell r="C437" t="str">
            <v>581-06-02</v>
          </cell>
          <cell r="D437" t="str">
            <v>MA503 0A</v>
          </cell>
          <cell r="E437" t="str">
            <v>RW32</v>
          </cell>
          <cell r="F437">
            <v>660</v>
          </cell>
        </row>
        <row r="438">
          <cell r="B438" t="str">
            <v>LSE4855</v>
          </cell>
          <cell r="C438" t="str">
            <v>581-06-02</v>
          </cell>
          <cell r="D438" t="str">
            <v>MA503 0A</v>
          </cell>
          <cell r="E438" t="str">
            <v>RW32</v>
          </cell>
          <cell r="F438">
            <v>660</v>
          </cell>
        </row>
        <row r="439">
          <cell r="B439" t="str">
            <v>LSE4855</v>
          </cell>
          <cell r="C439" t="str">
            <v>581-06-02</v>
          </cell>
          <cell r="D439" t="str">
            <v>MA503 0A</v>
          </cell>
          <cell r="E439" t="str">
            <v>RW32</v>
          </cell>
          <cell r="F439">
            <v>660</v>
          </cell>
        </row>
        <row r="440">
          <cell r="B440" t="str">
            <v>LSE4855</v>
          </cell>
          <cell r="C440" t="str">
            <v>581-06-02</v>
          </cell>
          <cell r="D440" t="str">
            <v>MA503 0A</v>
          </cell>
          <cell r="E440" t="str">
            <v>RW32</v>
          </cell>
          <cell r="F440">
            <v>660</v>
          </cell>
        </row>
        <row r="441">
          <cell r="B441" t="str">
            <v>LSE4855</v>
          </cell>
          <cell r="C441" t="str">
            <v>581-06-02</v>
          </cell>
          <cell r="D441" t="str">
            <v>MA503 0A</v>
          </cell>
          <cell r="E441" t="str">
            <v>RW32</v>
          </cell>
          <cell r="F441">
            <v>660</v>
          </cell>
        </row>
        <row r="442">
          <cell r="B442" t="str">
            <v>LSE4857</v>
          </cell>
          <cell r="C442" t="str">
            <v>521-02-76</v>
          </cell>
          <cell r="D442" t="str">
            <v>MA362 1A</v>
          </cell>
          <cell r="E442" t="str">
            <v>SB16</v>
          </cell>
          <cell r="F442">
            <v>660</v>
          </cell>
          <cell r="G442">
            <v>660</v>
          </cell>
        </row>
        <row r="443">
          <cell r="B443" t="str">
            <v>LSE4847</v>
          </cell>
          <cell r="C443" t="str">
            <v>521-02-76</v>
          </cell>
          <cell r="D443" t="str">
            <v>MA362 1A</v>
          </cell>
          <cell r="E443" t="str">
            <v>SB16</v>
          </cell>
          <cell r="F443">
            <v>660</v>
          </cell>
          <cell r="G443">
            <v>1980</v>
          </cell>
        </row>
        <row r="445">
          <cell r="B445" t="str">
            <v>LSANZ4671</v>
          </cell>
          <cell r="C445" t="str">
            <v>78500-0201</v>
          </cell>
          <cell r="D445" t="str">
            <v>JA495 0A</v>
          </cell>
          <cell r="E445" t="str">
            <v>RW15</v>
          </cell>
          <cell r="F445">
            <v>180</v>
          </cell>
        </row>
        <row r="446">
          <cell r="B446" t="str">
            <v>LSANZ4671</v>
          </cell>
          <cell r="C446" t="str">
            <v>78500-0201</v>
          </cell>
          <cell r="D446" t="str">
            <v>JA495 0A</v>
          </cell>
          <cell r="E446" t="str">
            <v>RW15</v>
          </cell>
          <cell r="F446">
            <v>186</v>
          </cell>
        </row>
        <row r="447">
          <cell r="B447" t="str">
            <v>LSANZ4710</v>
          </cell>
          <cell r="C447" t="str">
            <v>70500-8580</v>
          </cell>
          <cell r="D447" t="str">
            <v>JA494 0A</v>
          </cell>
          <cell r="E447" t="str">
            <v>SP03</v>
          </cell>
          <cell r="F447">
            <v>240</v>
          </cell>
          <cell r="G447">
            <v>512</v>
          </cell>
        </row>
        <row r="448">
          <cell r="B448" t="str">
            <v>LSANZ4710</v>
          </cell>
          <cell r="C448" t="str">
            <v>70500-8580</v>
          </cell>
          <cell r="D448" t="str">
            <v>JA494 0A</v>
          </cell>
          <cell r="E448" t="str">
            <v>SP03</v>
          </cell>
          <cell r="F448">
            <v>224</v>
          </cell>
        </row>
        <row r="449">
          <cell r="B449" t="str">
            <v>LSANZ4710</v>
          </cell>
          <cell r="C449" t="str">
            <v>70500-8580</v>
          </cell>
          <cell r="D449" t="str">
            <v>JA494 0A</v>
          </cell>
          <cell r="E449" t="str">
            <v>SP03</v>
          </cell>
          <cell r="F449">
            <v>48</v>
          </cell>
        </row>
        <row r="450">
          <cell r="B450" t="str">
            <v>LSANZ4712</v>
          </cell>
          <cell r="C450" t="str">
            <v>78500-8575</v>
          </cell>
          <cell r="D450" t="str">
            <v>JA495 0A</v>
          </cell>
          <cell r="E450" t="str">
            <v>SB30</v>
          </cell>
          <cell r="F450">
            <v>150</v>
          </cell>
          <cell r="G450">
            <v>1190</v>
          </cell>
        </row>
        <row r="451">
          <cell r="B451" t="str">
            <v>LSANZ4712</v>
          </cell>
          <cell r="C451" t="str">
            <v>78500-8575</v>
          </cell>
          <cell r="D451" t="str">
            <v>JA495 0A</v>
          </cell>
          <cell r="E451" t="str">
            <v>SB30</v>
          </cell>
          <cell r="F451">
            <v>150</v>
          </cell>
        </row>
        <row r="452">
          <cell r="B452" t="str">
            <v>LSANZ4712</v>
          </cell>
          <cell r="C452" t="str">
            <v>78500-8575</v>
          </cell>
          <cell r="D452" t="str">
            <v>JA495 0A</v>
          </cell>
          <cell r="E452" t="str">
            <v>SB30</v>
          </cell>
          <cell r="F452">
            <v>150</v>
          </cell>
        </row>
        <row r="453">
          <cell r="B453" t="str">
            <v>LSANZ4712</v>
          </cell>
          <cell r="C453" t="str">
            <v>78500-8575</v>
          </cell>
          <cell r="D453" t="str">
            <v>JA495 0A</v>
          </cell>
          <cell r="E453" t="str">
            <v>SB30</v>
          </cell>
          <cell r="F453">
            <v>150</v>
          </cell>
        </row>
        <row r="454">
          <cell r="B454" t="str">
            <v>LSANZ4712</v>
          </cell>
          <cell r="C454" t="str">
            <v>78500-8575</v>
          </cell>
          <cell r="D454" t="str">
            <v>JA495 0A</v>
          </cell>
          <cell r="E454" t="str">
            <v>SB30</v>
          </cell>
          <cell r="F454">
            <v>200</v>
          </cell>
        </row>
        <row r="455">
          <cell r="B455" t="str">
            <v>LSANZ4712</v>
          </cell>
          <cell r="C455" t="str">
            <v>78500-8575</v>
          </cell>
          <cell r="D455" t="str">
            <v>JA495 0A</v>
          </cell>
          <cell r="E455" t="str">
            <v>SB30</v>
          </cell>
          <cell r="F455">
            <v>240</v>
          </cell>
        </row>
        <row r="456">
          <cell r="B456" t="str">
            <v>LSANZ4713</v>
          </cell>
          <cell r="C456" t="str">
            <v>78500-8580</v>
          </cell>
          <cell r="D456" t="str">
            <v>JA495 0A</v>
          </cell>
          <cell r="E456" t="str">
            <v>SP03</v>
          </cell>
          <cell r="F456">
            <v>240</v>
          </cell>
          <cell r="G456">
            <v>1028</v>
          </cell>
        </row>
        <row r="457">
          <cell r="B457" t="str">
            <v>LSANZ4713</v>
          </cell>
          <cell r="C457" t="str">
            <v>78500-8580</v>
          </cell>
          <cell r="D457" t="str">
            <v>JA495 0A</v>
          </cell>
          <cell r="E457" t="str">
            <v>SP03</v>
          </cell>
          <cell r="F457">
            <v>184</v>
          </cell>
        </row>
        <row r="458">
          <cell r="B458" t="str">
            <v>LSANZ4713</v>
          </cell>
          <cell r="C458" t="str">
            <v>78500-8580</v>
          </cell>
          <cell r="D458" t="str">
            <v>JA495 0A</v>
          </cell>
          <cell r="E458" t="str">
            <v>SP03</v>
          </cell>
          <cell r="F458">
            <v>88</v>
          </cell>
        </row>
        <row r="460">
          <cell r="B460" t="str">
            <v>LSE4697</v>
          </cell>
          <cell r="C460" t="str">
            <v>581-06-16</v>
          </cell>
          <cell r="D460" t="str">
            <v>MA503 0A</v>
          </cell>
          <cell r="E460" t="str">
            <v>SW49</v>
          </cell>
          <cell r="F460">
            <v>25</v>
          </cell>
        </row>
        <row r="461">
          <cell r="B461" t="str">
            <v>LSE4698</v>
          </cell>
          <cell r="C461" t="str">
            <v>581-06-13</v>
          </cell>
          <cell r="D461" t="str">
            <v>MA503 0A</v>
          </cell>
          <cell r="E461" t="str">
            <v>BW40</v>
          </cell>
          <cell r="F461">
            <v>20</v>
          </cell>
        </row>
        <row r="462">
          <cell r="B462" t="str">
            <v>LSE4809</v>
          </cell>
          <cell r="C462" t="str">
            <v>581-06-16</v>
          </cell>
          <cell r="D462" t="str">
            <v>MA503 0A</v>
          </cell>
          <cell r="E462" t="str">
            <v>SW49</v>
          </cell>
          <cell r="F462">
            <v>660</v>
          </cell>
        </row>
        <row r="463">
          <cell r="B463" t="str">
            <v>LSE4809</v>
          </cell>
          <cell r="C463" t="str">
            <v>581-06-16</v>
          </cell>
          <cell r="D463" t="str">
            <v>MA503 0A</v>
          </cell>
          <cell r="E463" t="str">
            <v>SW49</v>
          </cell>
          <cell r="F463">
            <v>660</v>
          </cell>
        </row>
        <row r="464">
          <cell r="B464" t="str">
            <v>LSE4809</v>
          </cell>
          <cell r="C464" t="str">
            <v>581-06-16</v>
          </cell>
          <cell r="D464" t="str">
            <v>MA503 0A</v>
          </cell>
          <cell r="E464" t="str">
            <v>SW49</v>
          </cell>
          <cell r="F464">
            <v>660</v>
          </cell>
        </row>
        <row r="465">
          <cell r="B465" t="str">
            <v>LSE4810</v>
          </cell>
          <cell r="C465" t="str">
            <v>581-06-02</v>
          </cell>
          <cell r="D465" t="str">
            <v>MA503 0A</v>
          </cell>
          <cell r="E465" t="str">
            <v>RW32</v>
          </cell>
          <cell r="F465">
            <v>660</v>
          </cell>
        </row>
        <row r="466">
          <cell r="B466" t="str">
            <v>LSE4810</v>
          </cell>
          <cell r="C466" t="str">
            <v>581-06-02</v>
          </cell>
          <cell r="D466" t="str">
            <v>MA503 0A</v>
          </cell>
          <cell r="E466" t="str">
            <v>RW32</v>
          </cell>
          <cell r="F466">
            <v>660</v>
          </cell>
        </row>
        <row r="467">
          <cell r="B467" t="str">
            <v>LSE4810</v>
          </cell>
          <cell r="C467" t="str">
            <v>581-06-02</v>
          </cell>
          <cell r="D467" t="str">
            <v>MA503 0A</v>
          </cell>
          <cell r="E467" t="str">
            <v>RW32</v>
          </cell>
          <cell r="F467">
            <v>660</v>
          </cell>
        </row>
        <row r="468">
          <cell r="B468" t="str">
            <v>LSE4810</v>
          </cell>
          <cell r="C468" t="str">
            <v>581-06-02</v>
          </cell>
          <cell r="D468" t="str">
            <v>MA503 0A</v>
          </cell>
          <cell r="E468" t="str">
            <v>RW32</v>
          </cell>
          <cell r="F468">
            <v>660</v>
          </cell>
        </row>
        <row r="470">
          <cell r="B470" t="str">
            <v>LSANZ4671</v>
          </cell>
          <cell r="C470" t="str">
            <v>78500-0201</v>
          </cell>
          <cell r="D470" t="str">
            <v>JA495 0A</v>
          </cell>
          <cell r="E470" t="str">
            <v>RW15</v>
          </cell>
          <cell r="F470">
            <v>128</v>
          </cell>
        </row>
        <row r="471">
          <cell r="B471" t="str">
            <v>LSANZ4671</v>
          </cell>
          <cell r="C471" t="str">
            <v>78500-0201</v>
          </cell>
          <cell r="D471" t="str">
            <v>JA495 0A</v>
          </cell>
          <cell r="E471" t="str">
            <v>RW15</v>
          </cell>
          <cell r="F471">
            <v>64</v>
          </cell>
        </row>
        <row r="473">
          <cell r="B473" t="str">
            <v>LSANZ4714</v>
          </cell>
          <cell r="C473" t="str">
            <v>00504-0207</v>
          </cell>
          <cell r="D473" t="str">
            <v>MA381 1A</v>
          </cell>
          <cell r="E473" t="str">
            <v>SW28</v>
          </cell>
          <cell r="F473">
            <v>660</v>
          </cell>
          <cell r="G473">
            <v>4020</v>
          </cell>
        </row>
        <row r="474">
          <cell r="B474" t="str">
            <v>LSANZ4714</v>
          </cell>
          <cell r="C474" t="str">
            <v>00504-0207</v>
          </cell>
          <cell r="D474" t="str">
            <v>MA381 1A</v>
          </cell>
          <cell r="E474" t="str">
            <v>SW28</v>
          </cell>
          <cell r="F474">
            <v>660</v>
          </cell>
        </row>
        <row r="475">
          <cell r="B475" t="str">
            <v>LSANZ4714</v>
          </cell>
          <cell r="C475" t="str">
            <v>00504-0207</v>
          </cell>
          <cell r="D475" t="str">
            <v>MA381 1A</v>
          </cell>
          <cell r="E475" t="str">
            <v>SW28</v>
          </cell>
          <cell r="F475">
            <v>660</v>
          </cell>
        </row>
        <row r="476">
          <cell r="B476" t="str">
            <v>CAR2251B</v>
          </cell>
          <cell r="C476" t="str">
            <v>704 PB</v>
          </cell>
          <cell r="D476" t="str">
            <v>MB480 0A</v>
          </cell>
          <cell r="E476" t="str">
            <v>Rigid</v>
          </cell>
          <cell r="F476">
            <v>72</v>
          </cell>
          <cell r="G476">
            <v>3794</v>
          </cell>
        </row>
        <row r="477">
          <cell r="B477" t="str">
            <v>CAR2251B</v>
          </cell>
          <cell r="C477" t="str">
            <v>704 PB</v>
          </cell>
          <cell r="D477" t="str">
            <v>MB480 0A</v>
          </cell>
          <cell r="E477" t="str">
            <v>Rigid</v>
          </cell>
          <cell r="F477">
            <v>600</v>
          </cell>
        </row>
        <row r="478">
          <cell r="B478" t="str">
            <v>CAR2251B</v>
          </cell>
          <cell r="C478" t="str">
            <v>704 PB</v>
          </cell>
          <cell r="D478" t="str">
            <v>MB480 0A</v>
          </cell>
          <cell r="E478" t="str">
            <v>Rigid</v>
          </cell>
          <cell r="F478">
            <v>600</v>
          </cell>
        </row>
        <row r="479">
          <cell r="B479" t="str">
            <v>CAR2251B</v>
          </cell>
          <cell r="C479" t="str">
            <v>704 PB</v>
          </cell>
          <cell r="D479" t="str">
            <v>MB480 0A</v>
          </cell>
          <cell r="E479" t="str">
            <v>Rigid</v>
          </cell>
          <cell r="F479">
            <v>600</v>
          </cell>
        </row>
        <row r="480">
          <cell r="B480" t="str">
            <v>CAR2251B</v>
          </cell>
          <cell r="C480" t="str">
            <v>704 PB</v>
          </cell>
          <cell r="D480" t="str">
            <v>MB480 0A</v>
          </cell>
          <cell r="E480" t="str">
            <v>Rigid</v>
          </cell>
          <cell r="F480">
            <v>620</v>
          </cell>
        </row>
        <row r="481">
          <cell r="B481" t="str">
            <v>CAR2251B</v>
          </cell>
          <cell r="C481" t="str">
            <v>704 PB</v>
          </cell>
          <cell r="D481" t="str">
            <v>MB480 0A</v>
          </cell>
          <cell r="E481" t="str">
            <v>Rigid</v>
          </cell>
          <cell r="F481">
            <v>620</v>
          </cell>
        </row>
        <row r="482">
          <cell r="B482" t="str">
            <v>CAR2251B</v>
          </cell>
          <cell r="C482" t="str">
            <v>704 PB</v>
          </cell>
          <cell r="D482" t="str">
            <v>MB480 0A</v>
          </cell>
          <cell r="E482" t="str">
            <v>Rigid</v>
          </cell>
          <cell r="F482">
            <v>682</v>
          </cell>
        </row>
        <row r="483">
          <cell r="B483" t="str">
            <v>SR285A Recut</v>
          </cell>
          <cell r="C483" t="str">
            <v>3173 Bootcut</v>
          </cell>
          <cell r="D483" t="str">
            <v>MA506 0A</v>
          </cell>
          <cell r="E483" t="str">
            <v>SP06</v>
          </cell>
          <cell r="F483">
            <v>76</v>
          </cell>
          <cell r="G483">
            <v>76</v>
          </cell>
        </row>
        <row r="484">
          <cell r="B484" t="str">
            <v>CAR2252</v>
          </cell>
          <cell r="C484" t="str">
            <v>710 PB</v>
          </cell>
          <cell r="D484" t="str">
            <v>MB204 1B</v>
          </cell>
          <cell r="E484" t="str">
            <v>Rigid</v>
          </cell>
          <cell r="F484">
            <v>720</v>
          </cell>
        </row>
        <row r="485">
          <cell r="B485" t="str">
            <v>CAR2252</v>
          </cell>
          <cell r="C485" t="str">
            <v>710 PB</v>
          </cell>
          <cell r="D485" t="str">
            <v>MB204 1B</v>
          </cell>
          <cell r="E485" t="str">
            <v>Rigid</v>
          </cell>
          <cell r="F485">
            <v>744</v>
          </cell>
        </row>
        <row r="486">
          <cell r="B486" t="str">
            <v>CAR2252</v>
          </cell>
          <cell r="C486" t="str">
            <v>710 PB</v>
          </cell>
          <cell r="D486" t="str">
            <v>MB204 1B</v>
          </cell>
          <cell r="E486" t="str">
            <v>Rigid</v>
          </cell>
          <cell r="F486">
            <v>744</v>
          </cell>
        </row>
        <row r="487">
          <cell r="B487" t="str">
            <v>CAR2252</v>
          </cell>
          <cell r="C487" t="str">
            <v>710 PB</v>
          </cell>
          <cell r="D487" t="str">
            <v>MB204 1B</v>
          </cell>
          <cell r="E487" t="str">
            <v>Rigid</v>
          </cell>
          <cell r="F487">
            <v>540</v>
          </cell>
        </row>
        <row r="488">
          <cell r="B488" t="str">
            <v>CAR2249</v>
          </cell>
          <cell r="C488" t="str">
            <v>704 PB</v>
          </cell>
          <cell r="D488" t="str">
            <v>MA480 0A</v>
          </cell>
          <cell r="E488" t="str">
            <v>Rigid</v>
          </cell>
          <cell r="F488">
            <v>60</v>
          </cell>
          <cell r="G488">
            <v>4998</v>
          </cell>
        </row>
        <row r="489">
          <cell r="B489" t="str">
            <v>CAR2249</v>
          </cell>
          <cell r="C489" t="str">
            <v>704 PB</v>
          </cell>
          <cell r="D489" t="str">
            <v>MA480 0A</v>
          </cell>
          <cell r="E489" t="str">
            <v>Rigid</v>
          </cell>
          <cell r="F489">
            <v>660</v>
          </cell>
        </row>
        <row r="490">
          <cell r="B490" t="str">
            <v>CAR2249</v>
          </cell>
          <cell r="C490" t="str">
            <v>704 PB</v>
          </cell>
          <cell r="D490" t="str">
            <v>MA480 0A</v>
          </cell>
          <cell r="E490" t="str">
            <v>Rigid</v>
          </cell>
          <cell r="F490">
            <v>660</v>
          </cell>
        </row>
        <row r="492">
          <cell r="B492" t="str">
            <v>LSANZ4714</v>
          </cell>
          <cell r="C492" t="str">
            <v>00504-0207</v>
          </cell>
          <cell r="D492" t="str">
            <v>MA381 1A</v>
          </cell>
          <cell r="E492" t="str">
            <v>SW28</v>
          </cell>
          <cell r="F492">
            <v>720</v>
          </cell>
        </row>
        <row r="493">
          <cell r="B493" t="str">
            <v>CAR2250B</v>
          </cell>
          <cell r="C493" t="str">
            <v>710 PB</v>
          </cell>
          <cell r="D493" t="str">
            <v>MB204 1B</v>
          </cell>
          <cell r="E493" t="str">
            <v>Rigid</v>
          </cell>
          <cell r="F493">
            <v>140</v>
          </cell>
          <cell r="G493">
            <v>8660</v>
          </cell>
        </row>
        <row r="494">
          <cell r="B494" t="str">
            <v>CAR2250B</v>
          </cell>
          <cell r="C494" t="str">
            <v>710 PB</v>
          </cell>
          <cell r="D494" t="str">
            <v>MB204 1B</v>
          </cell>
          <cell r="E494" t="str">
            <v>Rigid</v>
          </cell>
          <cell r="F494">
            <v>600</v>
          </cell>
        </row>
        <row r="495">
          <cell r="B495" t="str">
            <v>CAR2250B</v>
          </cell>
          <cell r="C495" t="str">
            <v>710 PB</v>
          </cell>
          <cell r="D495" t="str">
            <v>MB204 1B</v>
          </cell>
          <cell r="E495" t="str">
            <v>Rigid</v>
          </cell>
          <cell r="F495">
            <v>600</v>
          </cell>
        </row>
        <row r="496">
          <cell r="B496" t="str">
            <v>CAR2250B</v>
          </cell>
          <cell r="C496" t="str">
            <v>710 PB</v>
          </cell>
          <cell r="D496" t="str">
            <v>MB204 1B</v>
          </cell>
          <cell r="E496" t="str">
            <v>Rigid</v>
          </cell>
          <cell r="F496">
            <v>600</v>
          </cell>
        </row>
        <row r="497">
          <cell r="B497" t="str">
            <v>CAR2250B</v>
          </cell>
          <cell r="C497" t="str">
            <v>710 PB</v>
          </cell>
          <cell r="D497" t="str">
            <v>MB204 1B</v>
          </cell>
          <cell r="E497" t="str">
            <v>Rigid</v>
          </cell>
          <cell r="F497">
            <v>600</v>
          </cell>
        </row>
        <row r="498">
          <cell r="B498" t="str">
            <v>CAR2250B</v>
          </cell>
          <cell r="C498" t="str">
            <v>710 PB</v>
          </cell>
          <cell r="D498" t="str">
            <v>MB204 1B</v>
          </cell>
          <cell r="E498" t="str">
            <v>Rigid</v>
          </cell>
          <cell r="F498">
            <v>600</v>
          </cell>
        </row>
        <row r="499">
          <cell r="B499" t="str">
            <v>CAR2250B</v>
          </cell>
          <cell r="C499" t="str">
            <v>710 PB</v>
          </cell>
          <cell r="D499" t="str">
            <v>MB204 1B</v>
          </cell>
          <cell r="E499" t="str">
            <v>Rigid</v>
          </cell>
          <cell r="F499">
            <v>620</v>
          </cell>
        </row>
        <row r="500">
          <cell r="B500" t="str">
            <v>CAR2250B</v>
          </cell>
          <cell r="C500" t="str">
            <v>710 PB</v>
          </cell>
          <cell r="D500" t="str">
            <v>MB204 1B</v>
          </cell>
          <cell r="E500" t="str">
            <v>Rigid</v>
          </cell>
          <cell r="F500">
            <v>620</v>
          </cell>
        </row>
        <row r="501">
          <cell r="B501" t="str">
            <v>CAR2250B</v>
          </cell>
          <cell r="C501" t="str">
            <v>710 PB</v>
          </cell>
          <cell r="D501" t="str">
            <v>MB204 1B</v>
          </cell>
          <cell r="E501" t="str">
            <v>Rigid</v>
          </cell>
          <cell r="F501">
            <v>620</v>
          </cell>
        </row>
        <row r="502">
          <cell r="B502" t="str">
            <v>CAR2250B</v>
          </cell>
          <cell r="C502" t="str">
            <v>710 PB</v>
          </cell>
          <cell r="D502" t="str">
            <v>MB204 1B</v>
          </cell>
          <cell r="E502" t="str">
            <v>Rigid</v>
          </cell>
          <cell r="F502">
            <v>620</v>
          </cell>
        </row>
        <row r="503">
          <cell r="B503" t="str">
            <v>CAR2250B</v>
          </cell>
          <cell r="C503" t="str">
            <v>710 PB</v>
          </cell>
          <cell r="D503" t="str">
            <v>MB204 1B</v>
          </cell>
          <cell r="E503" t="str">
            <v>Rigid</v>
          </cell>
          <cell r="F503">
            <v>620</v>
          </cell>
        </row>
        <row r="504">
          <cell r="B504" t="str">
            <v>CAR2250B</v>
          </cell>
          <cell r="C504" t="str">
            <v>710 PB</v>
          </cell>
          <cell r="D504" t="str">
            <v>MB204 1B</v>
          </cell>
          <cell r="E504" t="str">
            <v>Rigid</v>
          </cell>
          <cell r="F504">
            <v>600</v>
          </cell>
        </row>
        <row r="505">
          <cell r="B505" t="str">
            <v>CAR2250B</v>
          </cell>
          <cell r="C505" t="str">
            <v>710 PB</v>
          </cell>
          <cell r="D505" t="str">
            <v>MB204 1B</v>
          </cell>
          <cell r="E505" t="str">
            <v>Rigid</v>
          </cell>
          <cell r="F505">
            <v>600</v>
          </cell>
        </row>
        <row r="506">
          <cell r="B506" t="str">
            <v>CAR2250B</v>
          </cell>
          <cell r="C506" t="str">
            <v>710 PB</v>
          </cell>
          <cell r="D506" t="str">
            <v>MB204 1B</v>
          </cell>
          <cell r="E506" t="str">
            <v>Rigid</v>
          </cell>
          <cell r="F506">
            <v>620</v>
          </cell>
        </row>
        <row r="507">
          <cell r="B507" t="str">
            <v>CAR2250B</v>
          </cell>
          <cell r="C507" t="str">
            <v>710 PB</v>
          </cell>
          <cell r="D507" t="str">
            <v>MB204 1B</v>
          </cell>
          <cell r="E507" t="str">
            <v>Rigid</v>
          </cell>
          <cell r="F507">
            <v>600</v>
          </cell>
        </row>
        <row r="508">
          <cell r="B508" t="str">
            <v>CAR2252</v>
          </cell>
          <cell r="C508" t="str">
            <v>710 PB</v>
          </cell>
          <cell r="D508" t="str">
            <v>MB204 1B</v>
          </cell>
          <cell r="E508" t="str">
            <v>Rigid</v>
          </cell>
          <cell r="F508">
            <v>100</v>
          </cell>
          <cell r="G508">
            <v>18330</v>
          </cell>
        </row>
        <row r="509">
          <cell r="B509" t="str">
            <v>CAR2252</v>
          </cell>
          <cell r="C509" t="str">
            <v>710 PB</v>
          </cell>
          <cell r="D509" t="str">
            <v>MB204 1B</v>
          </cell>
          <cell r="E509" t="str">
            <v>Rigid</v>
          </cell>
          <cell r="F509">
            <v>660</v>
          </cell>
        </row>
        <row r="510">
          <cell r="B510" t="str">
            <v>CAR2252</v>
          </cell>
          <cell r="C510" t="str">
            <v>710 PB</v>
          </cell>
          <cell r="D510" t="str">
            <v>MB204 1B</v>
          </cell>
          <cell r="E510" t="str">
            <v>Rigid</v>
          </cell>
          <cell r="F510">
            <v>660</v>
          </cell>
        </row>
        <row r="511">
          <cell r="B511" t="str">
            <v>CAR2252</v>
          </cell>
          <cell r="C511" t="str">
            <v>710 PB</v>
          </cell>
          <cell r="D511" t="str">
            <v>MB204 1B</v>
          </cell>
          <cell r="E511" t="str">
            <v>Rigid</v>
          </cell>
          <cell r="F511">
            <v>660</v>
          </cell>
        </row>
        <row r="512">
          <cell r="B512" t="str">
            <v>CAR2252</v>
          </cell>
          <cell r="C512" t="str">
            <v>710 PB</v>
          </cell>
          <cell r="D512" t="str">
            <v>MB204 1B</v>
          </cell>
          <cell r="E512" t="str">
            <v>Rigid</v>
          </cell>
          <cell r="F512">
            <v>660</v>
          </cell>
        </row>
        <row r="513">
          <cell r="B513" t="str">
            <v>CAR2252</v>
          </cell>
          <cell r="C513" t="str">
            <v>710 PB</v>
          </cell>
          <cell r="D513" t="str">
            <v>MB204 1B</v>
          </cell>
          <cell r="E513" t="str">
            <v>Rigid</v>
          </cell>
          <cell r="F513">
            <v>660</v>
          </cell>
        </row>
        <row r="514">
          <cell r="B514" t="str">
            <v>CAR2252</v>
          </cell>
          <cell r="C514" t="str">
            <v>710 PB</v>
          </cell>
          <cell r="D514" t="str">
            <v>MB204 1B</v>
          </cell>
          <cell r="E514" t="str">
            <v>Rigid</v>
          </cell>
          <cell r="F514">
            <v>660</v>
          </cell>
        </row>
        <row r="515">
          <cell r="B515" t="str">
            <v>CAR2252</v>
          </cell>
          <cell r="C515" t="str">
            <v>710 PB</v>
          </cell>
          <cell r="D515" t="str">
            <v>MB204 1B</v>
          </cell>
          <cell r="E515" t="str">
            <v>Rigid</v>
          </cell>
          <cell r="F515">
            <v>660</v>
          </cell>
        </row>
        <row r="516">
          <cell r="B516" t="str">
            <v>CAR2252</v>
          </cell>
          <cell r="C516" t="str">
            <v>710 PB</v>
          </cell>
          <cell r="D516" t="str">
            <v>MB204 1B</v>
          </cell>
          <cell r="E516" t="str">
            <v>Rigid</v>
          </cell>
          <cell r="F516">
            <v>660</v>
          </cell>
        </row>
        <row r="517">
          <cell r="B517" t="str">
            <v>CAR2252</v>
          </cell>
          <cell r="C517" t="str">
            <v>710 PB</v>
          </cell>
          <cell r="D517" t="str">
            <v>MB204 1B</v>
          </cell>
          <cell r="E517" t="str">
            <v>Rigid</v>
          </cell>
          <cell r="F517">
            <v>660</v>
          </cell>
        </row>
        <row r="518">
          <cell r="B518" t="str">
            <v>CAR2252</v>
          </cell>
          <cell r="C518" t="str">
            <v>710 PB</v>
          </cell>
          <cell r="D518" t="str">
            <v>MB204 1B</v>
          </cell>
          <cell r="E518" t="str">
            <v>Rigid</v>
          </cell>
          <cell r="F518">
            <v>660</v>
          </cell>
        </row>
        <row r="519">
          <cell r="B519" t="str">
            <v>CAR2252</v>
          </cell>
          <cell r="C519" t="str">
            <v>710 PB</v>
          </cell>
          <cell r="D519" t="str">
            <v>MB204 1B</v>
          </cell>
          <cell r="E519" t="str">
            <v>Rigid</v>
          </cell>
          <cell r="F519">
            <v>660</v>
          </cell>
        </row>
        <row r="520">
          <cell r="B520" t="str">
            <v>CAR2252</v>
          </cell>
          <cell r="C520" t="str">
            <v>710 PB</v>
          </cell>
          <cell r="D520" t="str">
            <v>MB204 1B</v>
          </cell>
          <cell r="E520" t="str">
            <v>Rigid</v>
          </cell>
          <cell r="F520">
            <v>682</v>
          </cell>
        </row>
        <row r="521">
          <cell r="B521" t="str">
            <v>CAR2252</v>
          </cell>
          <cell r="C521" t="str">
            <v>710 PB</v>
          </cell>
          <cell r="D521" t="str">
            <v>MB204 1B</v>
          </cell>
          <cell r="E521" t="str">
            <v>Rigid</v>
          </cell>
          <cell r="F521">
            <v>682</v>
          </cell>
        </row>
        <row r="522">
          <cell r="B522" t="str">
            <v>CAR2252</v>
          </cell>
          <cell r="C522" t="str">
            <v>710 PB</v>
          </cell>
          <cell r="D522" t="str">
            <v>MB204 1B</v>
          </cell>
          <cell r="E522" t="str">
            <v>Rigid</v>
          </cell>
          <cell r="F522">
            <v>682</v>
          </cell>
        </row>
        <row r="523">
          <cell r="B523" t="str">
            <v>CAR2252</v>
          </cell>
          <cell r="C523" t="str">
            <v>710 PB</v>
          </cell>
          <cell r="D523" t="str">
            <v>MB204 1B</v>
          </cell>
          <cell r="E523" t="str">
            <v>Rigid</v>
          </cell>
          <cell r="F523">
            <v>682</v>
          </cell>
        </row>
        <row r="524">
          <cell r="B524" t="str">
            <v>CAR2252</v>
          </cell>
          <cell r="C524" t="str">
            <v>710 PB</v>
          </cell>
          <cell r="D524" t="str">
            <v>MB204 1B</v>
          </cell>
          <cell r="E524" t="str">
            <v>Rigid</v>
          </cell>
          <cell r="F524">
            <v>682</v>
          </cell>
        </row>
        <row r="525">
          <cell r="B525" t="str">
            <v>CAR2252</v>
          </cell>
          <cell r="C525" t="str">
            <v>710 PB</v>
          </cell>
          <cell r="D525" t="str">
            <v>MB204 1B</v>
          </cell>
          <cell r="E525" t="str">
            <v>Rigid</v>
          </cell>
          <cell r="F525">
            <v>682</v>
          </cell>
        </row>
        <row r="526">
          <cell r="B526" t="str">
            <v>CAR2252</v>
          </cell>
          <cell r="C526" t="str">
            <v>710 PB</v>
          </cell>
          <cell r="D526" t="str">
            <v>MB204 1B</v>
          </cell>
          <cell r="E526" t="str">
            <v>Rigid</v>
          </cell>
          <cell r="F526">
            <v>682</v>
          </cell>
        </row>
        <row r="527">
          <cell r="B527" t="str">
            <v>CAR2252</v>
          </cell>
          <cell r="C527" t="str">
            <v>710 PB</v>
          </cell>
          <cell r="D527" t="str">
            <v>MB204 1B</v>
          </cell>
          <cell r="E527" t="str">
            <v>Rigid</v>
          </cell>
          <cell r="F527">
            <v>682</v>
          </cell>
        </row>
        <row r="528">
          <cell r="B528" t="str">
            <v>CAR2252</v>
          </cell>
          <cell r="C528" t="str">
            <v>710 PB</v>
          </cell>
          <cell r="D528" t="str">
            <v>MB204 1B</v>
          </cell>
          <cell r="E528" t="str">
            <v>Rigid</v>
          </cell>
          <cell r="F528">
            <v>682</v>
          </cell>
        </row>
        <row r="529">
          <cell r="B529" t="str">
            <v>CAR2252</v>
          </cell>
          <cell r="C529" t="str">
            <v>710 PB</v>
          </cell>
          <cell r="D529" t="str">
            <v>MB204 1B</v>
          </cell>
          <cell r="E529" t="str">
            <v>Rigid</v>
          </cell>
          <cell r="F529">
            <v>682</v>
          </cell>
        </row>
        <row r="530">
          <cell r="B530" t="str">
            <v>CAR2252</v>
          </cell>
          <cell r="C530" t="str">
            <v>710 PB</v>
          </cell>
          <cell r="D530" t="str">
            <v>MB204 1B</v>
          </cell>
          <cell r="E530" t="str">
            <v>Rigid</v>
          </cell>
          <cell r="F530">
            <v>682</v>
          </cell>
        </row>
        <row r="531">
          <cell r="B531" t="str">
            <v>CAR2252</v>
          </cell>
          <cell r="C531" t="str">
            <v>710 PB</v>
          </cell>
          <cell r="D531" t="str">
            <v>MB204 1B</v>
          </cell>
          <cell r="E531" t="str">
            <v>Rigid</v>
          </cell>
          <cell r="F531">
            <v>720</v>
          </cell>
        </row>
        <row r="532">
          <cell r="B532" t="str">
            <v>LSANZ4721</v>
          </cell>
          <cell r="C532" t="str">
            <v>00504-0207</v>
          </cell>
          <cell r="D532" t="str">
            <v>MA381 1A</v>
          </cell>
          <cell r="E532" t="str">
            <v>SW28</v>
          </cell>
          <cell r="F532">
            <v>600</v>
          </cell>
          <cell r="G532">
            <v>3000</v>
          </cell>
        </row>
        <row r="533">
          <cell r="B533" t="str">
            <v>LSANZ4721</v>
          </cell>
          <cell r="C533" t="str">
            <v>00504-0207</v>
          </cell>
          <cell r="D533" t="str">
            <v>MA381 1A</v>
          </cell>
          <cell r="E533" t="str">
            <v>SW28</v>
          </cell>
          <cell r="F533">
            <v>600</v>
          </cell>
        </row>
        <row r="534">
          <cell r="B534" t="str">
            <v>LSANZ4721</v>
          </cell>
          <cell r="C534" t="str">
            <v>00504-0207</v>
          </cell>
          <cell r="D534" t="str">
            <v>MA381 1A</v>
          </cell>
          <cell r="E534" t="str">
            <v>SW28</v>
          </cell>
          <cell r="F534">
            <v>600</v>
          </cell>
        </row>
        <row r="535">
          <cell r="B535" t="str">
            <v>LSANZ4721</v>
          </cell>
          <cell r="C535" t="str">
            <v>00504-0207</v>
          </cell>
          <cell r="D535" t="str">
            <v>MA381 1A</v>
          </cell>
          <cell r="E535" t="str">
            <v>SW28</v>
          </cell>
          <cell r="F535">
            <v>600</v>
          </cell>
        </row>
        <row r="536">
          <cell r="B536" t="str">
            <v>LSANZ4721</v>
          </cell>
          <cell r="C536" t="str">
            <v>00504-0207</v>
          </cell>
          <cell r="D536" t="str">
            <v>MA381 1A</v>
          </cell>
          <cell r="E536" t="str">
            <v>SW28</v>
          </cell>
          <cell r="F536">
            <v>600</v>
          </cell>
        </row>
        <row r="537">
          <cell r="B537" t="str">
            <v>LSANZ4717</v>
          </cell>
          <cell r="C537" t="str">
            <v>00502-0313</v>
          </cell>
          <cell r="D537" t="str">
            <v>MA391 1A</v>
          </cell>
          <cell r="E537" t="str">
            <v>TW11</v>
          </cell>
          <cell r="F537">
            <v>682</v>
          </cell>
          <cell r="G537">
            <v>1860</v>
          </cell>
        </row>
        <row r="538">
          <cell r="B538" t="str">
            <v>LSANZ4717</v>
          </cell>
          <cell r="C538" t="str">
            <v>00502-0313</v>
          </cell>
          <cell r="D538" t="str">
            <v>MA391 1A</v>
          </cell>
          <cell r="E538" t="str">
            <v>TW11</v>
          </cell>
          <cell r="F538">
            <v>682</v>
          </cell>
        </row>
        <row r="539">
          <cell r="B539" t="str">
            <v>LSANZ4717</v>
          </cell>
          <cell r="C539" t="str">
            <v>00502-0313</v>
          </cell>
          <cell r="D539" t="str">
            <v>MA391 1A</v>
          </cell>
          <cell r="E539" t="str">
            <v>TW11</v>
          </cell>
          <cell r="F539">
            <v>496</v>
          </cell>
        </row>
        <row r="540">
          <cell r="B540" t="str">
            <v>LSANZ4724</v>
          </cell>
          <cell r="C540" t="str">
            <v>00502-0313</v>
          </cell>
          <cell r="D540" t="str">
            <v>MA391 1A</v>
          </cell>
          <cell r="E540" t="str">
            <v>TW11</v>
          </cell>
          <cell r="F540">
            <v>620</v>
          </cell>
          <cell r="G540">
            <v>992</v>
          </cell>
        </row>
        <row r="541">
          <cell r="B541" t="str">
            <v>LSANZ4724</v>
          </cell>
          <cell r="C541" t="str">
            <v>00502-0313</v>
          </cell>
          <cell r="D541" t="str">
            <v>MA391 1A</v>
          </cell>
          <cell r="E541" t="str">
            <v>TW11</v>
          </cell>
          <cell r="F541">
            <v>372</v>
          </cell>
        </row>
        <row r="543">
          <cell r="B543" t="str">
            <v>LSE4833</v>
          </cell>
          <cell r="C543" t="str">
            <v>582-06-02</v>
          </cell>
          <cell r="D543" t="str">
            <v>MA473 0B</v>
          </cell>
          <cell r="E543" t="str">
            <v>RW32</v>
          </cell>
          <cell r="F543">
            <v>660</v>
          </cell>
        </row>
        <row r="544">
          <cell r="B544" t="str">
            <v>LSE4833</v>
          </cell>
          <cell r="C544" t="str">
            <v>582-06-02</v>
          </cell>
          <cell r="D544" t="str">
            <v>MA473 0B</v>
          </cell>
          <cell r="E544" t="str">
            <v>RW32</v>
          </cell>
          <cell r="F544">
            <v>660</v>
          </cell>
        </row>
        <row r="545">
          <cell r="B545" t="str">
            <v>LSE4871</v>
          </cell>
          <cell r="C545" t="str">
            <v>582-06-02</v>
          </cell>
          <cell r="D545" t="str">
            <v>MA473 0B</v>
          </cell>
          <cell r="E545" t="str">
            <v>RW32</v>
          </cell>
          <cell r="F545">
            <v>660</v>
          </cell>
          <cell r="G545">
            <v>2640</v>
          </cell>
        </row>
        <row r="546">
          <cell r="B546" t="str">
            <v>LSE4871</v>
          </cell>
          <cell r="C546" t="str">
            <v>582-06-02</v>
          </cell>
          <cell r="D546" t="str">
            <v>MA473 0B</v>
          </cell>
          <cell r="E546" t="str">
            <v>RW32</v>
          </cell>
          <cell r="F546">
            <v>660</v>
          </cell>
        </row>
        <row r="547">
          <cell r="B547" t="str">
            <v>LSE4871</v>
          </cell>
          <cell r="C547" t="str">
            <v>582-06-02</v>
          </cell>
          <cell r="D547" t="str">
            <v>MA473 0B</v>
          </cell>
          <cell r="E547" t="str">
            <v>RW32</v>
          </cell>
          <cell r="F547">
            <v>660</v>
          </cell>
        </row>
        <row r="548">
          <cell r="B548" t="str">
            <v>LSE4871</v>
          </cell>
          <cell r="C548" t="str">
            <v>582-06-02</v>
          </cell>
          <cell r="D548" t="str">
            <v>MA473 0B</v>
          </cell>
          <cell r="E548" t="str">
            <v>RW32</v>
          </cell>
          <cell r="F548">
            <v>660</v>
          </cell>
        </row>
        <row r="549">
          <cell r="B549" t="str">
            <v>LSE4858</v>
          </cell>
          <cell r="C549" t="str">
            <v>581-06-16</v>
          </cell>
          <cell r="D549" t="str">
            <v>MA503 0A</v>
          </cell>
          <cell r="E549" t="str">
            <v>SW49</v>
          </cell>
          <cell r="F549">
            <v>660</v>
          </cell>
          <cell r="G549">
            <v>1980</v>
          </cell>
        </row>
        <row r="550">
          <cell r="B550" t="str">
            <v>LSE4858</v>
          </cell>
          <cell r="C550" t="str">
            <v>581-06-16</v>
          </cell>
          <cell r="D550" t="str">
            <v>MA503 0A</v>
          </cell>
          <cell r="E550" t="str">
            <v>SW49</v>
          </cell>
          <cell r="F550">
            <v>660</v>
          </cell>
        </row>
        <row r="551">
          <cell r="B551" t="str">
            <v>LSE4858</v>
          </cell>
          <cell r="C551" t="str">
            <v>581-06-16</v>
          </cell>
          <cell r="D551" t="str">
            <v>MA503 0A</v>
          </cell>
          <cell r="E551" t="str">
            <v>SW49</v>
          </cell>
          <cell r="F551">
            <v>660</v>
          </cell>
        </row>
        <row r="552">
          <cell r="B552" t="str">
            <v>LSE4861</v>
          </cell>
          <cell r="C552" t="str">
            <v>581-06-16</v>
          </cell>
          <cell r="D552" t="str">
            <v>MA503 0A</v>
          </cell>
          <cell r="E552" t="str">
            <v>SW49</v>
          </cell>
          <cell r="F552">
            <v>660</v>
          </cell>
          <cell r="G552">
            <v>660</v>
          </cell>
        </row>
        <row r="553">
          <cell r="B553" t="str">
            <v>LSE4883</v>
          </cell>
          <cell r="C553" t="str">
            <v>581-06-16</v>
          </cell>
          <cell r="D553" t="str">
            <v>MA503 0A</v>
          </cell>
          <cell r="E553" t="str">
            <v>SW49</v>
          </cell>
          <cell r="F553">
            <v>660</v>
          </cell>
        </row>
        <row r="554">
          <cell r="B554" t="str">
            <v>LSE4883</v>
          </cell>
          <cell r="C554" t="str">
            <v>581-06-16</v>
          </cell>
          <cell r="D554" t="str">
            <v>MA503 0A</v>
          </cell>
          <cell r="E554" t="str">
            <v>SW49</v>
          </cell>
          <cell r="F554">
            <v>660</v>
          </cell>
        </row>
        <row r="555">
          <cell r="B555" t="str">
            <v>LSE4880</v>
          </cell>
          <cell r="C555" t="str">
            <v>581-06-16</v>
          </cell>
          <cell r="D555" t="str">
            <v>MA503 0A</v>
          </cell>
          <cell r="E555" t="str">
            <v>SW49</v>
          </cell>
          <cell r="F555">
            <v>660</v>
          </cell>
          <cell r="G555">
            <v>660</v>
          </cell>
        </row>
        <row r="556">
          <cell r="B556" t="str">
            <v>LSE4872</v>
          </cell>
          <cell r="C556" t="str">
            <v>581-06-16</v>
          </cell>
          <cell r="D556" t="str">
            <v>MA503 0A</v>
          </cell>
          <cell r="E556" t="str">
            <v>SW49</v>
          </cell>
          <cell r="F556">
            <v>660</v>
          </cell>
          <cell r="G556">
            <v>1980</v>
          </cell>
        </row>
        <row r="557">
          <cell r="B557" t="str">
            <v>LSE4872</v>
          </cell>
          <cell r="C557" t="str">
            <v>581-06-16</v>
          </cell>
          <cell r="D557" t="str">
            <v>MA503 0A</v>
          </cell>
          <cell r="E557" t="str">
            <v>SW49</v>
          </cell>
          <cell r="F557">
            <v>660</v>
          </cell>
        </row>
        <row r="558">
          <cell r="B558" t="str">
            <v>LSE4872</v>
          </cell>
          <cell r="C558" t="str">
            <v>581-06-16</v>
          </cell>
          <cell r="D558" t="str">
            <v>MA503 0A</v>
          </cell>
          <cell r="E558" t="str">
            <v>SW49</v>
          </cell>
          <cell r="F558">
            <v>660</v>
          </cell>
        </row>
        <row r="559">
          <cell r="B559" t="str">
            <v>LSE4905</v>
          </cell>
          <cell r="C559" t="str">
            <v>521-02-02</v>
          </cell>
          <cell r="D559" t="str">
            <v>MA362 1A</v>
          </cell>
          <cell r="E559" t="str">
            <v>RW20</v>
          </cell>
          <cell r="F559">
            <v>660</v>
          </cell>
          <cell r="G559">
            <v>660</v>
          </cell>
        </row>
        <row r="560">
          <cell r="B560" t="str">
            <v>LSE4894</v>
          </cell>
          <cell r="C560" t="str">
            <v>521-02-16</v>
          </cell>
          <cell r="D560" t="str">
            <v>MA362 1A</v>
          </cell>
          <cell r="E560" t="str">
            <v>SW39</v>
          </cell>
          <cell r="F560">
            <v>660</v>
          </cell>
          <cell r="G560">
            <v>660</v>
          </cell>
        </row>
        <row r="561">
          <cell r="B561" t="str">
            <v>LSE4817</v>
          </cell>
          <cell r="C561" t="str">
            <v>582-06-02</v>
          </cell>
          <cell r="D561" t="str">
            <v>MA473 0B</v>
          </cell>
          <cell r="E561" t="str">
            <v>RW32</v>
          </cell>
          <cell r="F561">
            <v>30</v>
          </cell>
          <cell r="G561">
            <v>660</v>
          </cell>
        </row>
        <row r="562">
          <cell r="B562" t="str">
            <v>LSE4835</v>
          </cell>
          <cell r="C562" t="str">
            <v>581-06-16</v>
          </cell>
          <cell r="D562" t="str">
            <v>MA503 0A</v>
          </cell>
          <cell r="E562" t="str">
            <v>SW49</v>
          </cell>
          <cell r="F562">
            <v>30</v>
          </cell>
          <cell r="G562">
            <v>660</v>
          </cell>
        </row>
        <row r="563">
          <cell r="B563" t="str">
            <v>LSE4886</v>
          </cell>
          <cell r="C563" t="str">
            <v>521-02-76</v>
          </cell>
          <cell r="D563" t="str">
            <v>MA362 1A</v>
          </cell>
          <cell r="E563" t="str">
            <v>SB16</v>
          </cell>
          <cell r="F563">
            <v>660</v>
          </cell>
          <cell r="G563">
            <v>3300</v>
          </cell>
        </row>
        <row r="564">
          <cell r="B564" t="str">
            <v>LSE4886</v>
          </cell>
          <cell r="C564" t="str">
            <v>521-02-76</v>
          </cell>
          <cell r="D564" t="str">
            <v>MA362 1A</v>
          </cell>
          <cell r="E564" t="str">
            <v>SB16</v>
          </cell>
          <cell r="F564">
            <v>660</v>
          </cell>
        </row>
        <row r="565">
          <cell r="B565" t="str">
            <v>LSE4886</v>
          </cell>
          <cell r="C565" t="str">
            <v>521-02-76</v>
          </cell>
          <cell r="D565" t="str">
            <v>MA362 1A</v>
          </cell>
          <cell r="E565" t="str">
            <v>SB16</v>
          </cell>
          <cell r="F565">
            <v>660</v>
          </cell>
        </row>
        <row r="566">
          <cell r="B566" t="str">
            <v>LSE4886</v>
          </cell>
          <cell r="C566" t="str">
            <v>521-02-76</v>
          </cell>
          <cell r="D566" t="str">
            <v>MA362 1A</v>
          </cell>
          <cell r="E566" t="str">
            <v>SB16</v>
          </cell>
          <cell r="F566">
            <v>660</v>
          </cell>
        </row>
        <row r="567">
          <cell r="B567" t="str">
            <v>LSE4886</v>
          </cell>
          <cell r="C567" t="str">
            <v>521-02-76</v>
          </cell>
          <cell r="D567" t="str">
            <v>MA362 1A</v>
          </cell>
          <cell r="E567" t="str">
            <v>SB16</v>
          </cell>
          <cell r="F567">
            <v>660</v>
          </cell>
        </row>
        <row r="568">
          <cell r="B568" t="str">
            <v>LSE4887</v>
          </cell>
          <cell r="C568" t="str">
            <v>521-02-76</v>
          </cell>
          <cell r="D568" t="str">
            <v>MA362 1A</v>
          </cell>
          <cell r="E568" t="str">
            <v>SB16</v>
          </cell>
          <cell r="F568">
            <v>660</v>
          </cell>
          <cell r="G568">
            <v>660</v>
          </cell>
        </row>
        <row r="569">
          <cell r="B569" t="str">
            <v>LSE4923</v>
          </cell>
          <cell r="C569" t="str">
            <v>521-02-76</v>
          </cell>
          <cell r="D569" t="str">
            <v>MA362 1A</v>
          </cell>
          <cell r="E569" t="str">
            <v>SB16</v>
          </cell>
          <cell r="F569">
            <v>660</v>
          </cell>
          <cell r="G569">
            <v>660</v>
          </cell>
        </row>
        <row r="570">
          <cell r="B570" t="str">
            <v>LSE4820</v>
          </cell>
          <cell r="C570" t="str">
            <v>523-02-79</v>
          </cell>
          <cell r="D570" t="str">
            <v>MA438 0A</v>
          </cell>
          <cell r="E570" t="str">
            <v>TW16</v>
          </cell>
          <cell r="F570">
            <v>682</v>
          </cell>
          <cell r="G570">
            <v>682</v>
          </cell>
        </row>
        <row r="571">
          <cell r="B571" t="str">
            <v>LSE4868</v>
          </cell>
          <cell r="C571" t="str">
            <v>582-06-16</v>
          </cell>
          <cell r="D571" t="str">
            <v>MA473 0B</v>
          </cell>
          <cell r="E571" t="str">
            <v>SW49</v>
          </cell>
          <cell r="F571">
            <v>660</v>
          </cell>
          <cell r="G571">
            <v>3300</v>
          </cell>
        </row>
        <row r="572">
          <cell r="B572" t="str">
            <v>LSE4868</v>
          </cell>
          <cell r="C572" t="str">
            <v>582-06-16</v>
          </cell>
          <cell r="D572" t="str">
            <v>MA473 0B</v>
          </cell>
          <cell r="E572" t="str">
            <v>SW49</v>
          </cell>
          <cell r="F572">
            <v>660</v>
          </cell>
        </row>
        <row r="573">
          <cell r="B573" t="str">
            <v>LSE4868</v>
          </cell>
          <cell r="C573" t="str">
            <v>582-06-16</v>
          </cell>
          <cell r="D573" t="str">
            <v>MA473 0B</v>
          </cell>
          <cell r="E573" t="str">
            <v>SW49</v>
          </cell>
          <cell r="F573">
            <v>660</v>
          </cell>
        </row>
        <row r="574">
          <cell r="B574" t="str">
            <v>LSE4699 Recut</v>
          </cell>
          <cell r="C574" t="str">
            <v>582-06-13</v>
          </cell>
          <cell r="D574" t="str">
            <v>MA473 0B</v>
          </cell>
          <cell r="E574" t="str">
            <v>BW40</v>
          </cell>
          <cell r="F574">
            <v>70</v>
          </cell>
          <cell r="G574">
            <v>70</v>
          </cell>
        </row>
        <row r="575">
          <cell r="B575" t="str">
            <v>LSE4700 Recut</v>
          </cell>
          <cell r="C575" t="str">
            <v>582-06-13</v>
          </cell>
          <cell r="D575" t="str">
            <v>MA473 0B</v>
          </cell>
          <cell r="E575" t="str">
            <v>BW40</v>
          </cell>
          <cell r="F575">
            <v>20</v>
          </cell>
          <cell r="G575">
            <v>20</v>
          </cell>
        </row>
        <row r="576">
          <cell r="B576" t="str">
            <v>LSE4855 Recut</v>
          </cell>
          <cell r="C576" t="str">
            <v>581-06-02</v>
          </cell>
          <cell r="D576" t="str">
            <v>MA503 0A</v>
          </cell>
          <cell r="E576" t="str">
            <v>RW32</v>
          </cell>
          <cell r="F576">
            <v>260</v>
          </cell>
          <cell r="G576">
            <v>290</v>
          </cell>
        </row>
        <row r="577">
          <cell r="B577" t="str">
            <v>LSE4855 Recut</v>
          </cell>
          <cell r="C577" t="str">
            <v>581-06-02</v>
          </cell>
          <cell r="D577" t="str">
            <v>MA503 0A</v>
          </cell>
          <cell r="E577" t="str">
            <v>RW32</v>
          </cell>
          <cell r="F577">
            <v>30</v>
          </cell>
        </row>
        <row r="578">
          <cell r="B578" t="str">
            <v>LSE4868</v>
          </cell>
          <cell r="C578" t="str">
            <v>582-06-16</v>
          </cell>
          <cell r="D578" t="str">
            <v>MA473 0B</v>
          </cell>
          <cell r="E578" t="str">
            <v>SW49</v>
          </cell>
          <cell r="F578">
            <v>660</v>
          </cell>
        </row>
        <row r="579">
          <cell r="B579" t="str">
            <v>LSE4868</v>
          </cell>
          <cell r="C579" t="str">
            <v>582-06-16</v>
          </cell>
          <cell r="D579" t="str">
            <v>MA473 0B</v>
          </cell>
          <cell r="E579" t="str">
            <v>SW49</v>
          </cell>
          <cell r="F579">
            <v>660</v>
          </cell>
        </row>
        <row r="580">
          <cell r="B580" t="str">
            <v>LSE4885</v>
          </cell>
          <cell r="C580" t="str">
            <v>523-02-02</v>
          </cell>
          <cell r="D580" t="str">
            <v>MA438 0A</v>
          </cell>
          <cell r="E580" t="str">
            <v>RW20</v>
          </cell>
          <cell r="F580">
            <v>660</v>
          </cell>
        </row>
        <row r="581">
          <cell r="B581" t="str">
            <v>LSE4901</v>
          </cell>
          <cell r="C581" t="str">
            <v>522-02-02</v>
          </cell>
          <cell r="D581" t="str">
            <v>MA363 1B</v>
          </cell>
          <cell r="E581" t="str">
            <v>RW20</v>
          </cell>
          <cell r="F581">
            <v>660</v>
          </cell>
          <cell r="G581">
            <v>6510</v>
          </cell>
        </row>
        <row r="582">
          <cell r="B582" t="str">
            <v>LSE4901</v>
          </cell>
          <cell r="C582" t="str">
            <v>522-02-02</v>
          </cell>
          <cell r="D582" t="str">
            <v>MA363 1B</v>
          </cell>
          <cell r="E582" t="str">
            <v>RW20</v>
          </cell>
          <cell r="F582">
            <v>660</v>
          </cell>
        </row>
        <row r="583">
          <cell r="B583" t="str">
            <v>LSE4901</v>
          </cell>
          <cell r="C583" t="str">
            <v>522-02-02</v>
          </cell>
          <cell r="D583" t="str">
            <v>MA363 1B</v>
          </cell>
          <cell r="E583" t="str">
            <v>RW20</v>
          </cell>
          <cell r="F583">
            <v>660</v>
          </cell>
        </row>
        <row r="584">
          <cell r="B584" t="str">
            <v>LSE4901</v>
          </cell>
          <cell r="C584" t="str">
            <v>522-02-02</v>
          </cell>
          <cell r="D584" t="str">
            <v>MA363 1B</v>
          </cell>
          <cell r="E584" t="str">
            <v>RW20</v>
          </cell>
          <cell r="F584">
            <v>660</v>
          </cell>
        </row>
        <row r="585">
          <cell r="B585" t="str">
            <v>LSE4901</v>
          </cell>
          <cell r="C585" t="str">
            <v>522-02-02</v>
          </cell>
          <cell r="D585" t="str">
            <v>MA363 1B</v>
          </cell>
          <cell r="E585" t="str">
            <v>RW20</v>
          </cell>
          <cell r="F585">
            <v>660</v>
          </cell>
        </row>
        <row r="586">
          <cell r="B586" t="str">
            <v>LSE4901</v>
          </cell>
          <cell r="C586" t="str">
            <v>522-02-02</v>
          </cell>
          <cell r="D586" t="str">
            <v>MA363 1B</v>
          </cell>
          <cell r="E586" t="str">
            <v>RW20</v>
          </cell>
          <cell r="F586">
            <v>660</v>
          </cell>
        </row>
        <row r="587">
          <cell r="B587" t="str">
            <v>LSE4901</v>
          </cell>
          <cell r="C587" t="str">
            <v>522-02-02</v>
          </cell>
          <cell r="D587" t="str">
            <v>MA363 1B</v>
          </cell>
          <cell r="E587" t="str">
            <v>RW20</v>
          </cell>
          <cell r="F587">
            <v>660</v>
          </cell>
        </row>
        <row r="588">
          <cell r="B588" t="str">
            <v>LSE4901</v>
          </cell>
          <cell r="C588" t="str">
            <v>522-02-02</v>
          </cell>
          <cell r="D588" t="str">
            <v>MA363 1B</v>
          </cell>
          <cell r="E588" t="str">
            <v>RW20</v>
          </cell>
          <cell r="F588">
            <v>660</v>
          </cell>
        </row>
        <row r="589">
          <cell r="B589" t="str">
            <v>LSE4901</v>
          </cell>
          <cell r="C589" t="str">
            <v>522-02-02</v>
          </cell>
          <cell r="D589" t="str">
            <v>MA363 1B</v>
          </cell>
          <cell r="E589" t="str">
            <v>RW20</v>
          </cell>
          <cell r="F589">
            <v>660</v>
          </cell>
        </row>
        <row r="590">
          <cell r="B590" t="str">
            <v>LSE4901</v>
          </cell>
          <cell r="C590" t="str">
            <v>522-02-02</v>
          </cell>
          <cell r="D590" t="str">
            <v>MA363 1B</v>
          </cell>
          <cell r="E590" t="str">
            <v>RW20</v>
          </cell>
          <cell r="F590">
            <v>570</v>
          </cell>
        </row>
        <row r="591">
          <cell r="B591" t="str">
            <v>LSE4908</v>
          </cell>
          <cell r="C591" t="str">
            <v>522-02-02</v>
          </cell>
          <cell r="D591" t="str">
            <v>MA363 1B</v>
          </cell>
          <cell r="E591" t="str">
            <v>RW20</v>
          </cell>
          <cell r="F591">
            <v>660</v>
          </cell>
          <cell r="G591">
            <v>2640</v>
          </cell>
        </row>
        <row r="592">
          <cell r="B592" t="str">
            <v>LSE4908</v>
          </cell>
          <cell r="C592" t="str">
            <v>522-02-02</v>
          </cell>
          <cell r="D592" t="str">
            <v>MA363 1B</v>
          </cell>
          <cell r="E592" t="str">
            <v>RW20</v>
          </cell>
          <cell r="F592">
            <v>660</v>
          </cell>
        </row>
        <row r="593">
          <cell r="B593" t="str">
            <v>LSE4908</v>
          </cell>
          <cell r="C593" t="str">
            <v>522-02-02</v>
          </cell>
          <cell r="D593" t="str">
            <v>MA363 1B</v>
          </cell>
          <cell r="E593" t="str">
            <v>RW20</v>
          </cell>
          <cell r="F593">
            <v>660</v>
          </cell>
        </row>
        <row r="594">
          <cell r="B594" t="str">
            <v>LSE4908</v>
          </cell>
          <cell r="C594" t="str">
            <v>522-02-02</v>
          </cell>
          <cell r="D594" t="str">
            <v>MA363 1B</v>
          </cell>
          <cell r="E594" t="str">
            <v>RW20</v>
          </cell>
          <cell r="F594">
            <v>660</v>
          </cell>
        </row>
        <row r="595">
          <cell r="B595" t="str">
            <v>LSE4895</v>
          </cell>
          <cell r="C595" t="str">
            <v>522-02-16</v>
          </cell>
          <cell r="D595" t="str">
            <v>MA363 1B</v>
          </cell>
          <cell r="E595" t="str">
            <v>SW39</v>
          </cell>
          <cell r="F595">
            <v>660</v>
          </cell>
          <cell r="G595">
            <v>3510</v>
          </cell>
        </row>
        <row r="596">
          <cell r="B596" t="str">
            <v>LSE4895</v>
          </cell>
          <cell r="C596" t="str">
            <v>522-02-16</v>
          </cell>
          <cell r="D596" t="str">
            <v>MA363 1B</v>
          </cell>
          <cell r="E596" t="str">
            <v>SW39</v>
          </cell>
          <cell r="F596">
            <v>660</v>
          </cell>
        </row>
        <row r="597">
          <cell r="B597" t="str">
            <v>LSE4895</v>
          </cell>
          <cell r="C597" t="str">
            <v>522-02-16</v>
          </cell>
          <cell r="D597" t="str">
            <v>MA363 1B</v>
          </cell>
          <cell r="E597" t="str">
            <v>SW39</v>
          </cell>
          <cell r="F597">
            <v>660</v>
          </cell>
        </row>
        <row r="598">
          <cell r="B598" t="str">
            <v>LSE4895</v>
          </cell>
          <cell r="C598" t="str">
            <v>522-02-16</v>
          </cell>
          <cell r="D598" t="str">
            <v>MA363 1B</v>
          </cell>
          <cell r="E598" t="str">
            <v>SW39</v>
          </cell>
          <cell r="F598">
            <v>480</v>
          </cell>
        </row>
        <row r="599">
          <cell r="B599" t="str">
            <v>LSE4895</v>
          </cell>
          <cell r="C599" t="str">
            <v>522-02-16</v>
          </cell>
          <cell r="D599" t="str">
            <v>MA363 1B</v>
          </cell>
          <cell r="E599" t="str">
            <v>SW39</v>
          </cell>
          <cell r="F599">
            <v>480</v>
          </cell>
        </row>
        <row r="600">
          <cell r="B600" t="str">
            <v>LSE4895</v>
          </cell>
          <cell r="C600" t="str">
            <v>522-02-16</v>
          </cell>
          <cell r="D600" t="str">
            <v>MA363 1B</v>
          </cell>
          <cell r="E600" t="str">
            <v>SW39</v>
          </cell>
          <cell r="F600">
            <v>570</v>
          </cell>
        </row>
        <row r="601">
          <cell r="B601" t="str">
            <v>LSE4929</v>
          </cell>
          <cell r="C601" t="str">
            <v>575-02-75</v>
          </cell>
          <cell r="D601" t="str">
            <v>WA484 0A</v>
          </cell>
          <cell r="E601" t="str">
            <v>SB15</v>
          </cell>
          <cell r="F601">
            <v>660</v>
          </cell>
          <cell r="G601">
            <v>660</v>
          </cell>
        </row>
        <row r="602">
          <cell r="B602" t="str">
            <v>LSE4930</v>
          </cell>
          <cell r="C602" t="str">
            <v>522-02-16</v>
          </cell>
          <cell r="D602" t="str">
            <v>MA363 1B</v>
          </cell>
          <cell r="E602" t="str">
            <v>SW39</v>
          </cell>
          <cell r="F602">
            <v>660</v>
          </cell>
          <cell r="G602">
            <v>10020</v>
          </cell>
        </row>
        <row r="603">
          <cell r="B603" t="str">
            <v>LSE4930</v>
          </cell>
          <cell r="C603" t="str">
            <v>522-02-16</v>
          </cell>
          <cell r="D603" t="str">
            <v>MA363 1B</v>
          </cell>
          <cell r="E603" t="str">
            <v>SW39</v>
          </cell>
          <cell r="F603">
            <v>660</v>
          </cell>
        </row>
        <row r="604">
          <cell r="B604" t="str">
            <v>LSE4930</v>
          </cell>
          <cell r="C604" t="str">
            <v>522-02-16</v>
          </cell>
          <cell r="D604" t="str">
            <v>MA363 1B</v>
          </cell>
          <cell r="E604" t="str">
            <v>SW39</v>
          </cell>
          <cell r="F604">
            <v>660</v>
          </cell>
        </row>
        <row r="605">
          <cell r="B605" t="str">
            <v>LSE4930</v>
          </cell>
          <cell r="C605" t="str">
            <v>522-02-16</v>
          </cell>
          <cell r="D605" t="str">
            <v>MA363 1B</v>
          </cell>
          <cell r="E605" t="str">
            <v>SW39</v>
          </cell>
          <cell r="F605">
            <v>660</v>
          </cell>
        </row>
        <row r="606">
          <cell r="B606" t="str">
            <v>LSE4930</v>
          </cell>
          <cell r="C606" t="str">
            <v>522-02-16</v>
          </cell>
          <cell r="D606" t="str">
            <v>MA363 1B</v>
          </cell>
          <cell r="E606" t="str">
            <v>SW39</v>
          </cell>
          <cell r="F606">
            <v>660</v>
          </cell>
        </row>
        <row r="607">
          <cell r="B607" t="str">
            <v>LSE4930</v>
          </cell>
          <cell r="C607" t="str">
            <v>522-02-16</v>
          </cell>
          <cell r="D607" t="str">
            <v>MA363 1B</v>
          </cell>
          <cell r="E607" t="str">
            <v>SW39</v>
          </cell>
          <cell r="F607">
            <v>660</v>
          </cell>
        </row>
        <row r="609">
          <cell r="B609" t="str">
            <v>LSE4847</v>
          </cell>
          <cell r="C609" t="str">
            <v>521-02-76</v>
          </cell>
          <cell r="D609" t="str">
            <v>MA362 1A</v>
          </cell>
          <cell r="E609" t="str">
            <v>SB16</v>
          </cell>
          <cell r="F609">
            <v>660</v>
          </cell>
        </row>
        <row r="610">
          <cell r="B610" t="str">
            <v>LSE4847</v>
          </cell>
          <cell r="C610" t="str">
            <v>521-02-76</v>
          </cell>
          <cell r="D610" t="str">
            <v>MA362 1A</v>
          </cell>
          <cell r="E610" t="str">
            <v>SB16</v>
          </cell>
          <cell r="F610">
            <v>660</v>
          </cell>
        </row>
        <row r="611">
          <cell r="B611" t="str">
            <v>LSE4851</v>
          </cell>
          <cell r="C611" t="str">
            <v>521-02-76</v>
          </cell>
          <cell r="D611" t="str">
            <v>MA362 1A</v>
          </cell>
          <cell r="E611" t="str">
            <v>SB16</v>
          </cell>
          <cell r="F611">
            <v>660</v>
          </cell>
          <cell r="G611">
            <v>660</v>
          </cell>
        </row>
        <row r="612">
          <cell r="B612" t="str">
            <v>LSANZ4701</v>
          </cell>
          <cell r="C612" t="str">
            <v>20985-8575</v>
          </cell>
          <cell r="D612" t="str">
            <v>WA476 1A</v>
          </cell>
          <cell r="E612" t="str">
            <v>SB29</v>
          </cell>
          <cell r="F612">
            <v>84</v>
          </cell>
          <cell r="G612">
            <v>2836</v>
          </cell>
        </row>
        <row r="613">
          <cell r="B613" t="str">
            <v>LSANZ4701</v>
          </cell>
          <cell r="C613" t="str">
            <v>20985-8575</v>
          </cell>
          <cell r="D613" t="str">
            <v>WA476 1A</v>
          </cell>
          <cell r="E613" t="str">
            <v>SB29</v>
          </cell>
          <cell r="F613">
            <v>660</v>
          </cell>
        </row>
        <row r="614">
          <cell r="B614" t="str">
            <v>LSANZ4701</v>
          </cell>
          <cell r="C614" t="str">
            <v>20985-8575</v>
          </cell>
          <cell r="D614" t="str">
            <v>WA476 1A</v>
          </cell>
          <cell r="E614" t="str">
            <v>SB29</v>
          </cell>
          <cell r="F614">
            <v>660</v>
          </cell>
        </row>
        <row r="615">
          <cell r="B615" t="str">
            <v>LSANZ4701</v>
          </cell>
          <cell r="C615" t="str">
            <v>20985-8575</v>
          </cell>
          <cell r="D615" t="str">
            <v>WA476 1A</v>
          </cell>
          <cell r="E615" t="str">
            <v>SB29</v>
          </cell>
          <cell r="F615">
            <v>682</v>
          </cell>
        </row>
        <row r="616">
          <cell r="B616" t="str">
            <v>LSANZ4701</v>
          </cell>
          <cell r="C616" t="str">
            <v>20985-8575</v>
          </cell>
          <cell r="D616" t="str">
            <v>WA476 1A</v>
          </cell>
          <cell r="E616" t="str">
            <v>SB29</v>
          </cell>
          <cell r="F616">
            <v>750</v>
          </cell>
        </row>
        <row r="617">
          <cell r="B617" t="str">
            <v>LSANZ4702</v>
          </cell>
          <cell r="C617" t="str">
            <v>20985-8580</v>
          </cell>
          <cell r="D617" t="str">
            <v>WA476 1A</v>
          </cell>
          <cell r="E617" t="str">
            <v>SP02</v>
          </cell>
          <cell r="F617">
            <v>286</v>
          </cell>
          <cell r="G617">
            <v>1577</v>
          </cell>
        </row>
        <row r="618">
          <cell r="B618" t="str">
            <v>LSANZ4702</v>
          </cell>
          <cell r="C618" t="str">
            <v>20985-8580</v>
          </cell>
          <cell r="D618" t="str">
            <v>WA476 1A</v>
          </cell>
          <cell r="E618" t="str">
            <v>SP02</v>
          </cell>
          <cell r="F618">
            <v>682</v>
          </cell>
        </row>
        <row r="619">
          <cell r="B619" t="str">
            <v>LSANZ4702</v>
          </cell>
          <cell r="C619" t="str">
            <v>20985-8580</v>
          </cell>
          <cell r="D619" t="str">
            <v>WA476 1A</v>
          </cell>
          <cell r="E619" t="str">
            <v>SP02</v>
          </cell>
          <cell r="F619">
            <v>609</v>
          </cell>
        </row>
        <row r="620">
          <cell r="B620" t="str">
            <v>LSANZ4705</v>
          </cell>
          <cell r="C620" t="str">
            <v>43460-8520</v>
          </cell>
          <cell r="D620" t="str">
            <v>WA504 0A</v>
          </cell>
          <cell r="E620" t="str">
            <v>TW19</v>
          </cell>
          <cell r="F620">
            <v>378</v>
          </cell>
          <cell r="G620">
            <v>378</v>
          </cell>
        </row>
        <row r="621">
          <cell r="B621" t="str">
            <v>LSANZ4706</v>
          </cell>
          <cell r="C621" t="str">
            <v>43460-8575</v>
          </cell>
          <cell r="D621" t="str">
            <v>WA504 0A</v>
          </cell>
          <cell r="E621" t="str">
            <v>SB29</v>
          </cell>
          <cell r="F621">
            <v>378</v>
          </cell>
          <cell r="G621">
            <v>378</v>
          </cell>
        </row>
        <row r="622">
          <cell r="B622" t="str">
            <v>LSANZ4707</v>
          </cell>
          <cell r="C622" t="str">
            <v>43460-8580</v>
          </cell>
          <cell r="D622" t="str">
            <v>WA504 0A</v>
          </cell>
          <cell r="E622" t="str">
            <v>SP02</v>
          </cell>
          <cell r="F622">
            <v>378</v>
          </cell>
          <cell r="G622">
            <v>378</v>
          </cell>
        </row>
        <row r="623">
          <cell r="B623" t="str">
            <v>LSANZ4703</v>
          </cell>
          <cell r="C623" t="str">
            <v>43450-8575</v>
          </cell>
          <cell r="D623" t="str">
            <v>WA421 2A</v>
          </cell>
          <cell r="E623" t="str">
            <v>SB29</v>
          </cell>
          <cell r="F623">
            <v>52</v>
          </cell>
          <cell r="G623">
            <v>1152</v>
          </cell>
        </row>
        <row r="624">
          <cell r="B624" t="str">
            <v>LSANZ4703</v>
          </cell>
          <cell r="C624" t="str">
            <v>43450-8575</v>
          </cell>
          <cell r="D624" t="str">
            <v>WA421 2A</v>
          </cell>
          <cell r="E624" t="str">
            <v>SB29</v>
          </cell>
          <cell r="F624">
            <v>620</v>
          </cell>
        </row>
        <row r="625">
          <cell r="B625" t="str">
            <v>LSANZ4703</v>
          </cell>
          <cell r="C625" t="str">
            <v>43450-8575</v>
          </cell>
          <cell r="D625" t="str">
            <v>WA421 2A</v>
          </cell>
          <cell r="E625" t="str">
            <v>SB29</v>
          </cell>
          <cell r="F625">
            <v>480</v>
          </cell>
        </row>
        <row r="626">
          <cell r="B626" t="str">
            <v>LSANZ4704</v>
          </cell>
          <cell r="C626" t="str">
            <v>43450-8580</v>
          </cell>
          <cell r="D626" t="str">
            <v>WA421 2A</v>
          </cell>
          <cell r="E626" t="str">
            <v>SP02</v>
          </cell>
          <cell r="F626">
            <v>52</v>
          </cell>
          <cell r="G626">
            <v>1152</v>
          </cell>
        </row>
        <row r="627">
          <cell r="B627" t="str">
            <v>LSANZ4704</v>
          </cell>
          <cell r="C627" t="str">
            <v>43450-8580</v>
          </cell>
          <cell r="D627" t="str">
            <v>WA421 2A</v>
          </cell>
          <cell r="E627" t="str">
            <v>SP02</v>
          </cell>
          <cell r="F627">
            <v>620</v>
          </cell>
        </row>
        <row r="628">
          <cell r="B628" t="str">
            <v>LSANZ4704</v>
          </cell>
          <cell r="C628" t="str">
            <v>43450-8580</v>
          </cell>
          <cell r="D628" t="str">
            <v>WA421 2A</v>
          </cell>
          <cell r="E628" t="str">
            <v>SP02</v>
          </cell>
          <cell r="F628">
            <v>480</v>
          </cell>
        </row>
        <row r="629">
          <cell r="B629" t="str">
            <v>LSANZ4667</v>
          </cell>
          <cell r="C629" t="str">
            <v>00602-0407</v>
          </cell>
          <cell r="D629" t="str">
            <v>MA396 1B</v>
          </cell>
          <cell r="E629" t="str">
            <v>SW29</v>
          </cell>
          <cell r="F629">
            <v>600</v>
          </cell>
          <cell r="G629">
            <v>600</v>
          </cell>
        </row>
        <row r="630">
          <cell r="B630" t="str">
            <v>LSANZ4716</v>
          </cell>
          <cell r="C630" t="str">
            <v>00704-0207</v>
          </cell>
          <cell r="D630" t="str">
            <v>MO143 1B</v>
          </cell>
          <cell r="E630" t="str">
            <v>SW40</v>
          </cell>
          <cell r="F630">
            <v>600</v>
          </cell>
          <cell r="G630">
            <v>600</v>
          </cell>
        </row>
        <row r="631">
          <cell r="B631" t="str">
            <v>LSE4802 Recut</v>
          </cell>
          <cell r="C631" t="str">
            <v>582-06-16</v>
          </cell>
          <cell r="D631" t="str">
            <v>MA473 0B</v>
          </cell>
          <cell r="E631" t="str">
            <v>SW49</v>
          </cell>
          <cell r="F631">
            <v>120</v>
          </cell>
          <cell r="G631">
            <v>148</v>
          </cell>
        </row>
        <row r="632">
          <cell r="B632" t="str">
            <v>LSE4802 Recut</v>
          </cell>
          <cell r="C632" t="str">
            <v>582-06-16</v>
          </cell>
          <cell r="D632" t="str">
            <v>MA473 0B</v>
          </cell>
          <cell r="E632" t="str">
            <v>SW49</v>
          </cell>
          <cell r="F632">
            <v>28</v>
          </cell>
        </row>
        <row r="633">
          <cell r="B633" t="str">
            <v>LSE4853 Recut</v>
          </cell>
          <cell r="C633" t="str">
            <v>581-06-16</v>
          </cell>
          <cell r="D633" t="str">
            <v>MA503 0A</v>
          </cell>
          <cell r="E633" t="str">
            <v>SW49</v>
          </cell>
          <cell r="F633">
            <v>120</v>
          </cell>
          <cell r="G633">
            <v>146</v>
          </cell>
        </row>
        <row r="634">
          <cell r="B634" t="str">
            <v>LSE4853 Recut</v>
          </cell>
          <cell r="C634" t="str">
            <v>581-06-16</v>
          </cell>
          <cell r="D634" t="str">
            <v>MA503 0A</v>
          </cell>
          <cell r="E634" t="str">
            <v>SW49</v>
          </cell>
          <cell r="F634">
            <v>26</v>
          </cell>
        </row>
        <row r="635">
          <cell r="B635" t="str">
            <v>LSANZ4715</v>
          </cell>
          <cell r="C635" t="str">
            <v>00504-0208</v>
          </cell>
          <cell r="D635" t="str">
            <v>MA381 1A</v>
          </cell>
          <cell r="E635" t="str">
            <v>BW22</v>
          </cell>
          <cell r="F635">
            <v>660</v>
          </cell>
          <cell r="G635">
            <v>1020</v>
          </cell>
        </row>
        <row r="636">
          <cell r="B636" t="str">
            <v>LSANZ4715</v>
          </cell>
          <cell r="C636" t="str">
            <v>00504-0208</v>
          </cell>
          <cell r="D636" t="str">
            <v>MA381 1A</v>
          </cell>
          <cell r="E636" t="str">
            <v>BW22</v>
          </cell>
          <cell r="F636">
            <v>360</v>
          </cell>
        </row>
        <row r="637">
          <cell r="B637" t="str">
            <v>LSANZ4718</v>
          </cell>
          <cell r="C637" t="str">
            <v>00520-8575</v>
          </cell>
          <cell r="D637" t="str">
            <v>MA447 1A</v>
          </cell>
          <cell r="E637" t="str">
            <v>SB29</v>
          </cell>
          <cell r="F637">
            <v>273</v>
          </cell>
          <cell r="G637">
            <v>305</v>
          </cell>
        </row>
        <row r="638">
          <cell r="B638" t="str">
            <v>LSANZ4718</v>
          </cell>
          <cell r="C638" t="str">
            <v>00520-8575</v>
          </cell>
          <cell r="D638" t="str">
            <v>MA447 1A</v>
          </cell>
          <cell r="E638" t="str">
            <v>SB29</v>
          </cell>
          <cell r="F638">
            <v>22</v>
          </cell>
        </row>
        <row r="639">
          <cell r="B639" t="str">
            <v>LSANZ4718</v>
          </cell>
          <cell r="C639" t="str">
            <v>00520-8575</v>
          </cell>
          <cell r="D639" t="str">
            <v>MA447 1A</v>
          </cell>
          <cell r="E639" t="str">
            <v>SB29</v>
          </cell>
          <cell r="F639">
            <v>10</v>
          </cell>
        </row>
        <row r="640">
          <cell r="B640" t="str">
            <v>LSANZ4719</v>
          </cell>
          <cell r="C640" t="str">
            <v>00520-8580</v>
          </cell>
          <cell r="D640" t="str">
            <v>MA447 1A</v>
          </cell>
          <cell r="E640" t="str">
            <v>SP02</v>
          </cell>
          <cell r="F640">
            <v>168</v>
          </cell>
          <cell r="G640">
            <v>1248</v>
          </cell>
        </row>
        <row r="641">
          <cell r="B641" t="str">
            <v>LSANZ4719</v>
          </cell>
          <cell r="C641" t="str">
            <v>00520-8580</v>
          </cell>
          <cell r="D641" t="str">
            <v>MA447 1A</v>
          </cell>
          <cell r="E641" t="str">
            <v>SP02</v>
          </cell>
          <cell r="F641">
            <v>600</v>
          </cell>
        </row>
        <row r="642">
          <cell r="B642" t="str">
            <v>LSANZ4719</v>
          </cell>
          <cell r="C642" t="str">
            <v>00520-8580</v>
          </cell>
          <cell r="D642" t="str">
            <v>MA447 1A</v>
          </cell>
          <cell r="E642" t="str">
            <v>SP02</v>
          </cell>
          <cell r="F642">
            <v>480</v>
          </cell>
        </row>
        <row r="643">
          <cell r="B643" t="str">
            <v>LSE4950</v>
          </cell>
          <cell r="C643" t="str">
            <v>521-02-16</v>
          </cell>
          <cell r="D643" t="str">
            <v>MA362 1A</v>
          </cell>
          <cell r="E643" t="str">
            <v>SW39</v>
          </cell>
          <cell r="F643">
            <v>660</v>
          </cell>
          <cell r="G643">
            <v>660</v>
          </cell>
        </row>
        <row r="644">
          <cell r="B644" t="str">
            <v>LSE4960</v>
          </cell>
          <cell r="C644" t="str">
            <v>521-02-16</v>
          </cell>
          <cell r="D644" t="str">
            <v>MA362 1A</v>
          </cell>
          <cell r="E644" t="str">
            <v>SW39</v>
          </cell>
          <cell r="F644">
            <v>660</v>
          </cell>
          <cell r="G644">
            <v>660</v>
          </cell>
        </row>
        <row r="645">
          <cell r="B645" t="str">
            <v>LSE4956</v>
          </cell>
          <cell r="C645" t="str">
            <v>521-02-76</v>
          </cell>
          <cell r="D645" t="str">
            <v>MA362 1A</v>
          </cell>
          <cell r="E645" t="str">
            <v>SB16</v>
          </cell>
          <cell r="F645">
            <v>660</v>
          </cell>
          <cell r="G645">
            <v>1320</v>
          </cell>
        </row>
        <row r="646">
          <cell r="B646" t="str">
            <v>LSE4956</v>
          </cell>
          <cell r="C646" t="str">
            <v>521-02-76</v>
          </cell>
          <cell r="D646" t="str">
            <v>MA362 1A</v>
          </cell>
          <cell r="E646" t="str">
            <v>SB16</v>
          </cell>
          <cell r="F646">
            <v>660</v>
          </cell>
        </row>
        <row r="647">
          <cell r="B647" t="str">
            <v>LSE4957</v>
          </cell>
          <cell r="C647" t="str">
            <v>521-02-76</v>
          </cell>
          <cell r="D647" t="str">
            <v>MA362 1A</v>
          </cell>
          <cell r="E647" t="str">
            <v>SB16</v>
          </cell>
          <cell r="F647">
            <v>330</v>
          </cell>
          <cell r="G647">
            <v>330</v>
          </cell>
        </row>
        <row r="648">
          <cell r="B648" t="str">
            <v>LSANZ4720</v>
          </cell>
          <cell r="C648" t="str">
            <v>20985-8501</v>
          </cell>
          <cell r="D648" t="str">
            <v>WA476 1A</v>
          </cell>
          <cell r="E648" t="str">
            <v>RW38</v>
          </cell>
          <cell r="F648">
            <v>105</v>
          </cell>
          <cell r="G648">
            <v>1245</v>
          </cell>
        </row>
        <row r="649">
          <cell r="B649" t="str">
            <v>LSANZ4720</v>
          </cell>
          <cell r="C649" t="str">
            <v>20985-8501</v>
          </cell>
          <cell r="D649" t="str">
            <v>WA476 1A</v>
          </cell>
          <cell r="E649" t="str">
            <v>RW38</v>
          </cell>
          <cell r="F649">
            <v>600</v>
          </cell>
        </row>
        <row r="650">
          <cell r="B650" t="str">
            <v>LSANZ4720</v>
          </cell>
          <cell r="C650" t="str">
            <v>20985-8501</v>
          </cell>
          <cell r="D650" t="str">
            <v>WA476 1A</v>
          </cell>
          <cell r="E650" t="str">
            <v>RW38</v>
          </cell>
          <cell r="F650">
            <v>540</v>
          </cell>
        </row>
        <row r="651">
          <cell r="B651" t="str">
            <v>LSANZ4722</v>
          </cell>
          <cell r="C651" t="str">
            <v>00607-0407</v>
          </cell>
          <cell r="D651" t="str">
            <v>MA130 1B</v>
          </cell>
          <cell r="E651" t="str">
            <v>SW29</v>
          </cell>
          <cell r="F651">
            <v>600</v>
          </cell>
          <cell r="G651">
            <v>1020</v>
          </cell>
        </row>
        <row r="652">
          <cell r="B652" t="str">
            <v>LSANZ4722</v>
          </cell>
          <cell r="C652" t="str">
            <v>00607-0407</v>
          </cell>
          <cell r="D652" t="str">
            <v>MA130 1B</v>
          </cell>
          <cell r="E652" t="str">
            <v>SW29</v>
          </cell>
          <cell r="F652">
            <v>420</v>
          </cell>
        </row>
        <row r="653">
          <cell r="B653" t="str">
            <v>LSANZ4723</v>
          </cell>
          <cell r="C653" t="str">
            <v>00704-0207</v>
          </cell>
          <cell r="D653" t="str">
            <v>MO143 1B</v>
          </cell>
          <cell r="E653" t="str">
            <v>SW40</v>
          </cell>
          <cell r="F653">
            <v>600</v>
          </cell>
          <cell r="G653">
            <v>1200</v>
          </cell>
        </row>
        <row r="654">
          <cell r="B654" t="str">
            <v>LSANZ4723</v>
          </cell>
          <cell r="C654" t="str">
            <v>00704-0207</v>
          </cell>
          <cell r="D654" t="str">
            <v>MO143 1B</v>
          </cell>
          <cell r="E654" t="str">
            <v>SW40</v>
          </cell>
          <cell r="F654">
            <v>600</v>
          </cell>
        </row>
        <row r="656">
          <cell r="B656" t="str">
            <v>CAR2259</v>
          </cell>
          <cell r="C656" t="str">
            <v>450YU</v>
          </cell>
          <cell r="D656" t="str">
            <v>JA501 1A</v>
          </cell>
          <cell r="E656" t="str">
            <v>SW55</v>
          </cell>
          <cell r="F656">
            <v>200</v>
          </cell>
          <cell r="G656">
            <v>668</v>
          </cell>
        </row>
        <row r="657">
          <cell r="B657" t="str">
            <v>CAR2259</v>
          </cell>
          <cell r="C657" t="str">
            <v>450YU</v>
          </cell>
          <cell r="D657" t="str">
            <v>JA501 1A</v>
          </cell>
          <cell r="E657" t="str">
            <v>SW55</v>
          </cell>
          <cell r="F657">
            <v>208</v>
          </cell>
        </row>
        <row r="658">
          <cell r="B658" t="str">
            <v>LSANZ4708 Recut</v>
          </cell>
          <cell r="C658" t="str">
            <v>70500-8520</v>
          </cell>
          <cell r="D658" t="str">
            <v>JA494 0A</v>
          </cell>
          <cell r="E658" t="str">
            <v>TW20</v>
          </cell>
          <cell r="F658">
            <v>39</v>
          </cell>
          <cell r="G658">
            <v>39</v>
          </cell>
        </row>
        <row r="659">
          <cell r="B659" t="str">
            <v>LSANZ4711 Recut</v>
          </cell>
          <cell r="C659" t="str">
            <v>78500-8520</v>
          </cell>
          <cell r="D659" t="str">
            <v>JA495 0A</v>
          </cell>
          <cell r="E659" t="str">
            <v>TW20</v>
          </cell>
          <cell r="F659">
            <v>63</v>
          </cell>
          <cell r="G659">
            <v>63</v>
          </cell>
        </row>
        <row r="660">
          <cell r="B660" t="str">
            <v>CAR2259</v>
          </cell>
          <cell r="C660" t="str">
            <v>450YU</v>
          </cell>
          <cell r="D660" t="str">
            <v>JA501 1A</v>
          </cell>
          <cell r="E660" t="str">
            <v>SW55</v>
          </cell>
          <cell r="F660">
            <v>260</v>
          </cell>
        </row>
        <row r="661">
          <cell r="B661" t="str">
            <v>CAR2262</v>
          </cell>
          <cell r="C661" t="str">
            <v>450YU</v>
          </cell>
          <cell r="D661" t="str">
            <v>JA501 1A</v>
          </cell>
          <cell r="E661" t="str">
            <v>SW55</v>
          </cell>
          <cell r="F661">
            <v>200</v>
          </cell>
          <cell r="G661">
            <v>668</v>
          </cell>
        </row>
        <row r="662">
          <cell r="B662" t="str">
            <v>CAR2262</v>
          </cell>
          <cell r="C662" t="str">
            <v>450YU</v>
          </cell>
          <cell r="D662" t="str">
            <v>JA501 1A</v>
          </cell>
          <cell r="E662" t="str">
            <v>SW55</v>
          </cell>
          <cell r="F662">
            <v>208</v>
          </cell>
        </row>
        <row r="663">
          <cell r="B663" t="str">
            <v>CAR2262</v>
          </cell>
          <cell r="C663" t="str">
            <v>450YU</v>
          </cell>
          <cell r="D663" t="str">
            <v>JA501 1A</v>
          </cell>
          <cell r="E663" t="str">
            <v>SW55</v>
          </cell>
          <cell r="F663">
            <v>260</v>
          </cell>
        </row>
        <row r="664">
          <cell r="B664" t="str">
            <v>CAR2265</v>
          </cell>
          <cell r="C664" t="str">
            <v>450YU</v>
          </cell>
          <cell r="D664" t="str">
            <v>JA501 1A</v>
          </cell>
          <cell r="E664" t="str">
            <v>SW55</v>
          </cell>
          <cell r="F664">
            <v>200</v>
          </cell>
          <cell r="G664">
            <v>668</v>
          </cell>
        </row>
        <row r="665">
          <cell r="B665" t="str">
            <v>CAR2265</v>
          </cell>
          <cell r="C665" t="str">
            <v>450YU</v>
          </cell>
          <cell r="D665" t="str">
            <v>JA501 1A</v>
          </cell>
          <cell r="E665" t="str">
            <v>SW55</v>
          </cell>
          <cell r="F665">
            <v>208</v>
          </cell>
        </row>
        <row r="667">
          <cell r="B667" t="str">
            <v>CAR2249</v>
          </cell>
          <cell r="C667" t="str">
            <v>704 PB</v>
          </cell>
          <cell r="D667" t="str">
            <v>MA480 0A</v>
          </cell>
          <cell r="E667" t="str">
            <v>Rigid</v>
          </cell>
          <cell r="F667">
            <v>660</v>
          </cell>
        </row>
        <row r="668">
          <cell r="B668" t="str">
            <v>CAR2249</v>
          </cell>
          <cell r="C668" t="str">
            <v>704 PB</v>
          </cell>
          <cell r="D668" t="str">
            <v>MA480 0A</v>
          </cell>
          <cell r="E668" t="str">
            <v>Rigid</v>
          </cell>
          <cell r="F668">
            <v>682</v>
          </cell>
        </row>
        <row r="669">
          <cell r="B669" t="str">
            <v>LSANZ4696 Recut</v>
          </cell>
          <cell r="C669" t="str">
            <v>502-8575</v>
          </cell>
          <cell r="D669" t="str">
            <v>MA391 1A</v>
          </cell>
          <cell r="E669" t="str">
            <v>SB29</v>
          </cell>
          <cell r="F669">
            <v>181</v>
          </cell>
          <cell r="G669">
            <v>181</v>
          </cell>
        </row>
        <row r="670">
          <cell r="B670" t="str">
            <v>LSANZ4698 Recut</v>
          </cell>
          <cell r="C670" t="str">
            <v>520-8575</v>
          </cell>
          <cell r="D670" t="str">
            <v>MA447 1A</v>
          </cell>
          <cell r="E670" t="str">
            <v>SB29</v>
          </cell>
          <cell r="F670">
            <v>141</v>
          </cell>
          <cell r="G670">
            <v>141</v>
          </cell>
        </row>
        <row r="671">
          <cell r="B671" t="str">
            <v>CAR2249</v>
          </cell>
          <cell r="C671" t="str">
            <v>704 PB</v>
          </cell>
          <cell r="D671" t="str">
            <v>MA480 0A</v>
          </cell>
          <cell r="E671" t="str">
            <v>Rigid</v>
          </cell>
          <cell r="F671">
            <v>682</v>
          </cell>
        </row>
        <row r="672">
          <cell r="B672" t="str">
            <v>CAR2249</v>
          </cell>
          <cell r="C672" t="str">
            <v>704 PB</v>
          </cell>
          <cell r="D672" t="str">
            <v>MA480 0A</v>
          </cell>
          <cell r="E672" t="str">
            <v>Rigid</v>
          </cell>
          <cell r="F672">
            <v>682</v>
          </cell>
        </row>
        <row r="673">
          <cell r="B673" t="str">
            <v>CAR2249</v>
          </cell>
          <cell r="C673" t="str">
            <v>704 PB</v>
          </cell>
          <cell r="D673" t="str">
            <v>MA480 0A</v>
          </cell>
          <cell r="E673" t="str">
            <v>Rigid</v>
          </cell>
          <cell r="F673">
            <v>540</v>
          </cell>
        </row>
        <row r="674">
          <cell r="B674" t="str">
            <v>CAR2249</v>
          </cell>
          <cell r="C674" t="str">
            <v>704 PB</v>
          </cell>
          <cell r="D674" t="str">
            <v>MA480 0A</v>
          </cell>
          <cell r="E674" t="str">
            <v>Rigid</v>
          </cell>
          <cell r="F674">
            <v>372</v>
          </cell>
        </row>
        <row r="675">
          <cell r="B675" t="str">
            <v>CGL/LG/39</v>
          </cell>
          <cell r="C675" t="str">
            <v>MA104</v>
          </cell>
          <cell r="D675" t="str">
            <v>MA104 0F</v>
          </cell>
          <cell r="E675" t="str">
            <v>SW08</v>
          </cell>
          <cell r="F675">
            <v>310</v>
          </cell>
          <cell r="G675">
            <v>440</v>
          </cell>
        </row>
        <row r="676">
          <cell r="B676" t="str">
            <v>CGL/LG/39</v>
          </cell>
          <cell r="C676" t="str">
            <v>MA104</v>
          </cell>
          <cell r="D676" t="str">
            <v>MA104 0F</v>
          </cell>
          <cell r="E676" t="str">
            <v>SW08</v>
          </cell>
          <cell r="F676">
            <v>120</v>
          </cell>
        </row>
        <row r="677">
          <cell r="B677" t="str">
            <v>CGL/LG/39</v>
          </cell>
          <cell r="C677" t="str">
            <v>MA104</v>
          </cell>
          <cell r="D677" t="str">
            <v>MA104 0F</v>
          </cell>
          <cell r="E677" t="str">
            <v>SW08</v>
          </cell>
          <cell r="F677">
            <v>10</v>
          </cell>
        </row>
        <row r="679">
          <cell r="B679" t="str">
            <v>LSE4900</v>
          </cell>
          <cell r="C679" t="str">
            <v>583-06-02</v>
          </cell>
          <cell r="D679" t="str">
            <v>WA474 0A</v>
          </cell>
          <cell r="E679" t="str">
            <v>RW32</v>
          </cell>
          <cell r="F679">
            <v>660</v>
          </cell>
          <cell r="G679">
            <v>660</v>
          </cell>
        </row>
        <row r="680">
          <cell r="B680" t="str">
            <v>LSE4918</v>
          </cell>
          <cell r="C680" t="str">
            <v>583-06-02</v>
          </cell>
          <cell r="D680" t="str">
            <v>WA474 0A</v>
          </cell>
          <cell r="E680" t="str">
            <v>RW32</v>
          </cell>
          <cell r="F680">
            <v>660</v>
          </cell>
          <cell r="G680">
            <v>660</v>
          </cell>
        </row>
        <row r="681">
          <cell r="B681" t="str">
            <v>LSE4937</v>
          </cell>
          <cell r="C681" t="str">
            <v>583-06-02</v>
          </cell>
          <cell r="D681" t="str">
            <v>WA474 0A</v>
          </cell>
          <cell r="E681" t="str">
            <v>RW32</v>
          </cell>
          <cell r="F681">
            <v>660</v>
          </cell>
          <cell r="G681">
            <v>1320</v>
          </cell>
        </row>
        <row r="682">
          <cell r="B682" t="str">
            <v>LSE4937</v>
          </cell>
          <cell r="C682" t="str">
            <v>583-06-02</v>
          </cell>
          <cell r="D682" t="str">
            <v>WA474 0A</v>
          </cell>
          <cell r="E682" t="str">
            <v>RW32</v>
          </cell>
          <cell r="F682">
            <v>660</v>
          </cell>
        </row>
        <row r="683">
          <cell r="B683" t="str">
            <v>LSE4941</v>
          </cell>
          <cell r="C683" t="str">
            <v>583-06-02</v>
          </cell>
          <cell r="D683" t="str">
            <v>WA474 0A</v>
          </cell>
          <cell r="E683" t="str">
            <v>RW32</v>
          </cell>
          <cell r="F683">
            <v>660</v>
          </cell>
          <cell r="G683">
            <v>660</v>
          </cell>
        </row>
        <row r="684">
          <cell r="B684" t="str">
            <v>LSE4878</v>
          </cell>
          <cell r="C684" t="str">
            <v>581-06-02</v>
          </cell>
          <cell r="D684" t="str">
            <v>MA503 0A</v>
          </cell>
          <cell r="E684" t="str">
            <v>RW32</v>
          </cell>
          <cell r="F684">
            <v>660</v>
          </cell>
          <cell r="G684">
            <v>660</v>
          </cell>
        </row>
        <row r="685">
          <cell r="B685" t="str">
            <v>LSE4863</v>
          </cell>
          <cell r="C685" t="str">
            <v>581-06-02</v>
          </cell>
          <cell r="D685" t="str">
            <v>MA503 0A</v>
          </cell>
          <cell r="E685" t="str">
            <v>RW32</v>
          </cell>
          <cell r="F685">
            <v>660</v>
          </cell>
          <cell r="G685">
            <v>660</v>
          </cell>
        </row>
        <row r="686">
          <cell r="B686" t="str">
            <v>LSE4870</v>
          </cell>
          <cell r="C686" t="str">
            <v>581-06-02</v>
          </cell>
          <cell r="D686" t="str">
            <v>MA503 0A</v>
          </cell>
          <cell r="E686" t="str">
            <v>RW32</v>
          </cell>
          <cell r="F686">
            <v>660</v>
          </cell>
          <cell r="G686">
            <v>660</v>
          </cell>
        </row>
        <row r="687">
          <cell r="B687" t="str">
            <v>LSE4884</v>
          </cell>
          <cell r="C687" t="str">
            <v>581-06-02</v>
          </cell>
          <cell r="D687" t="str">
            <v>MA503 0A</v>
          </cell>
          <cell r="E687" t="str">
            <v>RW32</v>
          </cell>
          <cell r="F687">
            <v>660</v>
          </cell>
          <cell r="G687">
            <v>1320</v>
          </cell>
        </row>
        <row r="688">
          <cell r="B688" t="str">
            <v>LSE4884</v>
          </cell>
          <cell r="C688" t="str">
            <v>581-06-02</v>
          </cell>
          <cell r="D688" t="str">
            <v>MA503 0A</v>
          </cell>
          <cell r="E688" t="str">
            <v>RW32</v>
          </cell>
          <cell r="F688">
            <v>660</v>
          </cell>
        </row>
        <row r="690">
          <cell r="B690" t="str">
            <v>LSE4930</v>
          </cell>
          <cell r="C690" t="str">
            <v>522-02-16</v>
          </cell>
          <cell r="D690" t="str">
            <v>MA363 1B</v>
          </cell>
          <cell r="E690" t="str">
            <v>SW39</v>
          </cell>
          <cell r="F690">
            <v>660</v>
          </cell>
        </row>
        <row r="691">
          <cell r="B691" t="str">
            <v>LSE4930</v>
          </cell>
          <cell r="C691" t="str">
            <v>522-02-16</v>
          </cell>
          <cell r="D691" t="str">
            <v>MA363 1B</v>
          </cell>
          <cell r="E691" t="str">
            <v>SW39</v>
          </cell>
          <cell r="F691">
            <v>660</v>
          </cell>
        </row>
        <row r="692">
          <cell r="B692" t="str">
            <v>LSE4930</v>
          </cell>
          <cell r="C692" t="str">
            <v>522-02-16</v>
          </cell>
          <cell r="D692" t="str">
            <v>MA363 1B</v>
          </cell>
          <cell r="E692" t="str">
            <v>SW39</v>
          </cell>
          <cell r="F692">
            <v>660</v>
          </cell>
        </row>
        <row r="693">
          <cell r="B693" t="str">
            <v>LSE4930</v>
          </cell>
          <cell r="C693" t="str">
            <v>522-02-16</v>
          </cell>
          <cell r="D693" t="str">
            <v>MA363 1B</v>
          </cell>
          <cell r="E693" t="str">
            <v>SW39</v>
          </cell>
          <cell r="F693">
            <v>660</v>
          </cell>
        </row>
        <row r="694">
          <cell r="B694" t="str">
            <v>LSE4930</v>
          </cell>
          <cell r="C694" t="str">
            <v>522-02-16</v>
          </cell>
          <cell r="D694" t="str">
            <v>MA363 1B</v>
          </cell>
          <cell r="E694" t="str">
            <v>SW39</v>
          </cell>
          <cell r="F694">
            <v>660</v>
          </cell>
        </row>
        <row r="695">
          <cell r="B695" t="str">
            <v>LSE4930</v>
          </cell>
          <cell r="C695" t="str">
            <v>522-02-16</v>
          </cell>
          <cell r="D695" t="str">
            <v>MA363 1B</v>
          </cell>
          <cell r="E695" t="str">
            <v>SW39</v>
          </cell>
          <cell r="F695">
            <v>660</v>
          </cell>
        </row>
        <row r="696">
          <cell r="B696" t="str">
            <v>LSE4930</v>
          </cell>
          <cell r="C696" t="str">
            <v>522-02-16</v>
          </cell>
          <cell r="D696" t="str">
            <v>MA363 1B</v>
          </cell>
          <cell r="E696" t="str">
            <v>SW39</v>
          </cell>
          <cell r="F696">
            <v>660</v>
          </cell>
        </row>
        <row r="697">
          <cell r="B697" t="str">
            <v>LSE4930</v>
          </cell>
          <cell r="C697" t="str">
            <v>522-02-16</v>
          </cell>
          <cell r="D697" t="str">
            <v>MA363 1B</v>
          </cell>
          <cell r="E697" t="str">
            <v>SW39</v>
          </cell>
          <cell r="F697">
            <v>720</v>
          </cell>
        </row>
        <row r="698">
          <cell r="B698" t="str">
            <v>LSE4930</v>
          </cell>
          <cell r="C698" t="str">
            <v>522-02-16</v>
          </cell>
          <cell r="D698" t="str">
            <v>MA363 1B</v>
          </cell>
          <cell r="E698" t="str">
            <v>SW39</v>
          </cell>
          <cell r="F698">
            <v>720</v>
          </cell>
        </row>
        <row r="699">
          <cell r="B699" t="str">
            <v>LSE4866</v>
          </cell>
          <cell r="C699" t="str">
            <v>582-06-02</v>
          </cell>
          <cell r="D699" t="str">
            <v>MA473 0B</v>
          </cell>
          <cell r="E699" t="str">
            <v>RW32</v>
          </cell>
          <cell r="F699">
            <v>660</v>
          </cell>
          <cell r="G699">
            <v>1320</v>
          </cell>
        </row>
        <row r="700">
          <cell r="B700" t="str">
            <v>LSE4866</v>
          </cell>
          <cell r="C700" t="str">
            <v>582-06-02</v>
          </cell>
          <cell r="D700" t="str">
            <v>MA473 0B</v>
          </cell>
          <cell r="E700" t="str">
            <v>RW32</v>
          </cell>
          <cell r="F700">
            <v>660</v>
          </cell>
        </row>
        <row r="701">
          <cell r="B701" t="str">
            <v>LSE4879</v>
          </cell>
          <cell r="C701" t="str">
            <v>582-06-02</v>
          </cell>
          <cell r="D701" t="str">
            <v>MA473 0B</v>
          </cell>
          <cell r="E701" t="str">
            <v>RW32</v>
          </cell>
          <cell r="F701">
            <v>660</v>
          </cell>
          <cell r="G701">
            <v>1320</v>
          </cell>
        </row>
        <row r="702">
          <cell r="B702" t="str">
            <v>LSE4879</v>
          </cell>
          <cell r="C702" t="str">
            <v>582-06-02</v>
          </cell>
          <cell r="D702" t="str">
            <v>MA473 0B</v>
          </cell>
          <cell r="E702" t="str">
            <v>RW32</v>
          </cell>
          <cell r="F702">
            <v>660</v>
          </cell>
        </row>
        <row r="703">
          <cell r="B703" t="str">
            <v>LSE4882</v>
          </cell>
          <cell r="C703" t="str">
            <v>582-06-02</v>
          </cell>
          <cell r="D703" t="str">
            <v>MA473 0B</v>
          </cell>
          <cell r="E703" t="str">
            <v>RW32</v>
          </cell>
          <cell r="F703">
            <v>660</v>
          </cell>
          <cell r="G703">
            <v>660</v>
          </cell>
        </row>
        <row r="704">
          <cell r="B704" t="str">
            <v>LSE4876</v>
          </cell>
          <cell r="C704" t="str">
            <v>582-06-02</v>
          </cell>
          <cell r="D704" t="str">
            <v>MA473 0B</v>
          </cell>
          <cell r="E704" t="str">
            <v>RW32</v>
          </cell>
          <cell r="F704">
            <v>660</v>
          </cell>
          <cell r="G704">
            <v>660</v>
          </cell>
        </row>
        <row r="705">
          <cell r="B705" t="str">
            <v>LSE4917</v>
          </cell>
          <cell r="C705" t="str">
            <v>582-06-02</v>
          </cell>
          <cell r="D705" t="str">
            <v>MA473 0B</v>
          </cell>
          <cell r="E705" t="str">
            <v>RW32</v>
          </cell>
          <cell r="F705">
            <v>660</v>
          </cell>
          <cell r="G705">
            <v>660</v>
          </cell>
        </row>
        <row r="706">
          <cell r="B706" t="str">
            <v>LSE4922</v>
          </cell>
          <cell r="C706" t="str">
            <v>582-06-02</v>
          </cell>
          <cell r="D706" t="str">
            <v>MA473 0B</v>
          </cell>
          <cell r="E706" t="str">
            <v>RW32</v>
          </cell>
          <cell r="F706">
            <v>660</v>
          </cell>
          <cell r="G706">
            <v>3960</v>
          </cell>
        </row>
        <row r="707">
          <cell r="B707" t="str">
            <v>LSE4922</v>
          </cell>
          <cell r="C707" t="str">
            <v>582-06-02</v>
          </cell>
          <cell r="D707" t="str">
            <v>MA473 0B</v>
          </cell>
          <cell r="E707" t="str">
            <v>RW32</v>
          </cell>
          <cell r="F707">
            <v>660</v>
          </cell>
        </row>
        <row r="708">
          <cell r="B708" t="str">
            <v>LSE4922</v>
          </cell>
          <cell r="C708" t="str">
            <v>582-06-02</v>
          </cell>
          <cell r="D708" t="str">
            <v>MA473 0B</v>
          </cell>
          <cell r="E708" t="str">
            <v>RW32</v>
          </cell>
          <cell r="F708">
            <v>660</v>
          </cell>
        </row>
        <row r="709">
          <cell r="B709" t="str">
            <v>LSE4922</v>
          </cell>
          <cell r="C709" t="str">
            <v>582-06-02</v>
          </cell>
          <cell r="D709" t="str">
            <v>MA473 0B</v>
          </cell>
          <cell r="E709" t="str">
            <v>RW32</v>
          </cell>
          <cell r="F709">
            <v>660</v>
          </cell>
        </row>
        <row r="710">
          <cell r="B710" t="str">
            <v>LSE4922</v>
          </cell>
          <cell r="C710" t="str">
            <v>582-06-02</v>
          </cell>
          <cell r="D710" t="str">
            <v>MA473 0B</v>
          </cell>
          <cell r="E710" t="str">
            <v>RW32</v>
          </cell>
          <cell r="F710">
            <v>660</v>
          </cell>
        </row>
        <row r="711">
          <cell r="B711" t="str">
            <v>LSE4922</v>
          </cell>
          <cell r="C711" t="str">
            <v>582-06-02</v>
          </cell>
          <cell r="D711" t="str">
            <v>MA473 0B</v>
          </cell>
          <cell r="E711" t="str">
            <v>RW32</v>
          </cell>
          <cell r="F711">
            <v>660</v>
          </cell>
        </row>
        <row r="712">
          <cell r="B712" t="str">
            <v>LSE4899</v>
          </cell>
          <cell r="C712" t="str">
            <v>582-06-02</v>
          </cell>
          <cell r="D712" t="str">
            <v>MA473 0B</v>
          </cell>
          <cell r="E712" t="str">
            <v>RW32</v>
          </cell>
          <cell r="F712">
            <v>660</v>
          </cell>
          <cell r="G712">
            <v>3300</v>
          </cell>
        </row>
        <row r="713">
          <cell r="B713" t="str">
            <v>LSE4899</v>
          </cell>
          <cell r="C713" t="str">
            <v>582-06-02</v>
          </cell>
          <cell r="D713" t="str">
            <v>MA473 0B</v>
          </cell>
          <cell r="E713" t="str">
            <v>RW32</v>
          </cell>
          <cell r="F713">
            <v>660</v>
          </cell>
        </row>
        <row r="714">
          <cell r="B714" t="str">
            <v>LSE4899</v>
          </cell>
          <cell r="C714" t="str">
            <v>582-06-02</v>
          </cell>
          <cell r="D714" t="str">
            <v>MA473 0B</v>
          </cell>
          <cell r="E714" t="str">
            <v>RW32</v>
          </cell>
          <cell r="F714">
            <v>660</v>
          </cell>
        </row>
        <row r="715">
          <cell r="B715" t="str">
            <v>LSE4899</v>
          </cell>
          <cell r="C715" t="str">
            <v>582-06-02</v>
          </cell>
          <cell r="D715" t="str">
            <v>MA473 0B</v>
          </cell>
          <cell r="E715" t="str">
            <v>RW32</v>
          </cell>
          <cell r="F715">
            <v>660</v>
          </cell>
        </row>
        <row r="716">
          <cell r="B716" t="str">
            <v>LSE4899</v>
          </cell>
          <cell r="C716" t="str">
            <v>582-06-02</v>
          </cell>
          <cell r="D716" t="str">
            <v>MA473 0B</v>
          </cell>
          <cell r="E716" t="str">
            <v>RW32</v>
          </cell>
          <cell r="F716">
            <v>660</v>
          </cell>
        </row>
        <row r="717">
          <cell r="B717" t="str">
            <v>LSE4907</v>
          </cell>
          <cell r="C717" t="str">
            <v>582-06-02</v>
          </cell>
          <cell r="D717" t="str">
            <v>MA473 0B</v>
          </cell>
          <cell r="E717" t="str">
            <v>RW32</v>
          </cell>
          <cell r="F717">
            <v>660</v>
          </cell>
          <cell r="G717">
            <v>1320</v>
          </cell>
        </row>
        <row r="718">
          <cell r="B718" t="str">
            <v>LSE4907</v>
          </cell>
          <cell r="C718" t="str">
            <v>582-06-02</v>
          </cell>
          <cell r="D718" t="str">
            <v>MA473 0B</v>
          </cell>
          <cell r="E718" t="str">
            <v>RW32</v>
          </cell>
          <cell r="F718">
            <v>660</v>
          </cell>
        </row>
        <row r="719">
          <cell r="B719" t="str">
            <v>LSE4928</v>
          </cell>
          <cell r="C719" t="str">
            <v>582-06-02</v>
          </cell>
          <cell r="D719" t="str">
            <v>MA473 0B</v>
          </cell>
          <cell r="E719" t="str">
            <v>RW32</v>
          </cell>
          <cell r="F719">
            <v>660</v>
          </cell>
          <cell r="G719">
            <v>660</v>
          </cell>
        </row>
        <row r="720">
          <cell r="B720" t="str">
            <v>LSE4913</v>
          </cell>
          <cell r="C720" t="str">
            <v>582-06-02</v>
          </cell>
          <cell r="D720" t="str">
            <v>MA473 0B</v>
          </cell>
          <cell r="E720" t="str">
            <v>RW32</v>
          </cell>
          <cell r="F720">
            <v>660</v>
          </cell>
          <cell r="G720">
            <v>660</v>
          </cell>
        </row>
        <row r="721">
          <cell r="B721" t="str">
            <v>LSE4904</v>
          </cell>
          <cell r="C721" t="str">
            <v>582-06-02</v>
          </cell>
          <cell r="D721" t="str">
            <v>MA473 0B</v>
          </cell>
          <cell r="E721" t="str">
            <v>RW32</v>
          </cell>
          <cell r="F721">
            <v>660</v>
          </cell>
          <cell r="G721">
            <v>660</v>
          </cell>
        </row>
        <row r="722">
          <cell r="B722" t="str">
            <v>LSE4940</v>
          </cell>
          <cell r="C722" t="str">
            <v>582-06-02</v>
          </cell>
          <cell r="D722" t="str">
            <v>MA473 0B</v>
          </cell>
          <cell r="E722" t="str">
            <v>RW32</v>
          </cell>
          <cell r="F722">
            <v>660</v>
          </cell>
          <cell r="G722">
            <v>1320</v>
          </cell>
        </row>
        <row r="723">
          <cell r="B723" t="str">
            <v>LSE4940</v>
          </cell>
          <cell r="C723" t="str">
            <v>582-06-02</v>
          </cell>
          <cell r="D723" t="str">
            <v>MA473 0B</v>
          </cell>
          <cell r="E723" t="str">
            <v>RW32</v>
          </cell>
          <cell r="F723">
            <v>660</v>
          </cell>
        </row>
        <row r="724">
          <cell r="B724" t="str">
            <v>LSE4949</v>
          </cell>
          <cell r="C724" t="str">
            <v>582-06-02</v>
          </cell>
          <cell r="D724" t="str">
            <v>MA473 0B</v>
          </cell>
          <cell r="E724" t="str">
            <v>RW32</v>
          </cell>
          <cell r="F724">
            <v>660</v>
          </cell>
          <cell r="G724">
            <v>660</v>
          </cell>
        </row>
        <row r="725">
          <cell r="B725" t="str">
            <v>LSE4955</v>
          </cell>
          <cell r="C725" t="str">
            <v>582-06-02</v>
          </cell>
          <cell r="D725" t="str">
            <v>MA473 0B</v>
          </cell>
          <cell r="E725" t="str">
            <v>RW32</v>
          </cell>
          <cell r="F725">
            <v>660</v>
          </cell>
          <cell r="G725">
            <v>1320</v>
          </cell>
        </row>
        <row r="726">
          <cell r="B726" t="str">
            <v>LSE4955</v>
          </cell>
          <cell r="C726" t="str">
            <v>582-06-02</v>
          </cell>
          <cell r="D726" t="str">
            <v>MA473 0B</v>
          </cell>
          <cell r="E726" t="str">
            <v>RW32</v>
          </cell>
          <cell r="F726">
            <v>660</v>
          </cell>
        </row>
        <row r="727">
          <cell r="B727" t="str">
            <v>LSE4963</v>
          </cell>
          <cell r="C727" t="str">
            <v>582-06-02</v>
          </cell>
          <cell r="D727" t="str">
            <v>MA473 0B</v>
          </cell>
          <cell r="E727" t="str">
            <v>RW32</v>
          </cell>
          <cell r="F727">
            <v>660</v>
          </cell>
          <cell r="G727">
            <v>660</v>
          </cell>
        </row>
        <row r="729">
          <cell r="B729" t="str">
            <v>LSANZ4734</v>
          </cell>
          <cell r="C729" t="str">
            <v>00502-0220</v>
          </cell>
          <cell r="D729" t="str">
            <v>MA391 1A</v>
          </cell>
          <cell r="E729" t="str">
            <v>TW14</v>
          </cell>
          <cell r="F729">
            <v>126</v>
          </cell>
          <cell r="G729">
            <v>3368</v>
          </cell>
        </row>
        <row r="730">
          <cell r="B730" t="str">
            <v>LSANZ4734</v>
          </cell>
          <cell r="C730" t="str">
            <v>00502-0220</v>
          </cell>
          <cell r="D730" t="str">
            <v>MA391 1A</v>
          </cell>
          <cell r="E730" t="str">
            <v>TW14</v>
          </cell>
          <cell r="F730">
            <v>660</v>
          </cell>
        </row>
        <row r="731">
          <cell r="B731" t="str">
            <v>LSANZ4734</v>
          </cell>
          <cell r="C731" t="str">
            <v>00502-0220</v>
          </cell>
          <cell r="D731" t="str">
            <v>MA391 1A</v>
          </cell>
          <cell r="E731" t="str">
            <v>TW14</v>
          </cell>
          <cell r="F731">
            <v>660</v>
          </cell>
        </row>
        <row r="732">
          <cell r="B732" t="str">
            <v>LSANZ4734</v>
          </cell>
          <cell r="C732" t="str">
            <v>00502-0220</v>
          </cell>
          <cell r="D732" t="str">
            <v>MA391 1A</v>
          </cell>
          <cell r="E732" t="str">
            <v>TW14</v>
          </cell>
          <cell r="F732">
            <v>682</v>
          </cell>
        </row>
        <row r="733">
          <cell r="B733" t="str">
            <v>LSANZ4734</v>
          </cell>
          <cell r="C733" t="str">
            <v>00502-0220</v>
          </cell>
          <cell r="D733" t="str">
            <v>MA391 1A</v>
          </cell>
          <cell r="E733" t="str">
            <v>TW14</v>
          </cell>
          <cell r="F733">
            <v>682</v>
          </cell>
        </row>
        <row r="734">
          <cell r="B734" t="str">
            <v>LSANZ4734</v>
          </cell>
          <cell r="C734" t="str">
            <v>00502-0220</v>
          </cell>
          <cell r="D734" t="str">
            <v>MA391 1A</v>
          </cell>
          <cell r="E734" t="str">
            <v>TW14</v>
          </cell>
          <cell r="F734">
            <v>558</v>
          </cell>
        </row>
        <row r="735">
          <cell r="B735" t="str">
            <v>LSANZ4735</v>
          </cell>
          <cell r="C735" t="str">
            <v>00520-0247</v>
          </cell>
          <cell r="D735" t="str">
            <v>MA447 1A</v>
          </cell>
          <cell r="E735" t="str">
            <v>TW13</v>
          </cell>
          <cell r="F735">
            <v>160</v>
          </cell>
          <cell r="G735">
            <v>2184</v>
          </cell>
        </row>
        <row r="736">
          <cell r="B736" t="str">
            <v>LSANZ4735</v>
          </cell>
          <cell r="C736" t="str">
            <v>00520-0247</v>
          </cell>
          <cell r="D736" t="str">
            <v>MA447 1A</v>
          </cell>
          <cell r="E736" t="str">
            <v>TW13</v>
          </cell>
          <cell r="F736">
            <v>682</v>
          </cell>
        </row>
        <row r="737">
          <cell r="B737" t="str">
            <v>LSANZ4735</v>
          </cell>
          <cell r="C737" t="str">
            <v>00520-0247</v>
          </cell>
          <cell r="D737" t="str">
            <v>MA447 1A</v>
          </cell>
          <cell r="E737" t="str">
            <v>TW13</v>
          </cell>
          <cell r="F737">
            <v>682</v>
          </cell>
        </row>
        <row r="738">
          <cell r="B738" t="str">
            <v>LSANZ4735</v>
          </cell>
          <cell r="C738" t="str">
            <v>00520-0247</v>
          </cell>
          <cell r="D738" t="str">
            <v>MA447 1A</v>
          </cell>
          <cell r="E738" t="str">
            <v>TW13</v>
          </cell>
          <cell r="F738">
            <v>660</v>
          </cell>
        </row>
        <row r="739">
          <cell r="B739" t="str">
            <v>LSE4902</v>
          </cell>
          <cell r="C739" t="str">
            <v>522-02-02</v>
          </cell>
          <cell r="D739" t="str">
            <v>MA363 1B</v>
          </cell>
          <cell r="E739" t="str">
            <v>RW20</v>
          </cell>
          <cell r="F739">
            <v>660</v>
          </cell>
          <cell r="G739">
            <v>10020</v>
          </cell>
        </row>
        <row r="740">
          <cell r="B740" t="str">
            <v>LSE4902</v>
          </cell>
          <cell r="C740" t="str">
            <v>522-02-02</v>
          </cell>
          <cell r="D740" t="str">
            <v>MA363 1B</v>
          </cell>
          <cell r="E740" t="str">
            <v>RW20</v>
          </cell>
          <cell r="F740">
            <v>660</v>
          </cell>
        </row>
        <row r="741">
          <cell r="B741" t="str">
            <v>LSE4902</v>
          </cell>
          <cell r="C741" t="str">
            <v>522-02-02</v>
          </cell>
          <cell r="D741" t="str">
            <v>MA363 1B</v>
          </cell>
          <cell r="E741" t="str">
            <v>RW20</v>
          </cell>
          <cell r="F741">
            <v>660</v>
          </cell>
        </row>
        <row r="742">
          <cell r="B742" t="str">
            <v>LSE4902</v>
          </cell>
          <cell r="C742" t="str">
            <v>522-02-02</v>
          </cell>
          <cell r="D742" t="str">
            <v>MA363 1B</v>
          </cell>
          <cell r="E742" t="str">
            <v>RW20</v>
          </cell>
          <cell r="F742">
            <v>660</v>
          </cell>
        </row>
        <row r="743">
          <cell r="B743" t="str">
            <v>LSE4902</v>
          </cell>
          <cell r="C743" t="str">
            <v>522-02-02</v>
          </cell>
          <cell r="D743" t="str">
            <v>MA363 1B</v>
          </cell>
          <cell r="E743" t="str">
            <v>RW20</v>
          </cell>
          <cell r="F743">
            <v>660</v>
          </cell>
        </row>
        <row r="744">
          <cell r="B744" t="str">
            <v>LSE4902</v>
          </cell>
          <cell r="C744" t="str">
            <v>522-02-02</v>
          </cell>
          <cell r="D744" t="str">
            <v>MA363 1B</v>
          </cell>
          <cell r="E744" t="str">
            <v>RW20</v>
          </cell>
          <cell r="F744">
            <v>660</v>
          </cell>
        </row>
        <row r="745">
          <cell r="B745" t="str">
            <v>LSE4902</v>
          </cell>
          <cell r="C745" t="str">
            <v>522-02-02</v>
          </cell>
          <cell r="D745" t="str">
            <v>MA363 1B</v>
          </cell>
          <cell r="E745" t="str">
            <v>RW20</v>
          </cell>
          <cell r="F745">
            <v>660</v>
          </cell>
        </row>
        <row r="746">
          <cell r="B746" t="str">
            <v>LSE4902</v>
          </cell>
          <cell r="C746" t="str">
            <v>522-02-02</v>
          </cell>
          <cell r="D746" t="str">
            <v>MA363 1B</v>
          </cell>
          <cell r="E746" t="str">
            <v>RW20</v>
          </cell>
          <cell r="F746">
            <v>660</v>
          </cell>
        </row>
        <row r="747">
          <cell r="B747" t="str">
            <v>LSE4902</v>
          </cell>
          <cell r="C747" t="str">
            <v>522-02-02</v>
          </cell>
          <cell r="D747" t="str">
            <v>MA363 1B</v>
          </cell>
          <cell r="E747" t="str">
            <v>RW20</v>
          </cell>
          <cell r="F747">
            <v>660</v>
          </cell>
        </row>
        <row r="748">
          <cell r="B748" t="str">
            <v>LSE4902</v>
          </cell>
          <cell r="C748" t="str">
            <v>522-02-02</v>
          </cell>
          <cell r="D748" t="str">
            <v>MA363 1B</v>
          </cell>
          <cell r="E748" t="str">
            <v>RW20</v>
          </cell>
          <cell r="F748">
            <v>660</v>
          </cell>
        </row>
        <row r="749">
          <cell r="B749" t="str">
            <v>LSE4902</v>
          </cell>
          <cell r="C749" t="str">
            <v>522-02-02</v>
          </cell>
          <cell r="D749" t="str">
            <v>MA363 1B</v>
          </cell>
          <cell r="E749" t="str">
            <v>RW20</v>
          </cell>
          <cell r="F749">
            <v>660</v>
          </cell>
        </row>
        <row r="750">
          <cell r="B750" t="str">
            <v>LSE4902</v>
          </cell>
          <cell r="C750" t="str">
            <v>522-02-02</v>
          </cell>
          <cell r="D750" t="str">
            <v>MA363 1B</v>
          </cell>
          <cell r="E750" t="str">
            <v>RW20</v>
          </cell>
          <cell r="F750">
            <v>660</v>
          </cell>
        </row>
        <row r="751">
          <cell r="B751" t="str">
            <v>LSE4902</v>
          </cell>
          <cell r="C751" t="str">
            <v>522-02-02</v>
          </cell>
          <cell r="D751" t="str">
            <v>MA363 1B</v>
          </cell>
          <cell r="E751" t="str">
            <v>RW20</v>
          </cell>
          <cell r="F751">
            <v>660</v>
          </cell>
        </row>
        <row r="752">
          <cell r="B752" t="str">
            <v>LSE4902</v>
          </cell>
          <cell r="C752" t="str">
            <v>522-02-02</v>
          </cell>
          <cell r="D752" t="str">
            <v>MA363 1B</v>
          </cell>
          <cell r="E752" t="str">
            <v>RW20</v>
          </cell>
          <cell r="F752">
            <v>720</v>
          </cell>
        </row>
        <row r="753">
          <cell r="B753" t="str">
            <v>LSE4902</v>
          </cell>
          <cell r="C753" t="str">
            <v>522-02-02</v>
          </cell>
          <cell r="D753" t="str">
            <v>MA363 1B</v>
          </cell>
          <cell r="E753" t="str">
            <v>RW20</v>
          </cell>
          <cell r="F753">
            <v>720</v>
          </cell>
        </row>
        <row r="754">
          <cell r="B754" t="str">
            <v>LSE4875</v>
          </cell>
          <cell r="C754" t="str">
            <v>581-06-02</v>
          </cell>
          <cell r="D754" t="str">
            <v>MA503 0A</v>
          </cell>
          <cell r="E754" t="str">
            <v>RW32</v>
          </cell>
          <cell r="F754">
            <v>660</v>
          </cell>
          <cell r="G754">
            <v>660</v>
          </cell>
        </row>
        <row r="755">
          <cell r="B755" t="str">
            <v>LSE4916</v>
          </cell>
          <cell r="C755" t="str">
            <v>581-06-02</v>
          </cell>
          <cell r="D755" t="str">
            <v>MA503 0A</v>
          </cell>
          <cell r="E755" t="str">
            <v>RW32</v>
          </cell>
          <cell r="F755">
            <v>660</v>
          </cell>
          <cell r="G755">
            <v>660</v>
          </cell>
        </row>
        <row r="756">
          <cell r="B756" t="str">
            <v>LSE4927</v>
          </cell>
          <cell r="C756" t="str">
            <v>581-06-02</v>
          </cell>
          <cell r="D756" t="str">
            <v>MA503 0A</v>
          </cell>
          <cell r="E756" t="str">
            <v>RW32</v>
          </cell>
          <cell r="F756">
            <v>660</v>
          </cell>
          <cell r="G756">
            <v>660</v>
          </cell>
        </row>
        <row r="757">
          <cell r="B757" t="str">
            <v>LSE4906</v>
          </cell>
          <cell r="C757" t="str">
            <v>581-06-02</v>
          </cell>
          <cell r="D757" t="str">
            <v>MA503 0A</v>
          </cell>
          <cell r="E757" t="str">
            <v>RW32</v>
          </cell>
          <cell r="F757">
            <v>660</v>
          </cell>
          <cell r="G757">
            <v>660</v>
          </cell>
        </row>
        <row r="758">
          <cell r="B758" t="str">
            <v>LSE4898</v>
          </cell>
          <cell r="C758" t="str">
            <v>581-06-02</v>
          </cell>
          <cell r="D758" t="str">
            <v>MA503 0A</v>
          </cell>
          <cell r="E758" t="str">
            <v>RW32</v>
          </cell>
          <cell r="F758">
            <v>660</v>
          </cell>
          <cell r="G758">
            <v>2640</v>
          </cell>
        </row>
        <row r="759">
          <cell r="B759" t="str">
            <v>LSE4898</v>
          </cell>
          <cell r="C759" t="str">
            <v>581-06-02</v>
          </cell>
          <cell r="D759" t="str">
            <v>MA503 0A</v>
          </cell>
          <cell r="E759" t="str">
            <v>RW32</v>
          </cell>
          <cell r="F759">
            <v>660</v>
          </cell>
        </row>
        <row r="760">
          <cell r="B760" t="str">
            <v>LSE4898</v>
          </cell>
          <cell r="C760" t="str">
            <v>581-06-02</v>
          </cell>
          <cell r="D760" t="str">
            <v>MA503 0A</v>
          </cell>
          <cell r="E760" t="str">
            <v>RW32</v>
          </cell>
          <cell r="F760">
            <v>660</v>
          </cell>
        </row>
        <row r="761">
          <cell r="B761" t="str">
            <v>LSE4898</v>
          </cell>
          <cell r="C761" t="str">
            <v>581-06-02</v>
          </cell>
          <cell r="D761" t="str">
            <v>MA503 0A</v>
          </cell>
          <cell r="E761" t="str">
            <v>RW32</v>
          </cell>
          <cell r="F761">
            <v>660</v>
          </cell>
        </row>
        <row r="762">
          <cell r="B762" t="str">
            <v>LSE4935</v>
          </cell>
          <cell r="C762" t="str">
            <v>581-06-02</v>
          </cell>
          <cell r="D762" t="str">
            <v>MA503 0A</v>
          </cell>
          <cell r="E762" t="str">
            <v>RW32</v>
          </cell>
          <cell r="F762">
            <v>660</v>
          </cell>
          <cell r="G762">
            <v>5280</v>
          </cell>
        </row>
        <row r="763">
          <cell r="B763" t="str">
            <v>LSE4935</v>
          </cell>
          <cell r="C763" t="str">
            <v>581-06-02</v>
          </cell>
          <cell r="D763" t="str">
            <v>MA503 0A</v>
          </cell>
          <cell r="E763" t="str">
            <v>RW32</v>
          </cell>
          <cell r="F763">
            <v>660</v>
          </cell>
        </row>
        <row r="764">
          <cell r="B764" t="str">
            <v>LSE4935</v>
          </cell>
          <cell r="C764" t="str">
            <v>581-06-02</v>
          </cell>
          <cell r="D764" t="str">
            <v>MA503 0A</v>
          </cell>
          <cell r="E764" t="str">
            <v>RW32</v>
          </cell>
          <cell r="F764">
            <v>660</v>
          </cell>
        </row>
        <row r="765">
          <cell r="B765" t="str">
            <v>LSE4935</v>
          </cell>
          <cell r="C765" t="str">
            <v>581-06-02</v>
          </cell>
          <cell r="D765" t="str">
            <v>MA503 0A</v>
          </cell>
          <cell r="E765" t="str">
            <v>RW32</v>
          </cell>
          <cell r="F765">
            <v>660</v>
          </cell>
        </row>
        <row r="766">
          <cell r="B766" t="str">
            <v>LSE4935</v>
          </cell>
          <cell r="C766" t="str">
            <v>581-06-02</v>
          </cell>
          <cell r="D766" t="str">
            <v>MA503 0A</v>
          </cell>
          <cell r="E766" t="str">
            <v>RW32</v>
          </cell>
          <cell r="F766">
            <v>660</v>
          </cell>
        </row>
        <row r="767">
          <cell r="B767" t="str">
            <v>LSE4935</v>
          </cell>
          <cell r="C767" t="str">
            <v>581-06-02</v>
          </cell>
          <cell r="D767" t="str">
            <v>MA503 0A</v>
          </cell>
          <cell r="E767" t="str">
            <v>RW32</v>
          </cell>
          <cell r="F767">
            <v>660</v>
          </cell>
        </row>
        <row r="768">
          <cell r="B768" t="str">
            <v>LSE4935</v>
          </cell>
          <cell r="C768" t="str">
            <v>581-06-02</v>
          </cell>
          <cell r="D768" t="str">
            <v>MA503 0A</v>
          </cell>
          <cell r="E768" t="str">
            <v>RW32</v>
          </cell>
          <cell r="F768">
            <v>660</v>
          </cell>
        </row>
        <row r="769">
          <cell r="B769" t="str">
            <v>LSE4935</v>
          </cell>
          <cell r="C769" t="str">
            <v>581-06-02</v>
          </cell>
          <cell r="D769" t="str">
            <v>MA503 0A</v>
          </cell>
          <cell r="E769" t="str">
            <v>RW32</v>
          </cell>
          <cell r="F769">
            <v>660</v>
          </cell>
        </row>
        <row r="770">
          <cell r="B770" t="str">
            <v>LSE4920</v>
          </cell>
          <cell r="C770" t="str">
            <v>581-06-02</v>
          </cell>
          <cell r="D770" t="str">
            <v>MA503 0A</v>
          </cell>
          <cell r="E770" t="str">
            <v>RW32</v>
          </cell>
          <cell r="F770">
            <v>660</v>
          </cell>
          <cell r="G770">
            <v>4620</v>
          </cell>
        </row>
        <row r="771">
          <cell r="B771" t="str">
            <v>LSE4920</v>
          </cell>
          <cell r="C771" t="str">
            <v>581-06-02</v>
          </cell>
          <cell r="D771" t="str">
            <v>MA503 0A</v>
          </cell>
          <cell r="E771" t="str">
            <v>RW32</v>
          </cell>
          <cell r="F771">
            <v>660</v>
          </cell>
        </row>
        <row r="772">
          <cell r="B772" t="str">
            <v>LSE4920</v>
          </cell>
          <cell r="C772" t="str">
            <v>581-06-02</v>
          </cell>
          <cell r="D772" t="str">
            <v>MA503 0A</v>
          </cell>
          <cell r="E772" t="str">
            <v>RW32</v>
          </cell>
          <cell r="F772">
            <v>660</v>
          </cell>
        </row>
        <row r="773">
          <cell r="B773" t="str">
            <v>LSE4920</v>
          </cell>
          <cell r="C773" t="str">
            <v>581-06-02</v>
          </cell>
          <cell r="D773" t="str">
            <v>MA503 0A</v>
          </cell>
          <cell r="E773" t="str">
            <v>RW32</v>
          </cell>
          <cell r="F773">
            <v>660</v>
          </cell>
        </row>
        <row r="774">
          <cell r="B774" t="str">
            <v>LSE4920</v>
          </cell>
          <cell r="C774" t="str">
            <v>581-06-02</v>
          </cell>
          <cell r="D774" t="str">
            <v>MA503 0A</v>
          </cell>
          <cell r="E774" t="str">
            <v>RW32</v>
          </cell>
          <cell r="F774">
            <v>660</v>
          </cell>
        </row>
        <row r="775">
          <cell r="B775" t="str">
            <v>LSE4920</v>
          </cell>
          <cell r="C775" t="str">
            <v>581-06-02</v>
          </cell>
          <cell r="D775" t="str">
            <v>MA503 0A</v>
          </cell>
          <cell r="E775" t="str">
            <v>RW32</v>
          </cell>
          <cell r="F775">
            <v>660</v>
          </cell>
        </row>
        <row r="776">
          <cell r="B776" t="str">
            <v>LSE4920</v>
          </cell>
          <cell r="C776" t="str">
            <v>581-06-02</v>
          </cell>
          <cell r="D776" t="str">
            <v>MA503 0A</v>
          </cell>
          <cell r="E776" t="str">
            <v>RW32</v>
          </cell>
          <cell r="F776">
            <v>660</v>
          </cell>
        </row>
        <row r="777">
          <cell r="B777" t="str">
            <v>LSE4948</v>
          </cell>
          <cell r="C777" t="str">
            <v>581-06-02</v>
          </cell>
          <cell r="D777" t="str">
            <v>MA503 0A</v>
          </cell>
          <cell r="E777" t="str">
            <v>RW32</v>
          </cell>
          <cell r="F777">
            <v>660</v>
          </cell>
          <cell r="G777">
            <v>660</v>
          </cell>
        </row>
        <row r="778">
          <cell r="B778" t="str">
            <v>LSANZ4728</v>
          </cell>
          <cell r="C778" t="str">
            <v>20985-8580</v>
          </cell>
          <cell r="D778" t="str">
            <v>WA476 1A</v>
          </cell>
          <cell r="E778" t="str">
            <v>SP02</v>
          </cell>
          <cell r="F778">
            <v>580</v>
          </cell>
          <cell r="G778">
            <v>1023</v>
          </cell>
        </row>
        <row r="779">
          <cell r="B779" t="str">
            <v>LSANZ4728</v>
          </cell>
          <cell r="C779" t="str">
            <v>20985-8580</v>
          </cell>
          <cell r="D779" t="str">
            <v>WA476 1A</v>
          </cell>
          <cell r="E779" t="str">
            <v>SP02</v>
          </cell>
          <cell r="F779">
            <v>363</v>
          </cell>
        </row>
        <row r="780">
          <cell r="B780" t="str">
            <v>LSANZ4728</v>
          </cell>
          <cell r="C780" t="str">
            <v>20985-8580</v>
          </cell>
          <cell r="D780" t="str">
            <v>WA476 1A</v>
          </cell>
          <cell r="E780" t="str">
            <v>SP02</v>
          </cell>
          <cell r="F780">
            <v>80</v>
          </cell>
        </row>
        <row r="781">
          <cell r="B781" t="str">
            <v>LSANZ4733</v>
          </cell>
          <cell r="C781" t="str">
            <v>43460-8580</v>
          </cell>
          <cell r="D781" t="str">
            <v>WA504 0A</v>
          </cell>
          <cell r="E781" t="str">
            <v>SP02</v>
          </cell>
          <cell r="F781">
            <v>434</v>
          </cell>
          <cell r="G781">
            <v>1024</v>
          </cell>
        </row>
        <row r="782">
          <cell r="B782" t="str">
            <v>LSANZ4733</v>
          </cell>
          <cell r="C782" t="str">
            <v>43460-8580</v>
          </cell>
          <cell r="D782" t="str">
            <v>WA504 0A</v>
          </cell>
          <cell r="E782" t="str">
            <v>SP02</v>
          </cell>
          <cell r="F782">
            <v>510</v>
          </cell>
        </row>
        <row r="783">
          <cell r="B783" t="str">
            <v>LSANZ4733</v>
          </cell>
          <cell r="C783" t="str">
            <v>43460-8580</v>
          </cell>
          <cell r="D783" t="str">
            <v>WA504 0A</v>
          </cell>
          <cell r="E783" t="str">
            <v>SP02</v>
          </cell>
          <cell r="F783">
            <v>80</v>
          </cell>
        </row>
        <row r="784">
          <cell r="B784" t="str">
            <v>LSANZ4730</v>
          </cell>
          <cell r="C784" t="str">
            <v>43450-8580</v>
          </cell>
          <cell r="D784" t="str">
            <v>WA421 2A</v>
          </cell>
          <cell r="E784" t="str">
            <v>SP02</v>
          </cell>
          <cell r="F784">
            <v>713</v>
          </cell>
          <cell r="G784">
            <v>823</v>
          </cell>
        </row>
        <row r="785">
          <cell r="B785" t="str">
            <v>LSANZ4730</v>
          </cell>
          <cell r="C785" t="str">
            <v>43450-8580</v>
          </cell>
          <cell r="D785" t="str">
            <v>WA421 2A</v>
          </cell>
          <cell r="E785" t="str">
            <v>SP02</v>
          </cell>
          <cell r="F785">
            <v>110</v>
          </cell>
        </row>
        <row r="786">
          <cell r="B786" t="str">
            <v>LSANZ4739</v>
          </cell>
          <cell r="C786" t="str">
            <v>00514-0201</v>
          </cell>
          <cell r="D786" t="str">
            <v>MA502 0A</v>
          </cell>
          <cell r="E786" t="str">
            <v>RW15</v>
          </cell>
          <cell r="F786">
            <v>600</v>
          </cell>
          <cell r="G786">
            <v>1050</v>
          </cell>
        </row>
        <row r="787">
          <cell r="B787" t="str">
            <v>LSANZ4739</v>
          </cell>
          <cell r="C787" t="str">
            <v>00514-0201</v>
          </cell>
          <cell r="D787" t="str">
            <v>MA502 0A</v>
          </cell>
          <cell r="E787" t="str">
            <v>RW15</v>
          </cell>
          <cell r="F787">
            <v>450</v>
          </cell>
        </row>
        <row r="789">
          <cell r="B789" t="str">
            <v>CAR2262</v>
          </cell>
          <cell r="C789" t="str">
            <v>450YU</v>
          </cell>
          <cell r="D789" t="str">
            <v>JA501 1A</v>
          </cell>
          <cell r="E789" t="str">
            <v>SW55</v>
          </cell>
          <cell r="F789">
            <v>208</v>
          </cell>
        </row>
        <row r="790">
          <cell r="B790" t="str">
            <v>CAR2262</v>
          </cell>
          <cell r="C790" t="str">
            <v>450YU</v>
          </cell>
          <cell r="D790" t="str">
            <v>JA501 1A</v>
          </cell>
          <cell r="E790" t="str">
            <v>SW55</v>
          </cell>
          <cell r="F790">
            <v>260</v>
          </cell>
        </row>
        <row r="791">
          <cell r="B791" t="str">
            <v>CAR2265</v>
          </cell>
          <cell r="C791" t="str">
            <v>450YU</v>
          </cell>
          <cell r="D791" t="str">
            <v>JA501 1A</v>
          </cell>
          <cell r="E791" t="str">
            <v>SW55</v>
          </cell>
          <cell r="F791">
            <v>200</v>
          </cell>
          <cell r="G791">
            <v>668</v>
          </cell>
        </row>
        <row r="792">
          <cell r="B792" t="str">
            <v>CAR2265</v>
          </cell>
          <cell r="C792" t="str">
            <v>450YU</v>
          </cell>
          <cell r="D792" t="str">
            <v>JA501 1A</v>
          </cell>
          <cell r="E792" t="str">
            <v>SW55</v>
          </cell>
          <cell r="F792">
            <v>208</v>
          </cell>
        </row>
        <row r="793">
          <cell r="B793" t="str">
            <v>LSANZ4709Recut</v>
          </cell>
          <cell r="C793" t="str">
            <v>70500-8575</v>
          </cell>
          <cell r="D793" t="str">
            <v>JA494 0A</v>
          </cell>
          <cell r="E793" t="str">
            <v>SB30</v>
          </cell>
          <cell r="F793">
            <v>35</v>
          </cell>
          <cell r="G793">
            <v>35</v>
          </cell>
        </row>
        <row r="794">
          <cell r="B794" t="str">
            <v>CAR2265</v>
          </cell>
          <cell r="C794" t="str">
            <v>450YU</v>
          </cell>
          <cell r="D794" t="str">
            <v>JA501 1A</v>
          </cell>
          <cell r="E794" t="str">
            <v>SW55</v>
          </cell>
          <cell r="F794">
            <v>260</v>
          </cell>
        </row>
        <row r="795">
          <cell r="B795" t="str">
            <v>CAR2268</v>
          </cell>
          <cell r="C795" t="str">
            <v>450YU</v>
          </cell>
          <cell r="D795" t="str">
            <v>JB501 1A</v>
          </cell>
          <cell r="E795" t="str">
            <v>Rigid</v>
          </cell>
          <cell r="F795">
            <v>240</v>
          </cell>
          <cell r="G795">
            <v>1024</v>
          </cell>
        </row>
        <row r="796">
          <cell r="B796" t="str">
            <v>CAR2268</v>
          </cell>
          <cell r="C796" t="str">
            <v>450YU</v>
          </cell>
          <cell r="D796" t="str">
            <v>JB501 1A</v>
          </cell>
          <cell r="E796" t="str">
            <v>Rigid</v>
          </cell>
          <cell r="F796">
            <v>248</v>
          </cell>
        </row>
        <row r="797">
          <cell r="B797" t="str">
            <v>CAR2268</v>
          </cell>
          <cell r="C797" t="str">
            <v>450YU</v>
          </cell>
          <cell r="D797" t="str">
            <v>JB501 1A</v>
          </cell>
          <cell r="E797" t="str">
            <v>Rigid</v>
          </cell>
          <cell r="F797">
            <v>168</v>
          </cell>
        </row>
        <row r="798">
          <cell r="B798" t="str">
            <v>CAR2268</v>
          </cell>
          <cell r="C798" t="str">
            <v>450YU</v>
          </cell>
          <cell r="D798" t="str">
            <v>JB501 1A</v>
          </cell>
          <cell r="E798" t="str">
            <v>Rigid</v>
          </cell>
          <cell r="F798">
            <v>248</v>
          </cell>
        </row>
        <row r="799">
          <cell r="B799" t="str">
            <v>CAR2268</v>
          </cell>
          <cell r="C799" t="str">
            <v>450YU</v>
          </cell>
          <cell r="D799" t="str">
            <v>JB501 1A</v>
          </cell>
          <cell r="E799" t="str">
            <v>Rigid</v>
          </cell>
          <cell r="F799">
            <v>120</v>
          </cell>
        </row>
        <row r="800">
          <cell r="B800" t="str">
            <v>CAR2260</v>
          </cell>
          <cell r="C800" t="str">
            <v>450YU</v>
          </cell>
          <cell r="D800" t="str">
            <v>JA501 1A</v>
          </cell>
          <cell r="E800" t="str">
            <v>BW41</v>
          </cell>
          <cell r="F800">
            <v>186</v>
          </cell>
          <cell r="G800">
            <v>1066</v>
          </cell>
        </row>
        <row r="801">
          <cell r="B801" t="str">
            <v>CAR2260</v>
          </cell>
          <cell r="C801" t="str">
            <v>450YU</v>
          </cell>
          <cell r="D801" t="str">
            <v>JA501 1A</v>
          </cell>
          <cell r="E801" t="str">
            <v>BW41</v>
          </cell>
          <cell r="F801">
            <v>186</v>
          </cell>
        </row>
        <row r="802">
          <cell r="B802" t="str">
            <v>CAR2260</v>
          </cell>
          <cell r="C802" t="str">
            <v>450YU</v>
          </cell>
          <cell r="D802" t="str">
            <v>JA501 1A</v>
          </cell>
          <cell r="E802" t="str">
            <v>BW41</v>
          </cell>
          <cell r="F802">
            <v>240</v>
          </cell>
        </row>
        <row r="805">
          <cell r="B805" t="str">
            <v>LSANZ4385</v>
          </cell>
          <cell r="C805" t="str">
            <v>70101-0835</v>
          </cell>
          <cell r="D805" t="str">
            <v>JA493 0A</v>
          </cell>
          <cell r="E805" t="str">
            <v>Rigid</v>
          </cell>
          <cell r="F805">
            <v>90</v>
          </cell>
          <cell r="G805">
            <v>410</v>
          </cell>
        </row>
        <row r="806">
          <cell r="B806" t="str">
            <v>LSANZ4385</v>
          </cell>
          <cell r="C806" t="str">
            <v>70101-0835</v>
          </cell>
          <cell r="D806" t="str">
            <v>JA493 0A</v>
          </cell>
          <cell r="E806" t="str">
            <v>Rigid</v>
          </cell>
          <cell r="F806">
            <v>90</v>
          </cell>
        </row>
        <row r="807">
          <cell r="B807" t="str">
            <v>LSANZ4385</v>
          </cell>
          <cell r="C807" t="str">
            <v>70101-0835</v>
          </cell>
          <cell r="D807" t="str">
            <v>JA493 0A</v>
          </cell>
          <cell r="E807" t="str">
            <v>Rigid</v>
          </cell>
          <cell r="F807">
            <v>96</v>
          </cell>
        </row>
        <row r="808">
          <cell r="B808" t="str">
            <v>LSANZ4385</v>
          </cell>
          <cell r="C808" t="str">
            <v>70101-0835</v>
          </cell>
          <cell r="D808" t="str">
            <v>JA493 0A</v>
          </cell>
          <cell r="E808" t="str">
            <v>Rigid</v>
          </cell>
          <cell r="F808">
            <v>90</v>
          </cell>
        </row>
        <row r="809">
          <cell r="B809" t="str">
            <v>LSANZ4385</v>
          </cell>
          <cell r="C809" t="str">
            <v>70101-0835</v>
          </cell>
          <cell r="D809" t="str">
            <v>JA493 0A</v>
          </cell>
          <cell r="E809" t="str">
            <v>Rigid</v>
          </cell>
          <cell r="F809">
            <v>44</v>
          </cell>
        </row>
        <row r="810">
          <cell r="B810" t="str">
            <v>LSANZ4652</v>
          </cell>
          <cell r="C810" t="str">
            <v>00607-1459</v>
          </cell>
          <cell r="D810" t="str">
            <v>MA130 1B</v>
          </cell>
          <cell r="E810" t="str">
            <v>RW23</v>
          </cell>
          <cell r="F810">
            <v>660</v>
          </cell>
          <cell r="G810">
            <v>660</v>
          </cell>
        </row>
        <row r="811">
          <cell r="B811" t="str">
            <v>CAR2245</v>
          </cell>
          <cell r="C811" t="str">
            <v>700/1031</v>
          </cell>
          <cell r="D811" t="str">
            <v>MA107 1C</v>
          </cell>
          <cell r="E811" t="str">
            <v>SW11</v>
          </cell>
          <cell r="F811">
            <v>600</v>
          </cell>
          <cell r="G811">
            <v>5060</v>
          </cell>
        </row>
        <row r="812">
          <cell r="B812" t="str">
            <v>CAR2245</v>
          </cell>
          <cell r="C812" t="str">
            <v>700/1031</v>
          </cell>
          <cell r="D812" t="str">
            <v>MA107 1C</v>
          </cell>
          <cell r="E812" t="str">
            <v>SW11</v>
          </cell>
          <cell r="F812">
            <v>600</v>
          </cell>
        </row>
        <row r="813">
          <cell r="B813" t="str">
            <v>CAR2245</v>
          </cell>
          <cell r="C813" t="str">
            <v>700/1031</v>
          </cell>
          <cell r="D813" t="str">
            <v>MA107 1C</v>
          </cell>
          <cell r="E813" t="str">
            <v>SW11</v>
          </cell>
          <cell r="F813">
            <v>600</v>
          </cell>
        </row>
        <row r="814">
          <cell r="B814" t="str">
            <v>CAR2245</v>
          </cell>
          <cell r="C814" t="str">
            <v>700/1031</v>
          </cell>
          <cell r="D814" t="str">
            <v>MA107 1C</v>
          </cell>
          <cell r="E814" t="str">
            <v>SW11</v>
          </cell>
          <cell r="F814">
            <v>200</v>
          </cell>
        </row>
        <row r="815">
          <cell r="B815" t="str">
            <v>CAR2245</v>
          </cell>
          <cell r="C815" t="str">
            <v>700/1031</v>
          </cell>
          <cell r="D815" t="str">
            <v>MA107 1C</v>
          </cell>
          <cell r="E815" t="str">
            <v>SW11</v>
          </cell>
          <cell r="F815">
            <v>620</v>
          </cell>
        </row>
        <row r="816">
          <cell r="B816" t="str">
            <v>CAR2245</v>
          </cell>
          <cell r="C816" t="str">
            <v>700/1031</v>
          </cell>
          <cell r="D816" t="str">
            <v>MA107 1C</v>
          </cell>
          <cell r="E816" t="str">
            <v>SW11</v>
          </cell>
          <cell r="F816">
            <v>620</v>
          </cell>
        </row>
        <row r="818">
          <cell r="B818" t="str">
            <v>LSE4820</v>
          </cell>
          <cell r="C818" t="str">
            <v>523-02-79</v>
          </cell>
          <cell r="D818" t="str">
            <v>MA438 0A</v>
          </cell>
          <cell r="E818" t="str">
            <v>TW16</v>
          </cell>
          <cell r="F818">
            <v>682</v>
          </cell>
          <cell r="G818">
            <v>682</v>
          </cell>
        </row>
        <row r="819">
          <cell r="B819" t="str">
            <v>LSE4862</v>
          </cell>
          <cell r="C819" t="str">
            <v>582-06-16</v>
          </cell>
          <cell r="D819" t="str">
            <v>MA473 0B</v>
          </cell>
          <cell r="E819" t="str">
            <v>SW49</v>
          </cell>
          <cell r="F819">
            <v>660</v>
          </cell>
          <cell r="G819">
            <v>660</v>
          </cell>
        </row>
        <row r="820">
          <cell r="B820" t="str">
            <v>LSE4859</v>
          </cell>
          <cell r="C820" t="str">
            <v>582-06-16</v>
          </cell>
          <cell r="D820" t="str">
            <v>MA473 0B</v>
          </cell>
          <cell r="E820" t="str">
            <v>SW49</v>
          </cell>
          <cell r="F820">
            <v>660</v>
          </cell>
          <cell r="G820">
            <v>1320</v>
          </cell>
        </row>
        <row r="821">
          <cell r="B821" t="str">
            <v>LSE4859</v>
          </cell>
          <cell r="C821" t="str">
            <v>582-06-16</v>
          </cell>
          <cell r="D821" t="str">
            <v>MA473 0B</v>
          </cell>
          <cell r="E821" t="str">
            <v>SW49</v>
          </cell>
          <cell r="F821">
            <v>660</v>
          </cell>
        </row>
        <row r="822">
          <cell r="B822" t="str">
            <v>LSE4864</v>
          </cell>
          <cell r="C822" t="str">
            <v>582-06-16</v>
          </cell>
          <cell r="D822" t="str">
            <v>MA473 0B</v>
          </cell>
          <cell r="E822" t="str">
            <v>SW49</v>
          </cell>
          <cell r="F822">
            <v>660</v>
          </cell>
          <cell r="G822">
            <v>1980</v>
          </cell>
        </row>
        <row r="823">
          <cell r="B823" t="str">
            <v>LSE4864</v>
          </cell>
          <cell r="C823" t="str">
            <v>582-06-16</v>
          </cell>
          <cell r="D823" t="str">
            <v>MA473 0B</v>
          </cell>
          <cell r="E823" t="str">
            <v>SW49</v>
          </cell>
          <cell r="F823">
            <v>660</v>
          </cell>
        </row>
        <row r="824">
          <cell r="B824" t="str">
            <v>LSE4864</v>
          </cell>
          <cell r="C824" t="str">
            <v>582-06-16</v>
          </cell>
          <cell r="D824" t="str">
            <v>MA473 0B</v>
          </cell>
          <cell r="E824" t="str">
            <v>SW49</v>
          </cell>
          <cell r="F824">
            <v>660</v>
          </cell>
        </row>
        <row r="825">
          <cell r="B825" t="str">
            <v>LSE4873</v>
          </cell>
          <cell r="C825" t="str">
            <v>582-06-16</v>
          </cell>
          <cell r="D825" t="str">
            <v>MA473 0B</v>
          </cell>
          <cell r="E825" t="str">
            <v>SW49</v>
          </cell>
          <cell r="F825">
            <v>660</v>
          </cell>
          <cell r="G825">
            <v>660</v>
          </cell>
        </row>
        <row r="826">
          <cell r="B826" t="str">
            <v>LSE4881</v>
          </cell>
          <cell r="C826" t="str">
            <v>582-06-16</v>
          </cell>
          <cell r="D826" t="str">
            <v>MA473 0B</v>
          </cell>
          <cell r="E826" t="str">
            <v>SW49</v>
          </cell>
          <cell r="F826">
            <v>660</v>
          </cell>
          <cell r="G826">
            <v>660</v>
          </cell>
        </row>
        <row r="827">
          <cell r="B827" t="str">
            <v>LSE4914</v>
          </cell>
          <cell r="C827" t="str">
            <v>582-06-16</v>
          </cell>
          <cell r="D827" t="str">
            <v>MA473 0B</v>
          </cell>
          <cell r="E827" t="str">
            <v>SW49</v>
          </cell>
          <cell r="F827">
            <v>660</v>
          </cell>
          <cell r="G827">
            <v>660</v>
          </cell>
        </row>
        <row r="828">
          <cell r="B828" t="str">
            <v>LSE4921</v>
          </cell>
          <cell r="C828" t="str">
            <v>582-06-16</v>
          </cell>
          <cell r="D828" t="str">
            <v>MA473 0B</v>
          </cell>
          <cell r="E828" t="str">
            <v>SW49</v>
          </cell>
          <cell r="F828">
            <v>660</v>
          </cell>
          <cell r="G828">
            <v>1980</v>
          </cell>
        </row>
        <row r="829">
          <cell r="B829" t="str">
            <v>LSE4921</v>
          </cell>
          <cell r="C829" t="str">
            <v>582-06-16</v>
          </cell>
          <cell r="D829" t="str">
            <v>MA473 0B</v>
          </cell>
          <cell r="E829" t="str">
            <v>SW49</v>
          </cell>
          <cell r="F829">
            <v>660</v>
          </cell>
        </row>
        <row r="830">
          <cell r="B830" t="str">
            <v>LSE4921</v>
          </cell>
          <cell r="C830" t="str">
            <v>582-06-16</v>
          </cell>
          <cell r="D830" t="str">
            <v>MA473 0B</v>
          </cell>
          <cell r="E830" t="str">
            <v>SW49</v>
          </cell>
          <cell r="F830">
            <v>660</v>
          </cell>
        </row>
        <row r="831">
          <cell r="B831" t="str">
            <v>LSE4897</v>
          </cell>
          <cell r="C831" t="str">
            <v>582-06-16</v>
          </cell>
          <cell r="D831" t="str">
            <v>MA473 0B</v>
          </cell>
          <cell r="E831" t="str">
            <v>SW49</v>
          </cell>
          <cell r="F831">
            <v>660</v>
          </cell>
          <cell r="G831">
            <v>1320</v>
          </cell>
        </row>
        <row r="832">
          <cell r="B832" t="str">
            <v>LSE4897</v>
          </cell>
          <cell r="C832" t="str">
            <v>582-06-16</v>
          </cell>
          <cell r="D832" t="str">
            <v>MA473 0B</v>
          </cell>
          <cell r="E832" t="str">
            <v>SW49</v>
          </cell>
          <cell r="F832">
            <v>660</v>
          </cell>
        </row>
        <row r="833">
          <cell r="B833" t="str">
            <v>LSE4926</v>
          </cell>
          <cell r="C833" t="str">
            <v>582-06-16</v>
          </cell>
          <cell r="D833" t="str">
            <v>MA473 0B</v>
          </cell>
          <cell r="E833" t="str">
            <v>SW49</v>
          </cell>
          <cell r="F833">
            <v>660</v>
          </cell>
          <cell r="G833">
            <v>1980</v>
          </cell>
        </row>
        <row r="834">
          <cell r="B834" t="str">
            <v>LSE4926</v>
          </cell>
          <cell r="C834" t="str">
            <v>582-06-16</v>
          </cell>
          <cell r="D834" t="str">
            <v>MA473 0B</v>
          </cell>
          <cell r="E834" t="str">
            <v>SW49</v>
          </cell>
          <cell r="F834">
            <v>660</v>
          </cell>
        </row>
        <row r="835">
          <cell r="B835" t="str">
            <v>LSE4926</v>
          </cell>
          <cell r="C835" t="str">
            <v>582-06-16</v>
          </cell>
          <cell r="D835" t="str">
            <v>MA473 0B</v>
          </cell>
          <cell r="E835" t="str">
            <v>SW49</v>
          </cell>
          <cell r="F835">
            <v>660</v>
          </cell>
        </row>
        <row r="836">
          <cell r="B836" t="str">
            <v>LSE4910</v>
          </cell>
          <cell r="C836" t="str">
            <v>582-06-16</v>
          </cell>
          <cell r="D836" t="str">
            <v>MA473 0B</v>
          </cell>
          <cell r="E836" t="str">
            <v>SW49</v>
          </cell>
          <cell r="F836">
            <v>660</v>
          </cell>
          <cell r="G836">
            <v>1320</v>
          </cell>
        </row>
        <row r="837">
          <cell r="B837" t="str">
            <v>LSE4910</v>
          </cell>
          <cell r="C837" t="str">
            <v>582-06-16</v>
          </cell>
          <cell r="D837" t="str">
            <v>MA473 0B</v>
          </cell>
          <cell r="E837" t="str">
            <v>SW49</v>
          </cell>
          <cell r="F837">
            <v>660</v>
          </cell>
        </row>
        <row r="838">
          <cell r="B838" t="str">
            <v>LSE4944</v>
          </cell>
          <cell r="C838" t="str">
            <v>582-06-02</v>
          </cell>
          <cell r="D838" t="str">
            <v>MA473 0B</v>
          </cell>
          <cell r="E838" t="str">
            <v>RW32</v>
          </cell>
          <cell r="F838">
            <v>660</v>
          </cell>
          <cell r="G838">
            <v>2640</v>
          </cell>
        </row>
        <row r="839">
          <cell r="B839" t="str">
            <v>LSE4944</v>
          </cell>
          <cell r="C839" t="str">
            <v>582-06-02</v>
          </cell>
          <cell r="D839" t="str">
            <v>MA473 0B</v>
          </cell>
          <cell r="E839" t="str">
            <v>RW32</v>
          </cell>
          <cell r="F839">
            <v>660</v>
          </cell>
        </row>
        <row r="840">
          <cell r="B840" t="str">
            <v>LSE4944</v>
          </cell>
          <cell r="C840" t="str">
            <v>582-06-02</v>
          </cell>
          <cell r="D840" t="str">
            <v>MA473 0B</v>
          </cell>
          <cell r="E840" t="str">
            <v>RW32</v>
          </cell>
          <cell r="F840">
            <v>660</v>
          </cell>
        </row>
        <row r="841">
          <cell r="B841" t="str">
            <v>LSE4944</v>
          </cell>
          <cell r="C841" t="str">
            <v>582-06-02</v>
          </cell>
          <cell r="D841" t="str">
            <v>MA473 0B</v>
          </cell>
          <cell r="E841" t="str">
            <v>RW32</v>
          </cell>
          <cell r="F841">
            <v>660</v>
          </cell>
        </row>
        <row r="842">
          <cell r="B842" t="str">
            <v>LSE4961</v>
          </cell>
          <cell r="C842" t="str">
            <v>523-02-02</v>
          </cell>
          <cell r="D842" t="str">
            <v>MA438 0A</v>
          </cell>
          <cell r="E842" t="str">
            <v>RW20</v>
          </cell>
          <cell r="F842">
            <v>660</v>
          </cell>
          <cell r="G842">
            <v>660</v>
          </cell>
        </row>
        <row r="843">
          <cell r="B843" t="str">
            <v>LSE4936</v>
          </cell>
          <cell r="C843" t="str">
            <v>582-06-02</v>
          </cell>
          <cell r="D843" t="str">
            <v>MA473 0B</v>
          </cell>
          <cell r="E843" t="str">
            <v>RW32</v>
          </cell>
          <cell r="F843">
            <v>660</v>
          </cell>
          <cell r="G843">
            <v>5940</v>
          </cell>
        </row>
        <row r="844">
          <cell r="B844" t="str">
            <v>LSE4936</v>
          </cell>
          <cell r="C844" t="str">
            <v>582-06-02</v>
          </cell>
          <cell r="D844" t="str">
            <v>MA473 0B</v>
          </cell>
          <cell r="E844" t="str">
            <v>RW32</v>
          </cell>
          <cell r="F844">
            <v>660</v>
          </cell>
        </row>
        <row r="845">
          <cell r="B845" t="str">
            <v>LSE4936</v>
          </cell>
          <cell r="C845" t="str">
            <v>582-06-02</v>
          </cell>
          <cell r="D845" t="str">
            <v>MA473 0B</v>
          </cell>
          <cell r="E845" t="str">
            <v>RW32</v>
          </cell>
          <cell r="F845">
            <v>660</v>
          </cell>
        </row>
        <row r="846">
          <cell r="B846" t="str">
            <v>LSE4936</v>
          </cell>
          <cell r="C846" t="str">
            <v>582-06-02</v>
          </cell>
          <cell r="D846" t="str">
            <v>MA473 0B</v>
          </cell>
          <cell r="E846" t="str">
            <v>RW32</v>
          </cell>
          <cell r="F846">
            <v>660</v>
          </cell>
        </row>
        <row r="847">
          <cell r="B847" t="str">
            <v>LSE4936</v>
          </cell>
          <cell r="C847" t="str">
            <v>582-06-02</v>
          </cell>
          <cell r="D847" t="str">
            <v>MA473 0B</v>
          </cell>
          <cell r="E847" t="str">
            <v>RW32</v>
          </cell>
          <cell r="F847">
            <v>660</v>
          </cell>
        </row>
        <row r="849">
          <cell r="B849" t="str">
            <v>LSANZ4740</v>
          </cell>
          <cell r="C849" t="str">
            <v>00514-0220</v>
          </cell>
          <cell r="D849" t="str">
            <v>MA502 0A</v>
          </cell>
          <cell r="E849" t="str">
            <v>TW14</v>
          </cell>
          <cell r="F849">
            <v>620</v>
          </cell>
          <cell r="G849">
            <v>3080</v>
          </cell>
        </row>
        <row r="850">
          <cell r="B850" t="str">
            <v>LSANZ4740</v>
          </cell>
          <cell r="C850" t="str">
            <v>00514-0220</v>
          </cell>
          <cell r="D850" t="str">
            <v>MA502 0A</v>
          </cell>
          <cell r="E850" t="str">
            <v>TW14</v>
          </cell>
          <cell r="F850">
            <v>620</v>
          </cell>
        </row>
        <row r="851">
          <cell r="B851" t="str">
            <v>LSANZ4740</v>
          </cell>
          <cell r="C851" t="str">
            <v>00514-0220</v>
          </cell>
          <cell r="D851" t="str">
            <v>MA502 0A</v>
          </cell>
          <cell r="E851" t="str">
            <v>TW14</v>
          </cell>
          <cell r="F851">
            <v>620</v>
          </cell>
        </row>
        <row r="852">
          <cell r="B852" t="str">
            <v>LSANZ4740</v>
          </cell>
          <cell r="C852" t="str">
            <v>00514-0220</v>
          </cell>
          <cell r="D852" t="str">
            <v>MA502 0A</v>
          </cell>
          <cell r="E852" t="str">
            <v>TW14</v>
          </cell>
          <cell r="F852">
            <v>620</v>
          </cell>
        </row>
        <row r="853">
          <cell r="B853" t="str">
            <v>LSANZ4740</v>
          </cell>
          <cell r="C853" t="str">
            <v>00514-0220</v>
          </cell>
          <cell r="D853" t="str">
            <v>MA502 0A</v>
          </cell>
          <cell r="E853" t="str">
            <v>TW14</v>
          </cell>
          <cell r="F853">
            <v>600</v>
          </cell>
        </row>
        <row r="854">
          <cell r="B854" t="str">
            <v>LSANZ4738</v>
          </cell>
          <cell r="C854" t="str">
            <v>00704-0207</v>
          </cell>
          <cell r="D854" t="str">
            <v>MO143 1B</v>
          </cell>
          <cell r="E854" t="str">
            <v>SW40</v>
          </cell>
          <cell r="F854">
            <v>600</v>
          </cell>
          <cell r="G854">
            <v>600</v>
          </cell>
        </row>
        <row r="855">
          <cell r="B855" t="str">
            <v>LSANZ4736</v>
          </cell>
          <cell r="C855" t="str">
            <v>00504-0201</v>
          </cell>
          <cell r="D855" t="str">
            <v>MA381 1A</v>
          </cell>
          <cell r="E855" t="str">
            <v>RW15</v>
          </cell>
          <cell r="F855">
            <v>600</v>
          </cell>
          <cell r="G855">
            <v>600</v>
          </cell>
        </row>
        <row r="856">
          <cell r="B856" t="str">
            <v>LSE4915</v>
          </cell>
          <cell r="C856" t="str">
            <v>583-06-16</v>
          </cell>
          <cell r="D856" t="str">
            <v>WA474 0A</v>
          </cell>
          <cell r="E856" t="str">
            <v>SW49</v>
          </cell>
          <cell r="F856">
            <v>660</v>
          </cell>
          <cell r="G856">
            <v>660</v>
          </cell>
        </row>
        <row r="857">
          <cell r="B857" t="str">
            <v>LSE4903</v>
          </cell>
          <cell r="C857" t="str">
            <v>583-06-16</v>
          </cell>
          <cell r="D857" t="str">
            <v>WA474 0A</v>
          </cell>
          <cell r="E857" t="str">
            <v>SW49</v>
          </cell>
          <cell r="F857">
            <v>660</v>
          </cell>
          <cell r="G857">
            <v>660</v>
          </cell>
        </row>
        <row r="858">
          <cell r="B858" t="str">
            <v>LSE4911</v>
          </cell>
          <cell r="C858" t="str">
            <v>583-06-16</v>
          </cell>
          <cell r="D858" t="str">
            <v>WA474 0A</v>
          </cell>
          <cell r="E858" t="str">
            <v>SW49</v>
          </cell>
          <cell r="F858">
            <v>330</v>
          </cell>
          <cell r="G858">
            <v>330</v>
          </cell>
        </row>
        <row r="859">
          <cell r="B859" t="str">
            <v>LSE4933</v>
          </cell>
          <cell r="C859" t="str">
            <v>583-06-16</v>
          </cell>
          <cell r="D859" t="str">
            <v>WA474 0A</v>
          </cell>
          <cell r="E859" t="str">
            <v>SW49</v>
          </cell>
          <cell r="F859">
            <v>660</v>
          </cell>
          <cell r="G859">
            <v>1320</v>
          </cell>
        </row>
        <row r="860">
          <cell r="B860" t="str">
            <v>LSE4933</v>
          </cell>
          <cell r="C860" t="str">
            <v>583-06-16</v>
          </cell>
          <cell r="D860" t="str">
            <v>WA474 0A</v>
          </cell>
          <cell r="E860" t="str">
            <v>SW49</v>
          </cell>
          <cell r="F860">
            <v>660</v>
          </cell>
        </row>
        <row r="861">
          <cell r="B861" t="str">
            <v>LSE4934</v>
          </cell>
          <cell r="C861" t="str">
            <v>583-06-16</v>
          </cell>
          <cell r="D861" t="str">
            <v>WA474 0A</v>
          </cell>
          <cell r="E861" t="str">
            <v>SW49</v>
          </cell>
          <cell r="F861">
            <v>660</v>
          </cell>
          <cell r="G861">
            <v>660</v>
          </cell>
        </row>
        <row r="862">
          <cell r="B862" t="str">
            <v>LSE4896</v>
          </cell>
          <cell r="C862" t="str">
            <v>581-06-16</v>
          </cell>
          <cell r="D862" t="str">
            <v>MA503 0A</v>
          </cell>
          <cell r="E862" t="str">
            <v>SW49</v>
          </cell>
          <cell r="F862">
            <v>660</v>
          </cell>
          <cell r="G862">
            <v>7920</v>
          </cell>
        </row>
        <row r="863">
          <cell r="B863" t="str">
            <v>LSE4896</v>
          </cell>
          <cell r="C863" t="str">
            <v>581-06-16</v>
          </cell>
          <cell r="D863" t="str">
            <v>MA503 0A</v>
          </cell>
          <cell r="E863" t="str">
            <v>SW49</v>
          </cell>
          <cell r="F863">
            <v>660</v>
          </cell>
        </row>
        <row r="864">
          <cell r="B864" t="str">
            <v>LSE4896</v>
          </cell>
          <cell r="C864" t="str">
            <v>581-06-16</v>
          </cell>
          <cell r="D864" t="str">
            <v>MA503 0A</v>
          </cell>
          <cell r="E864" t="str">
            <v>SW49</v>
          </cell>
          <cell r="F864">
            <v>660</v>
          </cell>
        </row>
        <row r="865">
          <cell r="B865" t="str">
            <v>LSE4896</v>
          </cell>
          <cell r="C865" t="str">
            <v>581-06-16</v>
          </cell>
          <cell r="D865" t="str">
            <v>MA503 0A</v>
          </cell>
          <cell r="E865" t="str">
            <v>SW49</v>
          </cell>
          <cell r="F865">
            <v>660</v>
          </cell>
        </row>
        <row r="866">
          <cell r="B866" t="str">
            <v>LSE4896</v>
          </cell>
          <cell r="C866" t="str">
            <v>581-06-16</v>
          </cell>
          <cell r="D866" t="str">
            <v>MA503 0A</v>
          </cell>
          <cell r="E866" t="str">
            <v>SW49</v>
          </cell>
          <cell r="F866">
            <v>660</v>
          </cell>
        </row>
        <row r="867">
          <cell r="B867" t="str">
            <v>LSE4896</v>
          </cell>
          <cell r="C867" t="str">
            <v>581-06-16</v>
          </cell>
          <cell r="D867" t="str">
            <v>MA503 0A</v>
          </cell>
          <cell r="E867" t="str">
            <v>SW49</v>
          </cell>
          <cell r="F867">
            <v>660</v>
          </cell>
        </row>
        <row r="868">
          <cell r="B868" t="str">
            <v>LSE4896</v>
          </cell>
          <cell r="C868" t="str">
            <v>581-06-16</v>
          </cell>
          <cell r="D868" t="str">
            <v>MA503 0A</v>
          </cell>
          <cell r="E868" t="str">
            <v>SW49</v>
          </cell>
          <cell r="F868">
            <v>660</v>
          </cell>
        </row>
        <row r="869">
          <cell r="B869" t="str">
            <v>LSE4896</v>
          </cell>
          <cell r="C869" t="str">
            <v>581-06-16</v>
          </cell>
          <cell r="D869" t="str">
            <v>MA503 0A</v>
          </cell>
          <cell r="E869" t="str">
            <v>SW49</v>
          </cell>
          <cell r="F869">
            <v>660</v>
          </cell>
        </row>
        <row r="870">
          <cell r="B870" t="str">
            <v>LSE4896</v>
          </cell>
          <cell r="C870" t="str">
            <v>581-06-16</v>
          </cell>
          <cell r="D870" t="str">
            <v>MA503 0A</v>
          </cell>
          <cell r="E870" t="str">
            <v>SW49</v>
          </cell>
          <cell r="F870">
            <v>660</v>
          </cell>
        </row>
        <row r="871">
          <cell r="B871" t="str">
            <v>LSE4896</v>
          </cell>
          <cell r="C871" t="str">
            <v>581-06-16</v>
          </cell>
          <cell r="D871" t="str">
            <v>MA503 0A</v>
          </cell>
          <cell r="E871" t="str">
            <v>SW49</v>
          </cell>
          <cell r="F871">
            <v>660</v>
          </cell>
        </row>
        <row r="872">
          <cell r="B872" t="str">
            <v>LSE4896</v>
          </cell>
          <cell r="C872" t="str">
            <v>581-06-16</v>
          </cell>
          <cell r="D872" t="str">
            <v>MA503 0A</v>
          </cell>
          <cell r="E872" t="str">
            <v>SW49</v>
          </cell>
          <cell r="F872">
            <v>660</v>
          </cell>
        </row>
        <row r="873">
          <cell r="B873" t="str">
            <v>LSE4896</v>
          </cell>
          <cell r="C873" t="str">
            <v>581-06-16</v>
          </cell>
          <cell r="D873" t="str">
            <v>MA503 0A</v>
          </cell>
          <cell r="E873" t="str">
            <v>SW49</v>
          </cell>
          <cell r="F873">
            <v>660</v>
          </cell>
        </row>
        <row r="874">
          <cell r="B874" t="str">
            <v>LSE4919</v>
          </cell>
          <cell r="C874" t="str">
            <v>581-06-16</v>
          </cell>
          <cell r="D874" t="str">
            <v>MA503 0A</v>
          </cell>
          <cell r="E874" t="str">
            <v>SW49</v>
          </cell>
          <cell r="F874">
            <v>660</v>
          </cell>
          <cell r="G874">
            <v>1980</v>
          </cell>
        </row>
        <row r="875">
          <cell r="B875" t="str">
            <v>LSE4919</v>
          </cell>
          <cell r="C875" t="str">
            <v>581-06-16</v>
          </cell>
          <cell r="D875" t="str">
            <v>MA503 0A</v>
          </cell>
          <cell r="E875" t="str">
            <v>SW49</v>
          </cell>
          <cell r="F875">
            <v>660</v>
          </cell>
        </row>
        <row r="876">
          <cell r="B876" t="str">
            <v>LSE4919</v>
          </cell>
          <cell r="C876" t="str">
            <v>581-06-16</v>
          </cell>
          <cell r="D876" t="str">
            <v>MA503 0A</v>
          </cell>
          <cell r="E876" t="str">
            <v>SW49</v>
          </cell>
          <cell r="F876">
            <v>660</v>
          </cell>
        </row>
        <row r="877">
          <cell r="B877" t="str">
            <v>LSE4938</v>
          </cell>
          <cell r="C877" t="str">
            <v>521-02-02</v>
          </cell>
          <cell r="D877" t="str">
            <v>MA362 1A</v>
          </cell>
          <cell r="E877" t="str">
            <v>RW20</v>
          </cell>
          <cell r="F877">
            <v>660</v>
          </cell>
          <cell r="G877">
            <v>1980</v>
          </cell>
        </row>
        <row r="878">
          <cell r="B878" t="str">
            <v>LSE4938</v>
          </cell>
          <cell r="C878" t="str">
            <v>521-02-02</v>
          </cell>
          <cell r="D878" t="str">
            <v>MA362 1A</v>
          </cell>
          <cell r="E878" t="str">
            <v>RW20</v>
          </cell>
          <cell r="F878">
            <v>660</v>
          </cell>
        </row>
        <row r="879">
          <cell r="B879" t="str">
            <v>LSE4938</v>
          </cell>
          <cell r="C879" t="str">
            <v>521-02-02</v>
          </cell>
          <cell r="D879" t="str">
            <v>MA362 1A</v>
          </cell>
          <cell r="E879" t="str">
            <v>RW20</v>
          </cell>
          <cell r="F879">
            <v>660</v>
          </cell>
        </row>
        <row r="880">
          <cell r="B880" t="str">
            <v>LSE4942</v>
          </cell>
          <cell r="C880" t="str">
            <v>521-02-02</v>
          </cell>
          <cell r="D880" t="str">
            <v>MA362 1A</v>
          </cell>
          <cell r="E880" t="str">
            <v>RW20</v>
          </cell>
          <cell r="F880">
            <v>660</v>
          </cell>
          <cell r="G880">
            <v>1980</v>
          </cell>
        </row>
        <row r="881">
          <cell r="B881" t="str">
            <v>LSE4942</v>
          </cell>
          <cell r="C881" t="str">
            <v>521-02-02</v>
          </cell>
          <cell r="D881" t="str">
            <v>MA362 1A</v>
          </cell>
          <cell r="E881" t="str">
            <v>RW20</v>
          </cell>
          <cell r="F881">
            <v>660</v>
          </cell>
        </row>
        <row r="882">
          <cell r="B882" t="str">
            <v>LSE4942</v>
          </cell>
          <cell r="C882" t="str">
            <v>521-02-02</v>
          </cell>
          <cell r="D882" t="str">
            <v>MA362 1A</v>
          </cell>
          <cell r="E882" t="str">
            <v>RW20</v>
          </cell>
          <cell r="F882">
            <v>660</v>
          </cell>
        </row>
        <row r="883">
          <cell r="B883" t="str">
            <v>LSE4951</v>
          </cell>
          <cell r="C883" t="str">
            <v>521-02-02</v>
          </cell>
          <cell r="D883" t="str">
            <v>MA362 1A</v>
          </cell>
          <cell r="E883" t="str">
            <v>RW20</v>
          </cell>
          <cell r="F883">
            <v>660</v>
          </cell>
          <cell r="G883">
            <v>660</v>
          </cell>
        </row>
        <row r="884">
          <cell r="B884" t="str">
            <v>LSE4959</v>
          </cell>
          <cell r="C884" t="str">
            <v>521-02-02</v>
          </cell>
          <cell r="D884" t="str">
            <v>MA362 1A</v>
          </cell>
          <cell r="E884" t="str">
            <v>RW20</v>
          </cell>
          <cell r="F884">
            <v>660</v>
          </cell>
          <cell r="G884">
            <v>660</v>
          </cell>
        </row>
        <row r="885">
          <cell r="B885" t="str">
            <v>LSE4912</v>
          </cell>
          <cell r="C885" t="str">
            <v>581-06-02</v>
          </cell>
          <cell r="D885" t="str">
            <v>MA503 0A</v>
          </cell>
          <cell r="E885" t="str">
            <v>RW32</v>
          </cell>
          <cell r="F885">
            <v>660</v>
          </cell>
          <cell r="G885">
            <v>1980</v>
          </cell>
        </row>
        <row r="887">
          <cell r="B887" t="str">
            <v>CAR2260</v>
          </cell>
          <cell r="C887" t="str">
            <v>450YU</v>
          </cell>
          <cell r="D887" t="str">
            <v>JA501 1A</v>
          </cell>
          <cell r="E887" t="str">
            <v>BW41</v>
          </cell>
          <cell r="F887">
            <v>240</v>
          </cell>
        </row>
        <row r="888">
          <cell r="B888" t="str">
            <v>CAR2260</v>
          </cell>
          <cell r="C888" t="str">
            <v>450YU</v>
          </cell>
          <cell r="D888" t="str">
            <v>JA501 1A</v>
          </cell>
          <cell r="E888" t="str">
            <v>BW41</v>
          </cell>
          <cell r="F888">
            <v>176</v>
          </cell>
        </row>
        <row r="889">
          <cell r="B889" t="str">
            <v>CAR2260</v>
          </cell>
          <cell r="C889" t="str">
            <v>450YU</v>
          </cell>
          <cell r="D889" t="str">
            <v>JA501 1A</v>
          </cell>
          <cell r="E889" t="str">
            <v>BW41</v>
          </cell>
          <cell r="F889">
            <v>38</v>
          </cell>
        </row>
        <row r="890">
          <cell r="B890" t="str">
            <v>CAR2261</v>
          </cell>
          <cell r="C890" t="str">
            <v>450YU</v>
          </cell>
          <cell r="D890" t="str">
            <v>JA501 1A</v>
          </cell>
          <cell r="E890" t="str">
            <v>RW37</v>
          </cell>
          <cell r="F890">
            <v>186</v>
          </cell>
          <cell r="G890">
            <v>1066</v>
          </cell>
        </row>
        <row r="891">
          <cell r="B891" t="str">
            <v>CAR2261</v>
          </cell>
          <cell r="C891" t="str">
            <v>450YU</v>
          </cell>
          <cell r="D891" t="str">
            <v>JA501 1A</v>
          </cell>
          <cell r="E891" t="str">
            <v>RW37</v>
          </cell>
          <cell r="F891">
            <v>186</v>
          </cell>
        </row>
        <row r="892">
          <cell r="B892" t="str">
            <v>CAR2261</v>
          </cell>
          <cell r="C892" t="str">
            <v>450YU</v>
          </cell>
          <cell r="D892" t="str">
            <v>JA501 1A</v>
          </cell>
          <cell r="E892" t="str">
            <v>RW37</v>
          </cell>
          <cell r="F892">
            <v>240</v>
          </cell>
        </row>
        <row r="893">
          <cell r="B893" t="str">
            <v>CAR2261</v>
          </cell>
          <cell r="C893" t="str">
            <v>450YU</v>
          </cell>
          <cell r="D893" t="str">
            <v>JA501 1A</v>
          </cell>
          <cell r="E893" t="str">
            <v>RW37</v>
          </cell>
          <cell r="F893">
            <v>240</v>
          </cell>
        </row>
        <row r="894">
          <cell r="B894" t="str">
            <v>CAR2261</v>
          </cell>
          <cell r="C894" t="str">
            <v>450YU</v>
          </cell>
          <cell r="D894" t="str">
            <v>JA501 1A</v>
          </cell>
          <cell r="E894" t="str">
            <v>RW37</v>
          </cell>
          <cell r="F894">
            <v>176</v>
          </cell>
        </row>
        <row r="895">
          <cell r="B895" t="str">
            <v>CAR2261</v>
          </cell>
          <cell r="C895" t="str">
            <v>450YU</v>
          </cell>
          <cell r="D895" t="str">
            <v>JA501 1A</v>
          </cell>
          <cell r="E895" t="str">
            <v>RW37</v>
          </cell>
          <cell r="F895">
            <v>38</v>
          </cell>
        </row>
        <row r="896">
          <cell r="B896" t="str">
            <v>CAR2263</v>
          </cell>
          <cell r="C896" t="str">
            <v>450YU</v>
          </cell>
          <cell r="D896" t="str">
            <v>JA501 1A</v>
          </cell>
          <cell r="E896" t="str">
            <v>BW41</v>
          </cell>
          <cell r="F896">
            <v>186</v>
          </cell>
          <cell r="G896">
            <v>1066</v>
          </cell>
        </row>
        <row r="897">
          <cell r="B897" t="str">
            <v>CAR2263</v>
          </cell>
          <cell r="C897" t="str">
            <v>450YU</v>
          </cell>
          <cell r="D897" t="str">
            <v>JA501 1A</v>
          </cell>
          <cell r="E897" t="str">
            <v>BW41</v>
          </cell>
          <cell r="F897">
            <v>186</v>
          </cell>
        </row>
        <row r="898">
          <cell r="B898" t="str">
            <v>CAR2263</v>
          </cell>
          <cell r="C898" t="str">
            <v>450YU</v>
          </cell>
          <cell r="D898" t="str">
            <v>JA501 1A</v>
          </cell>
          <cell r="E898" t="str">
            <v>BW41</v>
          </cell>
          <cell r="F898">
            <v>240</v>
          </cell>
        </row>
        <row r="899">
          <cell r="B899" t="str">
            <v>CAR2263</v>
          </cell>
          <cell r="C899" t="str">
            <v>450YU</v>
          </cell>
          <cell r="D899" t="str">
            <v>JA501 1A</v>
          </cell>
          <cell r="E899" t="str">
            <v>BW41</v>
          </cell>
          <cell r="F899">
            <v>240</v>
          </cell>
        </row>
        <row r="900">
          <cell r="B900" t="str">
            <v>CAR2263</v>
          </cell>
          <cell r="C900" t="str">
            <v>450YU</v>
          </cell>
          <cell r="D900" t="str">
            <v>JA501 1A</v>
          </cell>
          <cell r="E900" t="str">
            <v>BW41</v>
          </cell>
          <cell r="F900">
            <v>176</v>
          </cell>
        </row>
        <row r="901">
          <cell r="B901" t="str">
            <v>CAR2263</v>
          </cell>
          <cell r="C901" t="str">
            <v>450YU</v>
          </cell>
          <cell r="D901" t="str">
            <v>JA501 1A</v>
          </cell>
          <cell r="E901" t="str">
            <v>BW41</v>
          </cell>
          <cell r="F901">
            <v>38</v>
          </cell>
        </row>
        <row r="902">
          <cell r="B902" t="str">
            <v>CAR2266</v>
          </cell>
          <cell r="C902" t="str">
            <v>450YU</v>
          </cell>
          <cell r="D902" t="str">
            <v>JA501 1A</v>
          </cell>
          <cell r="E902" t="str">
            <v>BW41</v>
          </cell>
          <cell r="F902">
            <v>186</v>
          </cell>
          <cell r="G902">
            <v>1066</v>
          </cell>
        </row>
        <row r="903">
          <cell r="B903" t="str">
            <v>CAR2266</v>
          </cell>
          <cell r="C903" t="str">
            <v>450YU</v>
          </cell>
          <cell r="D903" t="str">
            <v>JA501 1A</v>
          </cell>
          <cell r="E903" t="str">
            <v>BW41</v>
          </cell>
          <cell r="F903">
            <v>186</v>
          </cell>
        </row>
        <row r="905">
          <cell r="B905" t="str">
            <v>LSANZ4644(Recut)</v>
          </cell>
          <cell r="C905" t="str">
            <v>00504-0260</v>
          </cell>
          <cell r="D905" t="str">
            <v>MB381 1A</v>
          </cell>
          <cell r="E905" t="str">
            <v>RW23</v>
          </cell>
          <cell r="F905">
            <v>194</v>
          </cell>
          <cell r="G905">
            <v>204</v>
          </cell>
        </row>
        <row r="906">
          <cell r="B906" t="str">
            <v>CAR2245</v>
          </cell>
          <cell r="C906" t="str">
            <v>700/1031</v>
          </cell>
          <cell r="D906" t="str">
            <v>MA107 1C</v>
          </cell>
          <cell r="E906" t="str">
            <v>SW11</v>
          </cell>
          <cell r="F906">
            <v>600</v>
          </cell>
        </row>
        <row r="907">
          <cell r="B907" t="str">
            <v>CAR2245</v>
          </cell>
          <cell r="C907" t="str">
            <v>700/1031</v>
          </cell>
          <cell r="D907" t="str">
            <v>MA107 1C</v>
          </cell>
          <cell r="E907" t="str">
            <v>SW11</v>
          </cell>
          <cell r="F907">
            <v>600</v>
          </cell>
        </row>
        <row r="908">
          <cell r="B908" t="str">
            <v>CAR2245</v>
          </cell>
          <cell r="C908" t="str">
            <v>700/1031</v>
          </cell>
          <cell r="D908" t="str">
            <v>MA107 1C</v>
          </cell>
          <cell r="E908" t="str">
            <v>SW11</v>
          </cell>
          <cell r="F908">
            <v>620</v>
          </cell>
        </row>
        <row r="909">
          <cell r="B909" t="str">
            <v>CAR2246</v>
          </cell>
          <cell r="C909" t="str">
            <v>700/1031</v>
          </cell>
          <cell r="D909" t="str">
            <v>MA107 1C</v>
          </cell>
          <cell r="E909" t="str">
            <v>SW11</v>
          </cell>
          <cell r="F909">
            <v>260</v>
          </cell>
          <cell r="G909">
            <v>5078</v>
          </cell>
        </row>
        <row r="910">
          <cell r="B910" t="str">
            <v>CAR2246</v>
          </cell>
          <cell r="C910" t="str">
            <v>700/1031</v>
          </cell>
          <cell r="D910" t="str">
            <v>MA107 1C</v>
          </cell>
          <cell r="E910" t="str">
            <v>SW11</v>
          </cell>
          <cell r="F910">
            <v>600</v>
          </cell>
        </row>
        <row r="911">
          <cell r="B911" t="str">
            <v>CAR2246</v>
          </cell>
          <cell r="C911" t="str">
            <v>700/1031</v>
          </cell>
          <cell r="D911" t="str">
            <v>MA107 1C</v>
          </cell>
          <cell r="E911" t="str">
            <v>SW11</v>
          </cell>
          <cell r="F911">
            <v>600</v>
          </cell>
        </row>
        <row r="912">
          <cell r="B912" t="str">
            <v>CAR2246</v>
          </cell>
          <cell r="C912" t="str">
            <v>700/1031</v>
          </cell>
          <cell r="D912" t="str">
            <v>MA107 1C</v>
          </cell>
          <cell r="E912" t="str">
            <v>SW11</v>
          </cell>
          <cell r="F912">
            <v>600</v>
          </cell>
        </row>
        <row r="913">
          <cell r="B913" t="str">
            <v>CAR2246</v>
          </cell>
          <cell r="C913" t="str">
            <v>700/1031</v>
          </cell>
          <cell r="D913" t="str">
            <v>MA107 1C</v>
          </cell>
          <cell r="E913" t="str">
            <v>SW11</v>
          </cell>
          <cell r="F913">
            <v>600</v>
          </cell>
        </row>
        <row r="914">
          <cell r="B914" t="str">
            <v>CAR2246</v>
          </cell>
          <cell r="C914" t="str">
            <v>700/1031</v>
          </cell>
          <cell r="D914" t="str">
            <v>MA107 1C</v>
          </cell>
          <cell r="E914" t="str">
            <v>SW11</v>
          </cell>
          <cell r="F914">
            <v>620</v>
          </cell>
        </row>
        <row r="915">
          <cell r="B915" t="str">
            <v>CAR2246</v>
          </cell>
          <cell r="C915" t="str">
            <v>700/1031</v>
          </cell>
          <cell r="D915" t="str">
            <v>MA107 1C</v>
          </cell>
          <cell r="E915" t="str">
            <v>SW11</v>
          </cell>
          <cell r="F915">
            <v>620</v>
          </cell>
        </row>
        <row r="916">
          <cell r="B916" t="str">
            <v>CAR2246</v>
          </cell>
          <cell r="C916" t="str">
            <v>700/1031</v>
          </cell>
          <cell r="D916" t="str">
            <v>MA107 1C</v>
          </cell>
          <cell r="E916" t="str">
            <v>SW11</v>
          </cell>
          <cell r="F916">
            <v>620</v>
          </cell>
        </row>
        <row r="917">
          <cell r="B917" t="str">
            <v>CAR2246</v>
          </cell>
          <cell r="C917" t="str">
            <v>700/1031</v>
          </cell>
          <cell r="D917" t="str">
            <v>MA107 1C</v>
          </cell>
          <cell r="E917" t="str">
            <v>SW11</v>
          </cell>
          <cell r="F917">
            <v>558</v>
          </cell>
        </row>
        <row r="918">
          <cell r="B918" t="str">
            <v>CAR2269</v>
          </cell>
          <cell r="C918" t="str">
            <v>700/1031</v>
          </cell>
          <cell r="D918" t="str">
            <v>MA107 1C</v>
          </cell>
          <cell r="E918" t="str">
            <v>SW11</v>
          </cell>
          <cell r="F918">
            <v>260</v>
          </cell>
          <cell r="G918">
            <v>5078</v>
          </cell>
        </row>
        <row r="919">
          <cell r="B919" t="str">
            <v>CAR2269</v>
          </cell>
          <cell r="C919" t="str">
            <v>700/1031</v>
          </cell>
          <cell r="D919" t="str">
            <v>MA107 1C</v>
          </cell>
          <cell r="E919" t="str">
            <v>SW11</v>
          </cell>
          <cell r="F919">
            <v>600</v>
          </cell>
        </row>
        <row r="920">
          <cell r="B920" t="str">
            <v>CAR2269</v>
          </cell>
          <cell r="C920" t="str">
            <v>700/1031</v>
          </cell>
          <cell r="D920" t="str">
            <v>MA107 1C</v>
          </cell>
          <cell r="E920" t="str">
            <v>SW11</v>
          </cell>
          <cell r="F920">
            <v>600</v>
          </cell>
        </row>
        <row r="921">
          <cell r="B921" t="str">
            <v>CAR2269</v>
          </cell>
          <cell r="C921" t="str">
            <v>700/1031</v>
          </cell>
          <cell r="D921" t="str">
            <v>MA107 1C</v>
          </cell>
          <cell r="E921" t="str">
            <v>SW11</v>
          </cell>
          <cell r="F921">
            <v>600</v>
          </cell>
        </row>
        <row r="922">
          <cell r="B922" t="str">
            <v>CAR2269</v>
          </cell>
          <cell r="C922" t="str">
            <v>700/1031</v>
          </cell>
          <cell r="D922" t="str">
            <v>MA107 1C</v>
          </cell>
          <cell r="E922" t="str">
            <v>SW11</v>
          </cell>
          <cell r="F922">
            <v>620</v>
          </cell>
        </row>
        <row r="924">
          <cell r="B924" t="str">
            <v>CAR2238</v>
          </cell>
          <cell r="C924" t="str">
            <v>710 PB</v>
          </cell>
          <cell r="D924" t="str">
            <v>MA204 1B</v>
          </cell>
          <cell r="E924" t="str">
            <v>SP09</v>
          </cell>
          <cell r="F924">
            <v>720</v>
          </cell>
          <cell r="G924">
            <v>5496</v>
          </cell>
        </row>
        <row r="925">
          <cell r="B925" t="str">
            <v>CAR2238</v>
          </cell>
          <cell r="C925" t="str">
            <v>710 PB</v>
          </cell>
          <cell r="D925" t="str">
            <v>MA204 1B</v>
          </cell>
          <cell r="E925" t="str">
            <v>SP09</v>
          </cell>
          <cell r="F925">
            <v>720</v>
          </cell>
        </row>
        <row r="926">
          <cell r="B926" t="str">
            <v>CAR2238</v>
          </cell>
          <cell r="C926" t="str">
            <v>710 PB</v>
          </cell>
          <cell r="D926" t="str">
            <v>MA204 1B</v>
          </cell>
          <cell r="E926" t="str">
            <v>SP09</v>
          </cell>
          <cell r="F926">
            <v>720</v>
          </cell>
        </row>
        <row r="927">
          <cell r="B927" t="str">
            <v>CAR2238</v>
          </cell>
          <cell r="C927" t="str">
            <v>710 PB</v>
          </cell>
          <cell r="D927" t="str">
            <v>MA204 1B</v>
          </cell>
          <cell r="E927" t="str">
            <v>SP09</v>
          </cell>
          <cell r="F927">
            <v>744</v>
          </cell>
        </row>
        <row r="928">
          <cell r="B928" t="str">
            <v>CAR2238</v>
          </cell>
          <cell r="C928" t="str">
            <v>710 PB</v>
          </cell>
          <cell r="D928" t="str">
            <v>MA204 1B</v>
          </cell>
          <cell r="E928" t="str">
            <v>SP09</v>
          </cell>
          <cell r="F928">
            <v>744</v>
          </cell>
        </row>
        <row r="929">
          <cell r="B929" t="str">
            <v>CAR2238</v>
          </cell>
          <cell r="C929" t="str">
            <v>710 PB</v>
          </cell>
          <cell r="D929" t="str">
            <v>MA204 1B</v>
          </cell>
          <cell r="E929" t="str">
            <v>SP09</v>
          </cell>
          <cell r="F929">
            <v>744</v>
          </cell>
        </row>
        <row r="930">
          <cell r="B930" t="str">
            <v>CAR2238</v>
          </cell>
          <cell r="C930" t="str">
            <v>710 PB</v>
          </cell>
          <cell r="D930" t="str">
            <v>MA204 1B</v>
          </cell>
          <cell r="E930" t="str">
            <v>SP09</v>
          </cell>
          <cell r="F930">
            <v>744</v>
          </cell>
        </row>
        <row r="931">
          <cell r="B931" t="str">
            <v>CAR2238</v>
          </cell>
          <cell r="C931" t="str">
            <v>710 PB</v>
          </cell>
          <cell r="D931" t="str">
            <v>MA204 1B</v>
          </cell>
          <cell r="E931" t="str">
            <v>SP09</v>
          </cell>
          <cell r="F931">
            <v>360</v>
          </cell>
        </row>
        <row r="932">
          <cell r="B932" t="str">
            <v>LSE4943</v>
          </cell>
          <cell r="C932" t="str">
            <v>581-06-02</v>
          </cell>
          <cell r="D932" t="str">
            <v>MA503 0A</v>
          </cell>
          <cell r="E932" t="str">
            <v>RW32</v>
          </cell>
          <cell r="F932">
            <v>660</v>
          </cell>
          <cell r="G932">
            <v>660</v>
          </cell>
        </row>
        <row r="933">
          <cell r="B933" t="str">
            <v>LSE4931</v>
          </cell>
          <cell r="C933" t="str">
            <v>581-06-16</v>
          </cell>
          <cell r="D933" t="str">
            <v>MA503 0A</v>
          </cell>
          <cell r="E933" t="str">
            <v>SW49</v>
          </cell>
          <cell r="F933">
            <v>660</v>
          </cell>
          <cell r="G933">
            <v>4620</v>
          </cell>
        </row>
        <row r="934">
          <cell r="B934" t="str">
            <v>LSE4931</v>
          </cell>
          <cell r="C934" t="str">
            <v>581-06-16</v>
          </cell>
          <cell r="D934" t="str">
            <v>MA503 0A</v>
          </cell>
          <cell r="E934" t="str">
            <v>SW49</v>
          </cell>
          <cell r="F934">
            <v>660</v>
          </cell>
        </row>
        <row r="935">
          <cell r="B935" t="str">
            <v>LSE4931</v>
          </cell>
          <cell r="C935" t="str">
            <v>581-06-16</v>
          </cell>
          <cell r="D935" t="str">
            <v>MA503 0A</v>
          </cell>
          <cell r="E935" t="str">
            <v>SW49</v>
          </cell>
          <cell r="F935">
            <v>660</v>
          </cell>
        </row>
        <row r="936">
          <cell r="B936" t="str">
            <v>LSE4931</v>
          </cell>
          <cell r="C936" t="str">
            <v>581-06-16</v>
          </cell>
          <cell r="D936" t="str">
            <v>MA503 0A</v>
          </cell>
          <cell r="E936" t="str">
            <v>SW49</v>
          </cell>
          <cell r="F936">
            <v>660</v>
          </cell>
        </row>
        <row r="937">
          <cell r="B937" t="str">
            <v>LSE4931</v>
          </cell>
          <cell r="C937" t="str">
            <v>581-06-16</v>
          </cell>
          <cell r="D937" t="str">
            <v>MA503 0A</v>
          </cell>
          <cell r="E937" t="str">
            <v>SW49</v>
          </cell>
          <cell r="F937">
            <v>660</v>
          </cell>
        </row>
        <row r="938">
          <cell r="B938" t="str">
            <v>LSE4931</v>
          </cell>
          <cell r="C938" t="str">
            <v>581-06-16</v>
          </cell>
          <cell r="D938" t="str">
            <v>MA503 0A</v>
          </cell>
          <cell r="E938" t="str">
            <v>SW49</v>
          </cell>
          <cell r="F938">
            <v>660</v>
          </cell>
        </row>
        <row r="939">
          <cell r="B939" t="str">
            <v>LSE4931</v>
          </cell>
          <cell r="C939" t="str">
            <v>581-06-16</v>
          </cell>
          <cell r="D939" t="str">
            <v>MA503 0A</v>
          </cell>
          <cell r="E939" t="str">
            <v>SW49</v>
          </cell>
          <cell r="F939">
            <v>660</v>
          </cell>
        </row>
        <row r="940">
          <cell r="B940" t="str">
            <v>LSE4952</v>
          </cell>
          <cell r="C940" t="str">
            <v>581-06-16</v>
          </cell>
          <cell r="D940" t="str">
            <v>MA503 0A</v>
          </cell>
          <cell r="E940" t="str">
            <v>SW49</v>
          </cell>
          <cell r="F940">
            <v>660</v>
          </cell>
          <cell r="G940">
            <v>1320</v>
          </cell>
        </row>
        <row r="941">
          <cell r="B941" t="str">
            <v>LSE4952</v>
          </cell>
          <cell r="C941" t="str">
            <v>581-06-16</v>
          </cell>
          <cell r="D941" t="str">
            <v>MA503 0A</v>
          </cell>
          <cell r="E941" t="str">
            <v>SW49</v>
          </cell>
          <cell r="F941">
            <v>660</v>
          </cell>
        </row>
        <row r="942">
          <cell r="B942" t="str">
            <v>LSE4964</v>
          </cell>
          <cell r="C942" t="str">
            <v>581-06-16</v>
          </cell>
          <cell r="D942" t="str">
            <v>MA503 0A</v>
          </cell>
          <cell r="E942" t="str">
            <v>SW49</v>
          </cell>
          <cell r="F942">
            <v>660</v>
          </cell>
          <cell r="G942">
            <v>1320</v>
          </cell>
        </row>
        <row r="943">
          <cell r="B943" t="str">
            <v>LSE4964</v>
          </cell>
          <cell r="C943" t="str">
            <v>581-06-16</v>
          </cell>
          <cell r="D943" t="str">
            <v>MA503 0A</v>
          </cell>
          <cell r="E943" t="str">
            <v>SW49</v>
          </cell>
          <cell r="F943">
            <v>660</v>
          </cell>
        </row>
        <row r="944">
          <cell r="B944" t="str">
            <v>LSE4945</v>
          </cell>
          <cell r="C944" t="str">
            <v>581-06-16</v>
          </cell>
          <cell r="D944" t="str">
            <v>MA503 0A</v>
          </cell>
          <cell r="E944" t="str">
            <v>SW49</v>
          </cell>
          <cell r="F944">
            <v>660</v>
          </cell>
          <cell r="G944">
            <v>660</v>
          </cell>
        </row>
        <row r="945">
          <cell r="B945" t="str">
            <v>LSE4983</v>
          </cell>
          <cell r="C945" t="str">
            <v>581-06-16</v>
          </cell>
          <cell r="D945" t="str">
            <v>MA503 0A</v>
          </cell>
          <cell r="E945" t="str">
            <v>SW49</v>
          </cell>
          <cell r="F945">
            <v>660</v>
          </cell>
          <cell r="G945">
            <v>660</v>
          </cell>
        </row>
        <row r="946">
          <cell r="B946" t="str">
            <v>LSE4985</v>
          </cell>
          <cell r="C946" t="str">
            <v>581-06-02</v>
          </cell>
          <cell r="D946" t="str">
            <v>MA503 0A</v>
          </cell>
          <cell r="E946" t="str">
            <v>RW32</v>
          </cell>
          <cell r="F946">
            <v>660</v>
          </cell>
          <cell r="G946">
            <v>660</v>
          </cell>
        </row>
        <row r="947">
          <cell r="B947" t="str">
            <v>LSE4977</v>
          </cell>
          <cell r="C947" t="str">
            <v>581-06-02</v>
          </cell>
          <cell r="D947" t="str">
            <v>MA503 0A</v>
          </cell>
          <cell r="E947" t="str">
            <v>RW32</v>
          </cell>
          <cell r="F947">
            <v>660</v>
          </cell>
          <cell r="G947">
            <v>660</v>
          </cell>
        </row>
        <row r="948">
          <cell r="B948" t="str">
            <v>LSE4975</v>
          </cell>
          <cell r="C948" t="str">
            <v>581-06-16</v>
          </cell>
          <cell r="D948" t="str">
            <v>MA503 0A</v>
          </cell>
          <cell r="E948" t="str">
            <v>SW49</v>
          </cell>
          <cell r="F948">
            <v>660</v>
          </cell>
          <cell r="G948">
            <v>660</v>
          </cell>
        </row>
        <row r="949">
          <cell r="B949" t="str">
            <v>LSE5005</v>
          </cell>
          <cell r="C949" t="str">
            <v>581-06-16</v>
          </cell>
          <cell r="D949" t="str">
            <v>MA503 0A</v>
          </cell>
          <cell r="E949" t="str">
            <v>SW49</v>
          </cell>
          <cell r="F949">
            <v>660</v>
          </cell>
          <cell r="G949">
            <v>660</v>
          </cell>
        </row>
        <row r="950">
          <cell r="B950" t="str">
            <v>LSE5000</v>
          </cell>
          <cell r="C950" t="str">
            <v>581-06-16</v>
          </cell>
          <cell r="D950" t="str">
            <v>MA503 0A</v>
          </cell>
          <cell r="E950" t="str">
            <v>SW49</v>
          </cell>
          <cell r="F950">
            <v>660</v>
          </cell>
          <cell r="G950">
            <v>660</v>
          </cell>
        </row>
        <row r="951">
          <cell r="B951" t="str">
            <v>LSE4981</v>
          </cell>
          <cell r="C951" t="str">
            <v>581-06-02</v>
          </cell>
          <cell r="D951" t="str">
            <v>MA503 0A</v>
          </cell>
          <cell r="E951" t="str">
            <v>RW32</v>
          </cell>
          <cell r="F951">
            <v>660</v>
          </cell>
          <cell r="G951">
            <v>660</v>
          </cell>
        </row>
        <row r="952">
          <cell r="B952" t="str">
            <v>LSE5002</v>
          </cell>
          <cell r="C952" t="str">
            <v>521-02-02</v>
          </cell>
          <cell r="D952" t="str">
            <v>MA362 1A</v>
          </cell>
          <cell r="E952" t="str">
            <v>RW20</v>
          </cell>
          <cell r="F952">
            <v>660</v>
          </cell>
          <cell r="G952">
            <v>1320</v>
          </cell>
        </row>
        <row r="953">
          <cell r="B953" t="str">
            <v>LSE5002</v>
          </cell>
          <cell r="C953" t="str">
            <v>521-02-02</v>
          </cell>
          <cell r="D953" t="str">
            <v>MA362 1A</v>
          </cell>
          <cell r="E953" t="str">
            <v>RW20</v>
          </cell>
          <cell r="F953">
            <v>660</v>
          </cell>
        </row>
        <row r="954">
          <cell r="B954" t="str">
            <v>LSE4974</v>
          </cell>
          <cell r="C954" t="str">
            <v>521-02-16</v>
          </cell>
          <cell r="D954" t="str">
            <v>MA362 1A</v>
          </cell>
          <cell r="E954" t="str">
            <v>SW39</v>
          </cell>
          <cell r="F954">
            <v>660</v>
          </cell>
          <cell r="G954">
            <v>660</v>
          </cell>
        </row>
        <row r="955">
          <cell r="B955" t="str">
            <v>LSE4967</v>
          </cell>
          <cell r="C955" t="str">
            <v>521-02-16</v>
          </cell>
          <cell r="D955" t="str">
            <v>MA362 1A</v>
          </cell>
          <cell r="E955" t="str">
            <v>SW39</v>
          </cell>
          <cell r="F955">
            <v>660</v>
          </cell>
          <cell r="G955">
            <v>2640</v>
          </cell>
        </row>
        <row r="956">
          <cell r="B956" t="str">
            <v>LSE4967</v>
          </cell>
          <cell r="C956" t="str">
            <v>521-02-16</v>
          </cell>
          <cell r="D956" t="str">
            <v>MA362 1A</v>
          </cell>
          <cell r="E956" t="str">
            <v>SW39</v>
          </cell>
          <cell r="F956">
            <v>660</v>
          </cell>
        </row>
        <row r="957">
          <cell r="B957" t="str">
            <v>LSE4967</v>
          </cell>
          <cell r="C957" t="str">
            <v>521-02-16</v>
          </cell>
          <cell r="D957" t="str">
            <v>MA362 1A</v>
          </cell>
          <cell r="E957" t="str">
            <v>SW39</v>
          </cell>
          <cell r="F957">
            <v>660</v>
          </cell>
        </row>
        <row r="958">
          <cell r="B958" t="str">
            <v>LSE4967</v>
          </cell>
          <cell r="C958" t="str">
            <v>521-02-16</v>
          </cell>
          <cell r="D958" t="str">
            <v>MA362 1A</v>
          </cell>
          <cell r="E958" t="str">
            <v>SW39</v>
          </cell>
          <cell r="F958">
            <v>660</v>
          </cell>
        </row>
        <row r="959">
          <cell r="B959" t="str">
            <v>LSE4993</v>
          </cell>
          <cell r="C959" t="str">
            <v>521-02-16</v>
          </cell>
          <cell r="D959" t="str">
            <v>MA362 1A</v>
          </cell>
          <cell r="E959" t="str">
            <v>SW39</v>
          </cell>
          <cell r="F959">
            <v>660</v>
          </cell>
          <cell r="G959">
            <v>1320</v>
          </cell>
        </row>
        <row r="960">
          <cell r="B960" t="str">
            <v>LSE4993</v>
          </cell>
          <cell r="C960" t="str">
            <v>521-02-16</v>
          </cell>
          <cell r="D960" t="str">
            <v>MA362 1A</v>
          </cell>
          <cell r="E960" t="str">
            <v>SW39</v>
          </cell>
          <cell r="F960">
            <v>660</v>
          </cell>
        </row>
        <row r="961">
          <cell r="B961" t="str">
            <v>LSE4999</v>
          </cell>
          <cell r="C961" t="str">
            <v>521-02-16</v>
          </cell>
          <cell r="D961" t="str">
            <v>MA362 1A</v>
          </cell>
          <cell r="E961" t="str">
            <v>SW39</v>
          </cell>
          <cell r="F961">
            <v>660</v>
          </cell>
          <cell r="G961">
            <v>660</v>
          </cell>
        </row>
        <row r="962">
          <cell r="B962" t="str">
            <v>LSE4970</v>
          </cell>
          <cell r="C962" t="str">
            <v>583-06-16</v>
          </cell>
          <cell r="D962" t="str">
            <v>WA474 0A</v>
          </cell>
          <cell r="E962" t="str">
            <v>SW49</v>
          </cell>
          <cell r="F962">
            <v>660</v>
          </cell>
          <cell r="G962">
            <v>1980</v>
          </cell>
        </row>
        <row r="963">
          <cell r="B963" t="str">
            <v>LSE4970</v>
          </cell>
          <cell r="C963" t="str">
            <v>583-06-16</v>
          </cell>
          <cell r="D963" t="str">
            <v>WA474 0A</v>
          </cell>
          <cell r="E963" t="str">
            <v>SW49</v>
          </cell>
          <cell r="F963">
            <v>660</v>
          </cell>
        </row>
        <row r="964">
          <cell r="B964" t="str">
            <v>LSE4970</v>
          </cell>
          <cell r="C964" t="str">
            <v>583-06-16</v>
          </cell>
          <cell r="D964" t="str">
            <v>WA474 0A</v>
          </cell>
          <cell r="E964" t="str">
            <v>SW49</v>
          </cell>
          <cell r="F964">
            <v>660</v>
          </cell>
        </row>
        <row r="965">
          <cell r="B965" t="str">
            <v>LSE4973</v>
          </cell>
          <cell r="C965" t="str">
            <v>583-06-02</v>
          </cell>
          <cell r="D965" t="str">
            <v>WA474 0A</v>
          </cell>
          <cell r="E965" t="str">
            <v>RW32</v>
          </cell>
          <cell r="F965">
            <v>660</v>
          </cell>
          <cell r="G965">
            <v>1320</v>
          </cell>
        </row>
        <row r="966">
          <cell r="B966" t="str">
            <v>LSE4973</v>
          </cell>
          <cell r="C966" t="str">
            <v>583-06-02</v>
          </cell>
          <cell r="D966" t="str">
            <v>WA474 0A</v>
          </cell>
          <cell r="E966" t="str">
            <v>RW32</v>
          </cell>
          <cell r="F966">
            <v>660</v>
          </cell>
        </row>
        <row r="967">
          <cell r="B967" t="str">
            <v>LSE4998</v>
          </cell>
          <cell r="C967" t="str">
            <v>583-06-16</v>
          </cell>
          <cell r="D967" t="str">
            <v>WA474 0A</v>
          </cell>
          <cell r="E967" t="str">
            <v>SW49</v>
          </cell>
          <cell r="F967">
            <v>660</v>
          </cell>
          <cell r="G967">
            <v>660</v>
          </cell>
        </row>
        <row r="969">
          <cell r="B969" t="str">
            <v>LSE4936</v>
          </cell>
          <cell r="C969" t="str">
            <v>582-06-02</v>
          </cell>
          <cell r="D969" t="str">
            <v>MA473 0B</v>
          </cell>
          <cell r="E969" t="str">
            <v>RW32</v>
          </cell>
          <cell r="F969">
            <v>660</v>
          </cell>
        </row>
        <row r="970">
          <cell r="B970" t="str">
            <v>LSE4936</v>
          </cell>
          <cell r="C970" t="str">
            <v>582-06-02</v>
          </cell>
          <cell r="D970" t="str">
            <v>MA473 0B</v>
          </cell>
          <cell r="E970" t="str">
            <v>RW32</v>
          </cell>
          <cell r="F970">
            <v>660</v>
          </cell>
        </row>
        <row r="971">
          <cell r="B971" t="str">
            <v>LSE4936</v>
          </cell>
          <cell r="C971" t="str">
            <v>582-06-02</v>
          </cell>
          <cell r="D971" t="str">
            <v>MA473 0B</v>
          </cell>
          <cell r="E971" t="str">
            <v>RW32</v>
          </cell>
          <cell r="F971">
            <v>660</v>
          </cell>
        </row>
        <row r="972">
          <cell r="B972" t="str">
            <v>LSE4936</v>
          </cell>
          <cell r="C972" t="str">
            <v>582-06-02</v>
          </cell>
          <cell r="D972" t="str">
            <v>MA473 0B</v>
          </cell>
          <cell r="E972" t="str">
            <v>RW32</v>
          </cell>
          <cell r="F972">
            <v>660</v>
          </cell>
        </row>
        <row r="973">
          <cell r="B973" t="str">
            <v>LSE4932</v>
          </cell>
          <cell r="C973" t="str">
            <v>582-06-16</v>
          </cell>
          <cell r="D973" t="str">
            <v>MA473 0B</v>
          </cell>
          <cell r="E973" t="str">
            <v>SW49</v>
          </cell>
          <cell r="F973">
            <v>660</v>
          </cell>
          <cell r="G973">
            <v>7920</v>
          </cell>
        </row>
        <row r="974">
          <cell r="B974" t="str">
            <v>LSE4932</v>
          </cell>
          <cell r="C974" t="str">
            <v>582-06-16</v>
          </cell>
          <cell r="D974" t="str">
            <v>MA473 0B</v>
          </cell>
          <cell r="E974" t="str">
            <v>SW49</v>
          </cell>
          <cell r="F974">
            <v>660</v>
          </cell>
        </row>
        <row r="975">
          <cell r="B975" t="str">
            <v>LSE4932</v>
          </cell>
          <cell r="C975" t="str">
            <v>582-06-16</v>
          </cell>
          <cell r="D975" t="str">
            <v>MA473 0B</v>
          </cell>
          <cell r="E975" t="str">
            <v>SW49</v>
          </cell>
          <cell r="F975">
            <v>660</v>
          </cell>
        </row>
        <row r="976">
          <cell r="B976" t="str">
            <v>LSE4932</v>
          </cell>
          <cell r="C976" t="str">
            <v>582-06-16</v>
          </cell>
          <cell r="D976" t="str">
            <v>MA473 0B</v>
          </cell>
          <cell r="E976" t="str">
            <v>SW49</v>
          </cell>
          <cell r="F976">
            <v>660</v>
          </cell>
        </row>
        <row r="977">
          <cell r="B977" t="str">
            <v>LSE4932</v>
          </cell>
          <cell r="C977" t="str">
            <v>582-06-16</v>
          </cell>
          <cell r="D977" t="str">
            <v>MA473 0B</v>
          </cell>
          <cell r="E977" t="str">
            <v>SW49</v>
          </cell>
          <cell r="F977">
            <v>660</v>
          </cell>
        </row>
        <row r="978">
          <cell r="B978" t="str">
            <v>LSE4932</v>
          </cell>
          <cell r="C978" t="str">
            <v>582-06-16</v>
          </cell>
          <cell r="D978" t="str">
            <v>MA473 0B</v>
          </cell>
          <cell r="E978" t="str">
            <v>SW49</v>
          </cell>
          <cell r="F978">
            <v>660</v>
          </cell>
        </row>
        <row r="979">
          <cell r="B979" t="str">
            <v>LSE4932</v>
          </cell>
          <cell r="C979" t="str">
            <v>582-06-16</v>
          </cell>
          <cell r="D979" t="str">
            <v>MA473 0B</v>
          </cell>
          <cell r="E979" t="str">
            <v>SW49</v>
          </cell>
          <cell r="F979">
            <v>660</v>
          </cell>
        </row>
        <row r="980">
          <cell r="B980" t="str">
            <v>LSE4932</v>
          </cell>
          <cell r="C980" t="str">
            <v>582-06-16</v>
          </cell>
          <cell r="D980" t="str">
            <v>MA473 0B</v>
          </cell>
          <cell r="E980" t="str">
            <v>SW49</v>
          </cell>
          <cell r="F980">
            <v>660</v>
          </cell>
        </row>
        <row r="981">
          <cell r="B981" t="str">
            <v>LSE4932</v>
          </cell>
          <cell r="C981" t="str">
            <v>582-06-16</v>
          </cell>
          <cell r="D981" t="str">
            <v>MA473 0B</v>
          </cell>
          <cell r="E981" t="str">
            <v>SW49</v>
          </cell>
          <cell r="F981">
            <v>660</v>
          </cell>
        </row>
        <row r="982">
          <cell r="B982" t="str">
            <v>LSE4932</v>
          </cell>
          <cell r="C982" t="str">
            <v>582-06-16</v>
          </cell>
          <cell r="D982" t="str">
            <v>MA473 0B</v>
          </cell>
          <cell r="E982" t="str">
            <v>SW49</v>
          </cell>
          <cell r="F982">
            <v>660</v>
          </cell>
        </row>
        <row r="983">
          <cell r="B983" t="str">
            <v>LSE4932</v>
          </cell>
          <cell r="C983" t="str">
            <v>582-06-16</v>
          </cell>
          <cell r="D983" t="str">
            <v>MA473 0B</v>
          </cell>
          <cell r="E983" t="str">
            <v>SW49</v>
          </cell>
          <cell r="F983">
            <v>660</v>
          </cell>
        </row>
        <row r="984">
          <cell r="B984" t="str">
            <v>LSE4932</v>
          </cell>
          <cell r="C984" t="str">
            <v>582-06-16</v>
          </cell>
          <cell r="D984" t="str">
            <v>MA473 0B</v>
          </cell>
          <cell r="E984" t="str">
            <v>SW49</v>
          </cell>
          <cell r="F984">
            <v>660</v>
          </cell>
        </row>
        <row r="985">
          <cell r="B985" t="str">
            <v>LSE4939</v>
          </cell>
          <cell r="C985" t="str">
            <v>582-06-16</v>
          </cell>
          <cell r="D985" t="str">
            <v>MA473 0B</v>
          </cell>
          <cell r="E985" t="str">
            <v>SW49</v>
          </cell>
          <cell r="F985">
            <v>660</v>
          </cell>
          <cell r="G985">
            <v>660</v>
          </cell>
        </row>
        <row r="986">
          <cell r="B986" t="str">
            <v>LSE4947</v>
          </cell>
          <cell r="C986" t="str">
            <v>582-06-16</v>
          </cell>
          <cell r="D986" t="str">
            <v>MA473 0B</v>
          </cell>
          <cell r="E986" t="str">
            <v>SW49</v>
          </cell>
          <cell r="F986">
            <v>660</v>
          </cell>
          <cell r="G986">
            <v>3300</v>
          </cell>
        </row>
        <row r="987">
          <cell r="B987" t="str">
            <v>LSE4947</v>
          </cell>
          <cell r="C987" t="str">
            <v>582-06-16</v>
          </cell>
          <cell r="D987" t="str">
            <v>MA473 0B</v>
          </cell>
          <cell r="E987" t="str">
            <v>SW49</v>
          </cell>
          <cell r="F987">
            <v>660</v>
          </cell>
        </row>
        <row r="988">
          <cell r="B988" t="str">
            <v>LSE4947</v>
          </cell>
          <cell r="C988" t="str">
            <v>582-06-16</v>
          </cell>
          <cell r="D988" t="str">
            <v>MA473 0B</v>
          </cell>
          <cell r="E988" t="str">
            <v>SW49</v>
          </cell>
          <cell r="F988">
            <v>660</v>
          </cell>
        </row>
        <row r="989">
          <cell r="B989" t="str">
            <v>LSE4947</v>
          </cell>
          <cell r="C989" t="str">
            <v>582-06-16</v>
          </cell>
          <cell r="D989" t="str">
            <v>MA473 0B</v>
          </cell>
          <cell r="E989" t="str">
            <v>SW49</v>
          </cell>
          <cell r="F989">
            <v>660</v>
          </cell>
        </row>
        <row r="990">
          <cell r="B990" t="str">
            <v>LSE4947</v>
          </cell>
          <cell r="C990" t="str">
            <v>582-06-16</v>
          </cell>
          <cell r="D990" t="str">
            <v>MA473 0B</v>
          </cell>
          <cell r="E990" t="str">
            <v>SW49</v>
          </cell>
          <cell r="F990">
            <v>660</v>
          </cell>
        </row>
        <row r="991">
          <cell r="B991" t="str">
            <v>LSE4953</v>
          </cell>
          <cell r="C991" t="str">
            <v>582-06-16</v>
          </cell>
          <cell r="D991" t="str">
            <v>MA473 0B</v>
          </cell>
          <cell r="E991" t="str">
            <v>SW49</v>
          </cell>
          <cell r="F991">
            <v>660</v>
          </cell>
          <cell r="G991">
            <v>660</v>
          </cell>
        </row>
        <row r="992">
          <cell r="B992" t="str">
            <v>LSE4958</v>
          </cell>
          <cell r="C992" t="str">
            <v>582-06-16</v>
          </cell>
          <cell r="D992" t="str">
            <v>MA473 0B</v>
          </cell>
          <cell r="E992" t="str">
            <v>SW49</v>
          </cell>
          <cell r="F992">
            <v>660</v>
          </cell>
          <cell r="G992">
            <v>660</v>
          </cell>
        </row>
        <row r="993">
          <cell r="B993" t="str">
            <v>LSE4946</v>
          </cell>
          <cell r="C993" t="str">
            <v>582-06-16</v>
          </cell>
          <cell r="D993" t="str">
            <v>MA473 0B</v>
          </cell>
          <cell r="E993" t="str">
            <v>SW49</v>
          </cell>
          <cell r="F993">
            <v>660</v>
          </cell>
          <cell r="G993">
            <v>2640</v>
          </cell>
        </row>
        <row r="994">
          <cell r="B994" t="str">
            <v>LSE4946</v>
          </cell>
          <cell r="C994" t="str">
            <v>582-06-16</v>
          </cell>
          <cell r="D994" t="str">
            <v>MA473 0B</v>
          </cell>
          <cell r="E994" t="str">
            <v>SW49</v>
          </cell>
          <cell r="F994">
            <v>660</v>
          </cell>
        </row>
        <row r="995">
          <cell r="B995" t="str">
            <v>LSE4946</v>
          </cell>
          <cell r="C995" t="str">
            <v>582-06-16</v>
          </cell>
          <cell r="D995" t="str">
            <v>MA473 0B</v>
          </cell>
          <cell r="E995" t="str">
            <v>SW49</v>
          </cell>
          <cell r="F995">
            <v>660</v>
          </cell>
        </row>
        <row r="996">
          <cell r="B996" t="str">
            <v>LSE4946</v>
          </cell>
          <cell r="C996" t="str">
            <v>582-06-16</v>
          </cell>
          <cell r="D996" t="str">
            <v>MA473 0B</v>
          </cell>
          <cell r="E996" t="str">
            <v>SW49</v>
          </cell>
          <cell r="F996">
            <v>660</v>
          </cell>
        </row>
        <row r="997">
          <cell r="B997" t="str">
            <v>LSE4965</v>
          </cell>
          <cell r="C997" t="str">
            <v>582-06-16</v>
          </cell>
          <cell r="D997" t="str">
            <v>MA473 0B</v>
          </cell>
          <cell r="E997" t="str">
            <v>SW49</v>
          </cell>
          <cell r="F997">
            <v>660</v>
          </cell>
          <cell r="G997">
            <v>1320</v>
          </cell>
        </row>
        <row r="998">
          <cell r="B998" t="str">
            <v>LSE4965</v>
          </cell>
          <cell r="C998" t="str">
            <v>582-06-16</v>
          </cell>
          <cell r="D998" t="str">
            <v>MA473 0B</v>
          </cell>
          <cell r="E998" t="str">
            <v>SW49</v>
          </cell>
          <cell r="F998">
            <v>660</v>
          </cell>
        </row>
        <row r="999">
          <cell r="B999" t="str">
            <v>LSE5006</v>
          </cell>
          <cell r="C999" t="str">
            <v>582-06-16</v>
          </cell>
          <cell r="D999" t="str">
            <v>MA473 0B</v>
          </cell>
          <cell r="E999" t="str">
            <v>SW49</v>
          </cell>
          <cell r="F999">
            <v>660</v>
          </cell>
          <cell r="G999">
            <v>1320</v>
          </cell>
        </row>
        <row r="1000">
          <cell r="B1000" t="str">
            <v>LSE5006</v>
          </cell>
          <cell r="C1000" t="str">
            <v>582-06-16</v>
          </cell>
          <cell r="D1000" t="str">
            <v>MA473 0B</v>
          </cell>
          <cell r="E1000" t="str">
            <v>SW49</v>
          </cell>
          <cell r="F1000">
            <v>660</v>
          </cell>
        </row>
        <row r="1001">
          <cell r="B1001" t="str">
            <v>LSE5004</v>
          </cell>
          <cell r="C1001" t="str">
            <v>582-06-02</v>
          </cell>
          <cell r="D1001" t="str">
            <v>MA473 0B</v>
          </cell>
          <cell r="E1001" t="str">
            <v>RW32</v>
          </cell>
          <cell r="F1001">
            <v>660</v>
          </cell>
          <cell r="G1001">
            <v>1320</v>
          </cell>
        </row>
        <row r="1002">
          <cell r="B1002" t="str">
            <v>LSE5004</v>
          </cell>
          <cell r="C1002" t="str">
            <v>582-06-02</v>
          </cell>
          <cell r="D1002" t="str">
            <v>MA473 0B</v>
          </cell>
          <cell r="E1002" t="str">
            <v>RW32</v>
          </cell>
          <cell r="F1002">
            <v>660</v>
          </cell>
        </row>
        <row r="1003">
          <cell r="B1003" t="str">
            <v>LSE4986</v>
          </cell>
          <cell r="C1003" t="str">
            <v>582-06-02</v>
          </cell>
          <cell r="D1003" t="str">
            <v>MA473 0B</v>
          </cell>
          <cell r="E1003" t="str">
            <v>RW32</v>
          </cell>
          <cell r="F1003">
            <v>660</v>
          </cell>
          <cell r="G1003">
            <v>5280</v>
          </cell>
        </row>
        <row r="1004">
          <cell r="B1004" t="str">
            <v>LSE4986</v>
          </cell>
          <cell r="C1004" t="str">
            <v>582-06-02</v>
          </cell>
          <cell r="D1004" t="str">
            <v>MA473 0B</v>
          </cell>
          <cell r="E1004" t="str">
            <v>RW32</v>
          </cell>
          <cell r="F1004">
            <v>660</v>
          </cell>
        </row>
        <row r="1005">
          <cell r="B1005" t="str">
            <v>LSE4986</v>
          </cell>
          <cell r="C1005" t="str">
            <v>582-06-02</v>
          </cell>
          <cell r="D1005" t="str">
            <v>MA473 0B</v>
          </cell>
          <cell r="E1005" t="str">
            <v>RW32</v>
          </cell>
          <cell r="F1005">
            <v>660</v>
          </cell>
        </row>
        <row r="1006">
          <cell r="B1006" t="str">
            <v>LSE4986</v>
          </cell>
          <cell r="C1006" t="str">
            <v>582-06-02</v>
          </cell>
          <cell r="D1006" t="str">
            <v>MA473 0B</v>
          </cell>
          <cell r="E1006" t="str">
            <v>RW32</v>
          </cell>
          <cell r="F1006">
            <v>660</v>
          </cell>
        </row>
        <row r="1007">
          <cell r="B1007" t="str">
            <v>LSE4986</v>
          </cell>
          <cell r="C1007" t="str">
            <v>582-06-02</v>
          </cell>
          <cell r="D1007" t="str">
            <v>MA473 0B</v>
          </cell>
          <cell r="E1007" t="str">
            <v>RW32</v>
          </cell>
          <cell r="F1007">
            <v>660</v>
          </cell>
        </row>
        <row r="1008">
          <cell r="B1008" t="str">
            <v>LSE4986</v>
          </cell>
          <cell r="C1008" t="str">
            <v>582-06-02</v>
          </cell>
          <cell r="D1008" t="str">
            <v>MA473 0B</v>
          </cell>
          <cell r="E1008" t="str">
            <v>RW32</v>
          </cell>
          <cell r="F1008">
            <v>660</v>
          </cell>
        </row>
        <row r="1009">
          <cell r="B1009" t="str">
            <v>LSE4986</v>
          </cell>
          <cell r="C1009" t="str">
            <v>582-06-02</v>
          </cell>
          <cell r="D1009" t="str">
            <v>MA473 0B</v>
          </cell>
          <cell r="E1009" t="str">
            <v>RW32</v>
          </cell>
          <cell r="F1009">
            <v>660</v>
          </cell>
        </row>
        <row r="1010">
          <cell r="B1010" t="str">
            <v>LSE4986</v>
          </cell>
          <cell r="C1010" t="str">
            <v>582-06-02</v>
          </cell>
          <cell r="D1010" t="str">
            <v>MA473 0B</v>
          </cell>
          <cell r="E1010" t="str">
            <v>RW32</v>
          </cell>
          <cell r="F1010">
            <v>660</v>
          </cell>
        </row>
        <row r="1011">
          <cell r="B1011" t="str">
            <v>LSE4984</v>
          </cell>
          <cell r="C1011" t="str">
            <v>582-06-16</v>
          </cell>
          <cell r="D1011" t="str">
            <v>MA473 0B</v>
          </cell>
          <cell r="E1011" t="str">
            <v>SW49</v>
          </cell>
          <cell r="F1011">
            <v>660</v>
          </cell>
          <cell r="G1011">
            <v>5940</v>
          </cell>
        </row>
        <row r="1012">
          <cell r="B1012" t="str">
            <v>LSE4984</v>
          </cell>
          <cell r="C1012" t="str">
            <v>582-06-16</v>
          </cell>
          <cell r="D1012" t="str">
            <v>MA473 0B</v>
          </cell>
          <cell r="E1012" t="str">
            <v>SW49</v>
          </cell>
          <cell r="F1012">
            <v>660</v>
          </cell>
        </row>
        <row r="1013">
          <cell r="B1013" t="str">
            <v>LSE4984</v>
          </cell>
          <cell r="C1013" t="str">
            <v>582-06-16</v>
          </cell>
          <cell r="D1013" t="str">
            <v>MA473 0B</v>
          </cell>
          <cell r="E1013" t="str">
            <v>SW49</v>
          </cell>
          <cell r="F1013">
            <v>660</v>
          </cell>
        </row>
        <row r="1014">
          <cell r="B1014" t="str">
            <v>LSE4984</v>
          </cell>
          <cell r="C1014" t="str">
            <v>582-06-16</v>
          </cell>
          <cell r="D1014" t="str">
            <v>MA473 0B</v>
          </cell>
          <cell r="E1014" t="str">
            <v>SW49</v>
          </cell>
          <cell r="F1014">
            <v>660</v>
          </cell>
        </row>
        <row r="1015">
          <cell r="B1015" t="str">
            <v>LSE4984</v>
          </cell>
          <cell r="C1015" t="str">
            <v>582-06-16</v>
          </cell>
          <cell r="D1015" t="str">
            <v>MA473 0B</v>
          </cell>
          <cell r="E1015" t="str">
            <v>SW49</v>
          </cell>
          <cell r="F1015">
            <v>660</v>
          </cell>
        </row>
        <row r="1016">
          <cell r="B1016" t="str">
            <v>LSE4984</v>
          </cell>
          <cell r="C1016" t="str">
            <v>582-06-16</v>
          </cell>
          <cell r="D1016" t="str">
            <v>MA473 0B</v>
          </cell>
          <cell r="E1016" t="str">
            <v>SW49</v>
          </cell>
          <cell r="F1016">
            <v>660</v>
          </cell>
        </row>
        <row r="1017">
          <cell r="B1017" t="str">
            <v>LSE4984</v>
          </cell>
          <cell r="C1017" t="str">
            <v>582-06-16</v>
          </cell>
          <cell r="D1017" t="str">
            <v>MA473 0B</v>
          </cell>
          <cell r="E1017" t="str">
            <v>SW49</v>
          </cell>
          <cell r="F1017">
            <v>660</v>
          </cell>
        </row>
        <row r="1018">
          <cell r="B1018" t="str">
            <v>LSE4984</v>
          </cell>
          <cell r="C1018" t="str">
            <v>582-06-16</v>
          </cell>
          <cell r="D1018" t="str">
            <v>MA473 0B</v>
          </cell>
          <cell r="E1018" t="str">
            <v>SW49</v>
          </cell>
          <cell r="F1018">
            <v>660</v>
          </cell>
        </row>
        <row r="1019">
          <cell r="B1019" t="str">
            <v>LSE4984</v>
          </cell>
          <cell r="C1019" t="str">
            <v>582-06-16</v>
          </cell>
          <cell r="D1019" t="str">
            <v>MA473 0B</v>
          </cell>
          <cell r="E1019" t="str">
            <v>SW49</v>
          </cell>
          <cell r="F1019">
            <v>660</v>
          </cell>
        </row>
        <row r="1020">
          <cell r="B1020" t="str">
            <v>LSE4976</v>
          </cell>
          <cell r="C1020" t="str">
            <v>582-06-16</v>
          </cell>
          <cell r="D1020" t="str">
            <v>MA473 0B</v>
          </cell>
          <cell r="E1020" t="str">
            <v>SW49</v>
          </cell>
          <cell r="F1020">
            <v>660</v>
          </cell>
          <cell r="G1020">
            <v>2640</v>
          </cell>
        </row>
        <row r="1021">
          <cell r="B1021" t="str">
            <v>LSE4976</v>
          </cell>
          <cell r="C1021" t="str">
            <v>582-06-16</v>
          </cell>
          <cell r="D1021" t="str">
            <v>MA473 0B</v>
          </cell>
          <cell r="E1021" t="str">
            <v>SW49</v>
          </cell>
          <cell r="F1021">
            <v>660</v>
          </cell>
        </row>
        <row r="1022">
          <cell r="B1022" t="str">
            <v>LSE4976</v>
          </cell>
          <cell r="C1022" t="str">
            <v>582-06-16</v>
          </cell>
          <cell r="D1022" t="str">
            <v>MA473 0B</v>
          </cell>
          <cell r="E1022" t="str">
            <v>SW49</v>
          </cell>
          <cell r="F1022">
            <v>660</v>
          </cell>
        </row>
        <row r="1023">
          <cell r="B1023" t="str">
            <v>LSE4976</v>
          </cell>
          <cell r="C1023" t="str">
            <v>582-06-16</v>
          </cell>
          <cell r="D1023" t="str">
            <v>MA473 0B</v>
          </cell>
          <cell r="E1023" t="str">
            <v>SW49</v>
          </cell>
          <cell r="F1023">
            <v>660</v>
          </cell>
        </row>
        <row r="1024">
          <cell r="B1024" t="str">
            <v>LSE4969</v>
          </cell>
          <cell r="C1024" t="str">
            <v>582-06-16</v>
          </cell>
          <cell r="D1024" t="str">
            <v>MA473 0B</v>
          </cell>
          <cell r="E1024" t="str">
            <v>SW49</v>
          </cell>
          <cell r="F1024">
            <v>660</v>
          </cell>
          <cell r="G1024">
            <v>3960</v>
          </cell>
        </row>
        <row r="1025">
          <cell r="B1025" t="str">
            <v>LSE4969</v>
          </cell>
          <cell r="C1025" t="str">
            <v>582-06-16</v>
          </cell>
          <cell r="D1025" t="str">
            <v>MA473 0B</v>
          </cell>
          <cell r="E1025" t="str">
            <v>SW49</v>
          </cell>
          <cell r="F1025">
            <v>660</v>
          </cell>
        </row>
        <row r="1026">
          <cell r="B1026" t="str">
            <v>LSE4969</v>
          </cell>
          <cell r="C1026" t="str">
            <v>582-06-16</v>
          </cell>
          <cell r="D1026" t="str">
            <v>MA473 0B</v>
          </cell>
          <cell r="E1026" t="str">
            <v>SW49</v>
          </cell>
          <cell r="F1026">
            <v>660</v>
          </cell>
        </row>
        <row r="1027">
          <cell r="B1027" t="str">
            <v>LSE4969</v>
          </cell>
          <cell r="C1027" t="str">
            <v>582-06-16</v>
          </cell>
          <cell r="D1027" t="str">
            <v>MA473 0B</v>
          </cell>
          <cell r="E1027" t="str">
            <v>SW49</v>
          </cell>
          <cell r="F1027">
            <v>660</v>
          </cell>
        </row>
        <row r="1028">
          <cell r="B1028" t="str">
            <v>LSE4969</v>
          </cell>
          <cell r="C1028" t="str">
            <v>582-06-16</v>
          </cell>
          <cell r="D1028" t="str">
            <v>MA473 0B</v>
          </cell>
          <cell r="E1028" t="str">
            <v>SW49</v>
          </cell>
          <cell r="F1028">
            <v>660</v>
          </cell>
        </row>
        <row r="1030">
          <cell r="B1030" t="str">
            <v>LSE4912</v>
          </cell>
          <cell r="C1030" t="str">
            <v>581-06-02</v>
          </cell>
          <cell r="D1030" t="str">
            <v>MA503 0A</v>
          </cell>
          <cell r="E1030" t="str">
            <v>RW32</v>
          </cell>
          <cell r="F1030">
            <v>660</v>
          </cell>
        </row>
        <row r="1031">
          <cell r="B1031" t="str">
            <v>LSE4912</v>
          </cell>
          <cell r="C1031" t="str">
            <v>581-06-02</v>
          </cell>
          <cell r="D1031" t="str">
            <v>MA503 0A</v>
          </cell>
          <cell r="E1031" t="str">
            <v>RW32</v>
          </cell>
          <cell r="F1031">
            <v>660</v>
          </cell>
        </row>
        <row r="1032">
          <cell r="B1032" t="str">
            <v>LSE4909</v>
          </cell>
          <cell r="C1032" t="str">
            <v>581-06-16</v>
          </cell>
          <cell r="D1032" t="str">
            <v>MA503 0A</v>
          </cell>
          <cell r="E1032" t="str">
            <v>SW49</v>
          </cell>
          <cell r="F1032">
            <v>660</v>
          </cell>
          <cell r="G1032">
            <v>1320</v>
          </cell>
        </row>
        <row r="1033">
          <cell r="B1033" t="str">
            <v>LSE4909</v>
          </cell>
          <cell r="C1033" t="str">
            <v>581-06-16</v>
          </cell>
          <cell r="D1033" t="str">
            <v>MA503 0A</v>
          </cell>
          <cell r="E1033" t="str">
            <v>SW49</v>
          </cell>
          <cell r="F1033">
            <v>660</v>
          </cell>
        </row>
        <row r="1034">
          <cell r="B1034" t="str">
            <v>LSE4925</v>
          </cell>
          <cell r="C1034" t="str">
            <v>581-06-16</v>
          </cell>
          <cell r="D1034" t="str">
            <v>MA503 0A</v>
          </cell>
          <cell r="E1034" t="str">
            <v>SW49</v>
          </cell>
          <cell r="F1034">
            <v>660</v>
          </cell>
          <cell r="G1034">
            <v>660</v>
          </cell>
        </row>
        <row r="1035">
          <cell r="B1035" t="str">
            <v>LSE4924</v>
          </cell>
          <cell r="C1035" t="str">
            <v>581-06-16</v>
          </cell>
          <cell r="D1035" t="str">
            <v>MA503 0A</v>
          </cell>
          <cell r="E1035" t="str">
            <v>SW49</v>
          </cell>
          <cell r="F1035">
            <v>660</v>
          </cell>
          <cell r="G1035">
            <v>660</v>
          </cell>
        </row>
        <row r="1036">
          <cell r="B1036" t="str">
            <v>LSE4954</v>
          </cell>
          <cell r="C1036" t="str">
            <v>581-06-02</v>
          </cell>
          <cell r="D1036" t="str">
            <v>MA503 0A</v>
          </cell>
          <cell r="E1036" t="str">
            <v>RW32</v>
          </cell>
          <cell r="F1036">
            <v>660</v>
          </cell>
          <cell r="G1036">
            <v>1320</v>
          </cell>
        </row>
        <row r="1037">
          <cell r="B1037" t="str">
            <v>LSE4954</v>
          </cell>
          <cell r="C1037" t="str">
            <v>581-06-02</v>
          </cell>
          <cell r="D1037" t="str">
            <v>MA503 0A</v>
          </cell>
          <cell r="E1037" t="str">
            <v>RW32</v>
          </cell>
          <cell r="F1037">
            <v>660</v>
          </cell>
        </row>
        <row r="1038">
          <cell r="B1038" t="str">
            <v>LSE4962</v>
          </cell>
          <cell r="C1038" t="str">
            <v>581-06-02</v>
          </cell>
          <cell r="D1038" t="str">
            <v>MA503 0A</v>
          </cell>
          <cell r="E1038" t="str">
            <v>RW32</v>
          </cell>
          <cell r="F1038">
            <v>660</v>
          </cell>
          <cell r="G1038">
            <v>1320</v>
          </cell>
        </row>
        <row r="1039">
          <cell r="B1039" t="str">
            <v>LSE4962</v>
          </cell>
          <cell r="C1039" t="str">
            <v>581-06-02</v>
          </cell>
          <cell r="D1039" t="str">
            <v>MA503 0A</v>
          </cell>
          <cell r="E1039" t="str">
            <v>RW32</v>
          </cell>
          <cell r="F1039">
            <v>660</v>
          </cell>
        </row>
        <row r="1040">
          <cell r="B1040" t="str">
            <v>LSANZ4652</v>
          </cell>
          <cell r="C1040" t="str">
            <v>00607-1459</v>
          </cell>
          <cell r="D1040" t="str">
            <v>MA130 1B</v>
          </cell>
          <cell r="E1040" t="str">
            <v>RW23</v>
          </cell>
          <cell r="F1040">
            <v>660</v>
          </cell>
          <cell r="G1040">
            <v>660</v>
          </cell>
        </row>
        <row r="1041">
          <cell r="B1041" t="str">
            <v>LSANZ4744</v>
          </cell>
          <cell r="C1041" t="str">
            <v>00607-0407</v>
          </cell>
          <cell r="D1041" t="str">
            <v>MA130 1B</v>
          </cell>
          <cell r="E1041" t="str">
            <v>SW29</v>
          </cell>
          <cell r="F1041">
            <v>600</v>
          </cell>
          <cell r="G1041">
            <v>660</v>
          </cell>
        </row>
        <row r="1042">
          <cell r="B1042" t="str">
            <v>LSANZ4729</v>
          </cell>
          <cell r="C1042" t="str">
            <v>43450-8575</v>
          </cell>
          <cell r="D1042" t="str">
            <v>WA421 2A</v>
          </cell>
          <cell r="E1042" t="str">
            <v>SB29</v>
          </cell>
          <cell r="F1042">
            <v>558</v>
          </cell>
          <cell r="G1042">
            <v>1230</v>
          </cell>
        </row>
        <row r="1043">
          <cell r="B1043" t="str">
            <v>LSANZ4729</v>
          </cell>
          <cell r="C1043" t="str">
            <v>43450-8575</v>
          </cell>
          <cell r="D1043" t="str">
            <v>WA421 2A</v>
          </cell>
          <cell r="E1043" t="str">
            <v>SB29</v>
          </cell>
          <cell r="F1043">
            <v>540</v>
          </cell>
        </row>
        <row r="1044">
          <cell r="B1044" t="str">
            <v>LSANZ4729</v>
          </cell>
          <cell r="C1044" t="str">
            <v>43450-8575</v>
          </cell>
          <cell r="D1044" t="str">
            <v>WA421 2A</v>
          </cell>
          <cell r="E1044" t="str">
            <v>SB29</v>
          </cell>
          <cell r="F1044">
            <v>132</v>
          </cell>
        </row>
        <row r="1045">
          <cell r="B1045" t="str">
            <v>LSANZ4742</v>
          </cell>
          <cell r="C1045" t="str">
            <v>00512-0201</v>
          </cell>
          <cell r="D1045" t="str">
            <v>MA418 1A</v>
          </cell>
          <cell r="E1045" t="str">
            <v>RW15</v>
          </cell>
          <cell r="F1045">
            <v>600</v>
          </cell>
          <cell r="G1045">
            <v>600</v>
          </cell>
        </row>
        <row r="1046">
          <cell r="B1046" t="str">
            <v>LSANZ4743</v>
          </cell>
          <cell r="C1046" t="str">
            <v>00550-0201</v>
          </cell>
          <cell r="D1046" t="str">
            <v>WA383 1A</v>
          </cell>
          <cell r="E1046" t="str">
            <v>RW15</v>
          </cell>
          <cell r="F1046">
            <v>600</v>
          </cell>
          <cell r="G1046">
            <v>600</v>
          </cell>
        </row>
        <row r="1047">
          <cell r="B1047" t="str">
            <v>LSANZ4725</v>
          </cell>
          <cell r="C1047" t="str">
            <v>20985-8501</v>
          </cell>
          <cell r="D1047" t="str">
            <v>WA476 1A</v>
          </cell>
          <cell r="E1047" t="str">
            <v>RW38</v>
          </cell>
          <cell r="F1047">
            <v>420</v>
          </cell>
          <cell r="G1047">
            <v>620</v>
          </cell>
        </row>
        <row r="1048">
          <cell r="B1048" t="str">
            <v>LSANZ4725</v>
          </cell>
          <cell r="C1048" t="str">
            <v>20985-8501</v>
          </cell>
          <cell r="D1048" t="str">
            <v>WA476 1A</v>
          </cell>
          <cell r="E1048" t="str">
            <v>RW38</v>
          </cell>
          <cell r="F1048">
            <v>200</v>
          </cell>
        </row>
        <row r="1049">
          <cell r="B1049" t="str">
            <v>LSANZ4726</v>
          </cell>
          <cell r="C1049" t="str">
            <v>20985-8520</v>
          </cell>
          <cell r="D1049" t="str">
            <v>WA476 1A</v>
          </cell>
          <cell r="E1049" t="str">
            <v>TW19</v>
          </cell>
          <cell r="F1049">
            <v>527</v>
          </cell>
          <cell r="G1049">
            <v>617</v>
          </cell>
        </row>
        <row r="1050">
          <cell r="B1050" t="str">
            <v>LSANZ4726</v>
          </cell>
          <cell r="C1050" t="str">
            <v>20985-8520</v>
          </cell>
          <cell r="D1050" t="str">
            <v>WA476 1A</v>
          </cell>
          <cell r="E1050" t="str">
            <v>TW19</v>
          </cell>
          <cell r="F1050">
            <v>90</v>
          </cell>
        </row>
        <row r="1051">
          <cell r="B1051" t="str">
            <v>LSANZ4727</v>
          </cell>
          <cell r="C1051" t="str">
            <v>20985-8575</v>
          </cell>
          <cell r="D1051" t="str">
            <v>WA476 1A</v>
          </cell>
          <cell r="E1051" t="str">
            <v>SB29</v>
          </cell>
          <cell r="F1051">
            <v>744</v>
          </cell>
          <cell r="G1051">
            <v>824</v>
          </cell>
        </row>
        <row r="1052">
          <cell r="B1052" t="str">
            <v>LSANZ4727</v>
          </cell>
          <cell r="C1052" t="str">
            <v>20985-8575</v>
          </cell>
          <cell r="D1052" t="str">
            <v>WA476 1A</v>
          </cell>
          <cell r="E1052" t="str">
            <v>SB29</v>
          </cell>
          <cell r="F1052">
            <v>80</v>
          </cell>
        </row>
        <row r="1053">
          <cell r="B1053" t="str">
            <v>LSE4968</v>
          </cell>
          <cell r="C1053" t="str">
            <v>581-06-16</v>
          </cell>
          <cell r="D1053" t="str">
            <v>MA503 0A</v>
          </cell>
          <cell r="E1053" t="str">
            <v>SW49</v>
          </cell>
          <cell r="F1053">
            <v>660</v>
          </cell>
          <cell r="G1053">
            <v>3300</v>
          </cell>
        </row>
        <row r="1054">
          <cell r="B1054" t="str">
            <v>LSE4968</v>
          </cell>
          <cell r="C1054" t="str">
            <v>581-06-16</v>
          </cell>
          <cell r="D1054" t="str">
            <v>MA503 0A</v>
          </cell>
          <cell r="E1054" t="str">
            <v>SW49</v>
          </cell>
          <cell r="F1054">
            <v>660</v>
          </cell>
        </row>
        <row r="1055">
          <cell r="B1055" t="str">
            <v>LSE4968</v>
          </cell>
          <cell r="C1055" t="str">
            <v>581-06-16</v>
          </cell>
          <cell r="D1055" t="str">
            <v>MA503 0A</v>
          </cell>
          <cell r="E1055" t="str">
            <v>SW49</v>
          </cell>
          <cell r="F1055">
            <v>660</v>
          </cell>
        </row>
        <row r="1056">
          <cell r="B1056" t="str">
            <v>LSE4968</v>
          </cell>
          <cell r="C1056" t="str">
            <v>581-06-16</v>
          </cell>
          <cell r="D1056" t="str">
            <v>MA503 0A</v>
          </cell>
          <cell r="E1056" t="str">
            <v>SW49</v>
          </cell>
          <cell r="F1056">
            <v>660</v>
          </cell>
        </row>
        <row r="1057">
          <cell r="B1057" t="str">
            <v>LSE4968</v>
          </cell>
          <cell r="C1057" t="str">
            <v>581-06-16</v>
          </cell>
          <cell r="D1057" t="str">
            <v>MA503 0A</v>
          </cell>
          <cell r="E1057" t="str">
            <v>SW49</v>
          </cell>
          <cell r="F1057">
            <v>660</v>
          </cell>
        </row>
        <row r="1058">
          <cell r="B1058" t="str">
            <v>LSE4989</v>
          </cell>
          <cell r="C1058" t="str">
            <v>581-06-16</v>
          </cell>
          <cell r="D1058" t="str">
            <v>MA503 0A</v>
          </cell>
          <cell r="E1058" t="str">
            <v>SW49</v>
          </cell>
          <cell r="F1058">
            <v>660</v>
          </cell>
          <cell r="G1058">
            <v>660</v>
          </cell>
        </row>
        <row r="1059">
          <cell r="B1059" t="str">
            <v>LSE4991</v>
          </cell>
          <cell r="C1059" t="str">
            <v>581-06-02</v>
          </cell>
          <cell r="D1059" t="str">
            <v>MA503 0A</v>
          </cell>
          <cell r="E1059" t="str">
            <v>RW32</v>
          </cell>
          <cell r="F1059">
            <v>660</v>
          </cell>
          <cell r="G1059">
            <v>1980</v>
          </cell>
        </row>
        <row r="1060">
          <cell r="B1060" t="str">
            <v>LSE4991</v>
          </cell>
          <cell r="C1060" t="str">
            <v>581-06-02</v>
          </cell>
          <cell r="D1060" t="str">
            <v>MA503 0A</v>
          </cell>
          <cell r="E1060" t="str">
            <v>RW32</v>
          </cell>
          <cell r="F1060">
            <v>660</v>
          </cell>
        </row>
        <row r="1061">
          <cell r="B1061" t="str">
            <v>LSE4991</v>
          </cell>
          <cell r="C1061" t="str">
            <v>581-06-02</v>
          </cell>
          <cell r="D1061" t="str">
            <v>MA503 0A</v>
          </cell>
          <cell r="E1061" t="str">
            <v>RW32</v>
          </cell>
          <cell r="F1061">
            <v>660</v>
          </cell>
        </row>
        <row r="1062">
          <cell r="B1062" t="str">
            <v>LSE4994</v>
          </cell>
          <cell r="C1062" t="str">
            <v>581-06-02</v>
          </cell>
          <cell r="D1062" t="str">
            <v>MA503 0A</v>
          </cell>
          <cell r="E1062" t="str">
            <v>RW32</v>
          </cell>
          <cell r="F1062">
            <v>660</v>
          </cell>
          <cell r="G1062">
            <v>660</v>
          </cell>
        </row>
        <row r="1063">
          <cell r="B1063" t="str">
            <v>LSE4971</v>
          </cell>
          <cell r="C1063" t="str">
            <v>581-06-02</v>
          </cell>
          <cell r="D1063" t="str">
            <v>MA503 0A</v>
          </cell>
          <cell r="E1063" t="str">
            <v>RW32</v>
          </cell>
          <cell r="F1063">
            <v>660</v>
          </cell>
          <cell r="G1063">
            <v>3960</v>
          </cell>
        </row>
        <row r="1064">
          <cell r="B1064" t="str">
            <v>LSE4971</v>
          </cell>
          <cell r="C1064" t="str">
            <v>581-06-02</v>
          </cell>
          <cell r="D1064" t="str">
            <v>MA503 0A</v>
          </cell>
          <cell r="E1064" t="str">
            <v>RW32</v>
          </cell>
          <cell r="F1064">
            <v>660</v>
          </cell>
        </row>
        <row r="1065">
          <cell r="B1065" t="str">
            <v>LSE4971</v>
          </cell>
          <cell r="C1065" t="str">
            <v>581-06-02</v>
          </cell>
          <cell r="D1065" t="str">
            <v>MA503 0A</v>
          </cell>
          <cell r="E1065" t="str">
            <v>RW32</v>
          </cell>
          <cell r="F1065">
            <v>660</v>
          </cell>
        </row>
        <row r="1066">
          <cell r="B1066" t="str">
            <v>LSE4971</v>
          </cell>
          <cell r="C1066" t="str">
            <v>581-06-02</v>
          </cell>
          <cell r="D1066" t="str">
            <v>MA503 0A</v>
          </cell>
          <cell r="E1066" t="str">
            <v>RW32</v>
          </cell>
          <cell r="F1066">
            <v>660</v>
          </cell>
        </row>
        <row r="1067">
          <cell r="B1067" t="str">
            <v>LSE4971</v>
          </cell>
          <cell r="C1067" t="str">
            <v>581-06-02</v>
          </cell>
          <cell r="D1067" t="str">
            <v>MA503 0A</v>
          </cell>
          <cell r="E1067" t="str">
            <v>RW32</v>
          </cell>
          <cell r="F1067">
            <v>660</v>
          </cell>
        </row>
        <row r="1068">
          <cell r="B1068" t="str">
            <v>LSE4971</v>
          </cell>
          <cell r="C1068" t="str">
            <v>581-06-02</v>
          </cell>
          <cell r="D1068" t="str">
            <v>MA503 0A</v>
          </cell>
          <cell r="E1068" t="str">
            <v>RW32</v>
          </cell>
          <cell r="F1068">
            <v>660</v>
          </cell>
        </row>
        <row r="1069">
          <cell r="B1069" t="str">
            <v>LSE4996</v>
          </cell>
          <cell r="C1069" t="str">
            <v>581-06-16</v>
          </cell>
          <cell r="D1069" t="str">
            <v>MA503 0A</v>
          </cell>
          <cell r="E1069" t="str">
            <v>SW49</v>
          </cell>
          <cell r="F1069">
            <v>660</v>
          </cell>
          <cell r="G1069">
            <v>1980</v>
          </cell>
        </row>
        <row r="1070">
          <cell r="B1070" t="str">
            <v>LSE4996</v>
          </cell>
          <cell r="C1070" t="str">
            <v>581-06-16</v>
          </cell>
          <cell r="D1070" t="str">
            <v>MA503 0A</v>
          </cell>
          <cell r="E1070" t="str">
            <v>SW49</v>
          </cell>
          <cell r="F1070">
            <v>660</v>
          </cell>
        </row>
        <row r="1071">
          <cell r="B1071" t="str">
            <v>LSE4996</v>
          </cell>
          <cell r="C1071" t="str">
            <v>581-06-16</v>
          </cell>
          <cell r="D1071" t="str">
            <v>MA503 0A</v>
          </cell>
          <cell r="E1071" t="str">
            <v>SW49</v>
          </cell>
          <cell r="F1071">
            <v>660</v>
          </cell>
        </row>
        <row r="1072">
          <cell r="B1072" t="str">
            <v>LSE4966</v>
          </cell>
          <cell r="C1072" t="str">
            <v>521-02-76</v>
          </cell>
          <cell r="D1072" t="str">
            <v>MA362 1A</v>
          </cell>
          <cell r="E1072" t="str">
            <v>SB16</v>
          </cell>
          <cell r="F1072">
            <v>660</v>
          </cell>
          <cell r="G1072">
            <v>1980</v>
          </cell>
        </row>
        <row r="1073">
          <cell r="B1073" t="str">
            <v>LSE4966</v>
          </cell>
          <cell r="C1073" t="str">
            <v>521-02-76</v>
          </cell>
          <cell r="D1073" t="str">
            <v>MA362 1A</v>
          </cell>
          <cell r="E1073" t="str">
            <v>SB16</v>
          </cell>
          <cell r="F1073">
            <v>660</v>
          </cell>
        </row>
        <row r="1074">
          <cell r="B1074" t="str">
            <v>LSE4966</v>
          </cell>
          <cell r="C1074" t="str">
            <v>521-02-76</v>
          </cell>
          <cell r="D1074" t="str">
            <v>MA362 1A</v>
          </cell>
          <cell r="E1074" t="str">
            <v>SB16</v>
          </cell>
          <cell r="F1074">
            <v>660</v>
          </cell>
        </row>
        <row r="1075">
          <cell r="B1075" t="str">
            <v>LSE5008</v>
          </cell>
          <cell r="C1075" t="str">
            <v>521-02-76</v>
          </cell>
          <cell r="D1075" t="str">
            <v>MA362 1A</v>
          </cell>
          <cell r="E1075" t="str">
            <v>SB16</v>
          </cell>
          <cell r="F1075">
            <v>660</v>
          </cell>
          <cell r="G1075">
            <v>660</v>
          </cell>
        </row>
        <row r="1076">
          <cell r="B1076" t="str">
            <v>LSE5009</v>
          </cell>
          <cell r="C1076" t="str">
            <v>521-02-76</v>
          </cell>
          <cell r="D1076" t="str">
            <v>MA362 1A</v>
          </cell>
          <cell r="E1076" t="str">
            <v>SB16</v>
          </cell>
          <cell r="F1076">
            <v>660</v>
          </cell>
          <cell r="G1076">
            <v>660</v>
          </cell>
        </row>
        <row r="1077">
          <cell r="B1077" t="str">
            <v>LSANZ4732</v>
          </cell>
          <cell r="C1077" t="str">
            <v>43460-8575</v>
          </cell>
          <cell r="D1077" t="str">
            <v>WA504 0A</v>
          </cell>
          <cell r="E1077" t="str">
            <v>SB29</v>
          </cell>
          <cell r="F1077">
            <v>480</v>
          </cell>
          <cell r="G1077">
            <v>829</v>
          </cell>
        </row>
        <row r="1078">
          <cell r="B1078" t="str">
            <v>LSANZ4732</v>
          </cell>
          <cell r="C1078" t="str">
            <v>43460-8575</v>
          </cell>
          <cell r="D1078" t="str">
            <v>WA504 0A</v>
          </cell>
          <cell r="E1078" t="str">
            <v>SB29</v>
          </cell>
          <cell r="F1078">
            <v>279</v>
          </cell>
        </row>
        <row r="1079">
          <cell r="B1079" t="str">
            <v>LSANZ4732</v>
          </cell>
          <cell r="C1079" t="str">
            <v>43460-8575</v>
          </cell>
          <cell r="D1079" t="str">
            <v>WA504 0A</v>
          </cell>
          <cell r="E1079" t="str">
            <v>SB29</v>
          </cell>
          <cell r="F1079">
            <v>70</v>
          </cell>
        </row>
        <row r="1080">
          <cell r="B1080" t="str">
            <v>LSANZ4731</v>
          </cell>
          <cell r="C1080" t="str">
            <v>43460-8520</v>
          </cell>
          <cell r="D1080" t="str">
            <v>WA504 0A</v>
          </cell>
          <cell r="E1080" t="str">
            <v>TW19</v>
          </cell>
          <cell r="F1080">
            <v>558</v>
          </cell>
          <cell r="G1080">
            <v>618</v>
          </cell>
        </row>
        <row r="1081">
          <cell r="B1081" t="str">
            <v>LSANZ4731</v>
          </cell>
          <cell r="C1081" t="str">
            <v>43460-8520</v>
          </cell>
          <cell r="D1081" t="str">
            <v>WA504 0A</v>
          </cell>
          <cell r="E1081" t="str">
            <v>TW19</v>
          </cell>
          <cell r="F1081">
            <v>60</v>
          </cell>
        </row>
        <row r="1082">
          <cell r="B1082" t="str">
            <v>LSANZ4760</v>
          </cell>
          <cell r="C1082" t="str">
            <v>502-03-13</v>
          </cell>
          <cell r="D1082" t="str">
            <v>MA391 1A</v>
          </cell>
          <cell r="E1082" t="str">
            <v>TW11</v>
          </cell>
          <cell r="F1082">
            <v>120</v>
          </cell>
          <cell r="G1082">
            <v>1840</v>
          </cell>
        </row>
        <row r="1083">
          <cell r="B1083" t="str">
            <v>LSANZ4760</v>
          </cell>
          <cell r="C1083" t="str">
            <v>502-03-13</v>
          </cell>
          <cell r="D1083" t="str">
            <v>MA391 1A</v>
          </cell>
          <cell r="E1083" t="str">
            <v>TW11</v>
          </cell>
          <cell r="F1083">
            <v>120</v>
          </cell>
        </row>
        <row r="1084">
          <cell r="B1084" t="str">
            <v>LSANZ4737</v>
          </cell>
          <cell r="C1084" t="str">
            <v>00504-0207</v>
          </cell>
          <cell r="D1084" t="str">
            <v>MA381 1A</v>
          </cell>
          <cell r="E1084" t="str">
            <v>SW28</v>
          </cell>
          <cell r="F1084">
            <v>600</v>
          </cell>
          <cell r="G1084">
            <v>3540</v>
          </cell>
        </row>
        <row r="1085">
          <cell r="B1085" t="str">
            <v>LSANZ4737</v>
          </cell>
          <cell r="C1085" t="str">
            <v>00504-0207</v>
          </cell>
          <cell r="D1085" t="str">
            <v>MA381 1A</v>
          </cell>
          <cell r="E1085" t="str">
            <v>SW28</v>
          </cell>
          <cell r="F1085">
            <v>600</v>
          </cell>
        </row>
        <row r="1086">
          <cell r="B1086" t="str">
            <v>LSANZ4737</v>
          </cell>
          <cell r="C1086" t="str">
            <v>00504-0207</v>
          </cell>
          <cell r="D1086" t="str">
            <v>MA381 1A</v>
          </cell>
          <cell r="E1086" t="str">
            <v>SW28</v>
          </cell>
          <cell r="F1086">
            <v>600</v>
          </cell>
        </row>
        <row r="1087">
          <cell r="B1087" t="str">
            <v>LSANZ4737</v>
          </cell>
          <cell r="C1087" t="str">
            <v>00504-0207</v>
          </cell>
          <cell r="D1087" t="str">
            <v>MA381 1A</v>
          </cell>
          <cell r="E1087" t="str">
            <v>SW28</v>
          </cell>
          <cell r="F1087">
            <v>600</v>
          </cell>
        </row>
        <row r="1088">
          <cell r="B1088" t="str">
            <v>LSANZ4737</v>
          </cell>
          <cell r="C1088" t="str">
            <v>00504-0207</v>
          </cell>
          <cell r="D1088" t="str">
            <v>MA381 1A</v>
          </cell>
          <cell r="E1088" t="str">
            <v>SW28</v>
          </cell>
          <cell r="F1088">
            <v>600</v>
          </cell>
        </row>
        <row r="1089">
          <cell r="B1089" t="str">
            <v>LSANZ4737</v>
          </cell>
          <cell r="C1089" t="str">
            <v>00504-0207</v>
          </cell>
          <cell r="D1089" t="str">
            <v>MA381 1A</v>
          </cell>
          <cell r="E1089" t="str">
            <v>SW28</v>
          </cell>
          <cell r="F1089">
            <v>540</v>
          </cell>
        </row>
        <row r="1090">
          <cell r="B1090" t="str">
            <v>LSANZ4741</v>
          </cell>
          <cell r="C1090" t="str">
            <v>00504-0207</v>
          </cell>
          <cell r="D1090" t="str">
            <v>MA381 1A</v>
          </cell>
          <cell r="E1090" t="str">
            <v>SW28</v>
          </cell>
          <cell r="F1090">
            <v>660</v>
          </cell>
          <cell r="G1090">
            <v>5040</v>
          </cell>
        </row>
        <row r="1091">
          <cell r="B1091" t="str">
            <v>LSANZ4741</v>
          </cell>
          <cell r="C1091" t="str">
            <v>00504-0207</v>
          </cell>
          <cell r="D1091" t="str">
            <v>MA381 1A</v>
          </cell>
          <cell r="E1091" t="str">
            <v>SW28</v>
          </cell>
          <cell r="F1091">
            <v>660</v>
          </cell>
        </row>
        <row r="1092">
          <cell r="B1092" t="str">
            <v>LSANZ4741</v>
          </cell>
          <cell r="C1092" t="str">
            <v>00504-0207</v>
          </cell>
          <cell r="D1092" t="str">
            <v>MA381 1A</v>
          </cell>
          <cell r="E1092" t="str">
            <v>SW28</v>
          </cell>
          <cell r="F1092">
            <v>660</v>
          </cell>
        </row>
        <row r="1094">
          <cell r="B1094" t="str">
            <v>CAR2266</v>
          </cell>
          <cell r="C1094" t="str">
            <v>450YU</v>
          </cell>
          <cell r="D1094" t="str">
            <v>JA501 1A</v>
          </cell>
          <cell r="E1094" t="str">
            <v>BW41</v>
          </cell>
          <cell r="F1094">
            <v>240</v>
          </cell>
          <cell r="G1094">
            <v>1066</v>
          </cell>
        </row>
        <row r="1095">
          <cell r="B1095" t="str">
            <v>CAR2266</v>
          </cell>
          <cell r="C1095" t="str">
            <v>450YU</v>
          </cell>
          <cell r="D1095" t="str">
            <v>JA501 1A</v>
          </cell>
          <cell r="E1095" t="str">
            <v>BW41</v>
          </cell>
          <cell r="F1095">
            <v>240</v>
          </cell>
        </row>
        <row r="1096">
          <cell r="B1096" t="str">
            <v>CAR2266</v>
          </cell>
          <cell r="C1096" t="str">
            <v>450YU</v>
          </cell>
          <cell r="D1096" t="str">
            <v>JA501 1A</v>
          </cell>
          <cell r="E1096" t="str">
            <v>BW41</v>
          </cell>
          <cell r="F1096">
            <v>176</v>
          </cell>
        </row>
        <row r="1097">
          <cell r="B1097" t="str">
            <v>CAR2266</v>
          </cell>
          <cell r="C1097" t="str">
            <v>450YU</v>
          </cell>
          <cell r="D1097" t="str">
            <v>JA501 1A</v>
          </cell>
          <cell r="E1097" t="str">
            <v>BW41</v>
          </cell>
          <cell r="F1097">
            <v>38</v>
          </cell>
        </row>
        <row r="1098">
          <cell r="B1098" t="str">
            <v>CAR2265Recut</v>
          </cell>
          <cell r="C1098" t="str">
            <v>450YU</v>
          </cell>
          <cell r="D1098" t="str">
            <v>JA501 1A</v>
          </cell>
          <cell r="E1098" t="str">
            <v>SW55</v>
          </cell>
          <cell r="F1098">
            <v>26</v>
          </cell>
        </row>
        <row r="1099">
          <cell r="B1099" t="str">
            <v>CAR2265Recut</v>
          </cell>
          <cell r="C1099" t="str">
            <v>450YU</v>
          </cell>
          <cell r="D1099" t="str">
            <v>JA501 1A</v>
          </cell>
          <cell r="E1099" t="str">
            <v>SW55</v>
          </cell>
          <cell r="F1099">
            <v>14</v>
          </cell>
        </row>
        <row r="1100">
          <cell r="B1100" t="str">
            <v>CAR2265Recut</v>
          </cell>
          <cell r="C1100" t="str">
            <v>450YU</v>
          </cell>
          <cell r="D1100" t="str">
            <v>JA501 1A</v>
          </cell>
          <cell r="E1100" t="str">
            <v>SW55</v>
          </cell>
          <cell r="F1100">
            <v>16</v>
          </cell>
        </row>
        <row r="1102">
          <cell r="B1102" t="str">
            <v>CAR2269</v>
          </cell>
          <cell r="C1102" t="str">
            <v>700/1031</v>
          </cell>
          <cell r="D1102" t="str">
            <v>MA107 1C</v>
          </cell>
          <cell r="E1102" t="str">
            <v>SW11</v>
          </cell>
          <cell r="F1102">
            <v>260</v>
          </cell>
          <cell r="G1102">
            <v>5078</v>
          </cell>
        </row>
        <row r="1103">
          <cell r="B1103" t="str">
            <v>CAR2269</v>
          </cell>
          <cell r="C1103" t="str">
            <v>700/1031</v>
          </cell>
          <cell r="D1103" t="str">
            <v>MA107 1C</v>
          </cell>
          <cell r="E1103" t="str">
            <v>SW11</v>
          </cell>
          <cell r="F1103">
            <v>600</v>
          </cell>
        </row>
        <row r="1104">
          <cell r="B1104" t="str">
            <v>CAR2269</v>
          </cell>
          <cell r="C1104" t="str">
            <v>700/1031</v>
          </cell>
          <cell r="D1104" t="str">
            <v>MA107 1C</v>
          </cell>
          <cell r="E1104" t="str">
            <v>SW11</v>
          </cell>
          <cell r="F1104">
            <v>600</v>
          </cell>
        </row>
        <row r="1105">
          <cell r="B1105" t="str">
            <v>CAR2269</v>
          </cell>
          <cell r="C1105" t="str">
            <v>700/1031</v>
          </cell>
          <cell r="D1105" t="str">
            <v>MA107 1C</v>
          </cell>
          <cell r="E1105" t="str">
            <v>SW11</v>
          </cell>
          <cell r="F1105">
            <v>600</v>
          </cell>
        </row>
        <row r="1106">
          <cell r="B1106" t="str">
            <v>CAR2269</v>
          </cell>
          <cell r="C1106" t="str">
            <v>700/1031</v>
          </cell>
          <cell r="D1106" t="str">
            <v>MA107 1C</v>
          </cell>
          <cell r="E1106" t="str">
            <v>SW11</v>
          </cell>
          <cell r="F1106">
            <v>620</v>
          </cell>
          <cell r="G1106">
            <v>5100</v>
          </cell>
        </row>
        <row r="1107">
          <cell r="B1107" t="str">
            <v>CAR2269</v>
          </cell>
          <cell r="C1107" t="str">
            <v>700/1031</v>
          </cell>
          <cell r="D1107" t="str">
            <v>MA107 1C</v>
          </cell>
          <cell r="E1107" t="str">
            <v>SW11</v>
          </cell>
          <cell r="F1107">
            <v>620</v>
          </cell>
        </row>
        <row r="1108">
          <cell r="B1108" t="str">
            <v>CAR2269</v>
          </cell>
          <cell r="C1108" t="str">
            <v>700/1031</v>
          </cell>
          <cell r="D1108" t="str">
            <v>MA107 1C</v>
          </cell>
          <cell r="E1108" t="str">
            <v>SW11</v>
          </cell>
          <cell r="F1108">
            <v>620</v>
          </cell>
        </row>
        <row r="1109">
          <cell r="B1109" t="str">
            <v>CAR2269</v>
          </cell>
          <cell r="C1109" t="str">
            <v>700/1031</v>
          </cell>
          <cell r="D1109" t="str">
            <v>MA107 1C</v>
          </cell>
          <cell r="E1109" t="str">
            <v>SW11</v>
          </cell>
          <cell r="F1109">
            <v>600</v>
          </cell>
        </row>
        <row r="1110">
          <cell r="B1110" t="str">
            <v>CAR2269</v>
          </cell>
          <cell r="C1110" t="str">
            <v>700/1031</v>
          </cell>
          <cell r="D1110" t="str">
            <v>MA107 1C</v>
          </cell>
          <cell r="E1110" t="str">
            <v>SW11</v>
          </cell>
          <cell r="F1110">
            <v>558</v>
          </cell>
        </row>
        <row r="1111">
          <cell r="B1111" t="str">
            <v>CAR2271</v>
          </cell>
          <cell r="C1111" t="str">
            <v>700/1031</v>
          </cell>
          <cell r="D1111" t="str">
            <v>MA107 1C</v>
          </cell>
          <cell r="E1111" t="str">
            <v>SW11</v>
          </cell>
          <cell r="F1111">
            <v>200</v>
          </cell>
          <cell r="G1111">
            <v>5100</v>
          </cell>
        </row>
        <row r="1112">
          <cell r="B1112" t="str">
            <v>CAR2271</v>
          </cell>
          <cell r="C1112" t="str">
            <v>700/1031</v>
          </cell>
          <cell r="D1112" t="str">
            <v>MA107 1C</v>
          </cell>
          <cell r="E1112" t="str">
            <v>SW11</v>
          </cell>
          <cell r="F1112">
            <v>600</v>
          </cell>
        </row>
        <row r="1113">
          <cell r="B1113" t="str">
            <v>CAR2271</v>
          </cell>
          <cell r="C1113" t="str">
            <v>700/1031</v>
          </cell>
          <cell r="D1113" t="str">
            <v>MA107 1C</v>
          </cell>
          <cell r="E1113" t="str">
            <v>SW11</v>
          </cell>
          <cell r="F1113">
            <v>600</v>
          </cell>
        </row>
        <row r="1114">
          <cell r="B1114" t="str">
            <v>CAR2271</v>
          </cell>
          <cell r="C1114" t="str">
            <v>700/1031</v>
          </cell>
          <cell r="D1114" t="str">
            <v>MA107 1C</v>
          </cell>
          <cell r="E1114" t="str">
            <v>SW11</v>
          </cell>
          <cell r="F1114">
            <v>600</v>
          </cell>
        </row>
        <row r="1115">
          <cell r="B1115" t="str">
            <v>CAR2271</v>
          </cell>
          <cell r="C1115" t="str">
            <v>700/1031</v>
          </cell>
          <cell r="D1115" t="str">
            <v>MA107 1C</v>
          </cell>
          <cell r="E1115" t="str">
            <v>SW11</v>
          </cell>
          <cell r="F1115">
            <v>620</v>
          </cell>
        </row>
        <row r="1116">
          <cell r="B1116" t="str">
            <v>CAR2271</v>
          </cell>
          <cell r="C1116" t="str">
            <v>700/1031</v>
          </cell>
          <cell r="D1116" t="str">
            <v>MA107 1C</v>
          </cell>
          <cell r="E1116" t="str">
            <v>SW11</v>
          </cell>
          <cell r="F1116">
            <v>620</v>
          </cell>
        </row>
        <row r="1117">
          <cell r="B1117" t="str">
            <v>CAR2271</v>
          </cell>
          <cell r="C1117" t="str">
            <v>700/1031</v>
          </cell>
          <cell r="D1117" t="str">
            <v>MA107 1C</v>
          </cell>
          <cell r="E1117" t="str">
            <v>SW11</v>
          </cell>
          <cell r="F1117">
            <v>620</v>
          </cell>
        </row>
        <row r="1118">
          <cell r="B1118" t="str">
            <v>CAR2271</v>
          </cell>
          <cell r="C1118" t="str">
            <v>700/1031</v>
          </cell>
          <cell r="D1118" t="str">
            <v>MA107 1C</v>
          </cell>
          <cell r="E1118" t="str">
            <v>SW11</v>
          </cell>
          <cell r="F1118">
            <v>620</v>
          </cell>
        </row>
        <row r="1119">
          <cell r="B1119" t="str">
            <v>CAR2271</v>
          </cell>
          <cell r="C1119" t="str">
            <v>700/1031</v>
          </cell>
          <cell r="D1119" t="str">
            <v>MA107 1C</v>
          </cell>
          <cell r="E1119" t="str">
            <v>SW11</v>
          </cell>
          <cell r="F1119">
            <v>620</v>
          </cell>
        </row>
        <row r="1120">
          <cell r="B1120" t="str">
            <v>CAR2272</v>
          </cell>
          <cell r="C1120" t="str">
            <v>700/1031</v>
          </cell>
          <cell r="D1120" t="str">
            <v>MA107 1C</v>
          </cell>
          <cell r="E1120" t="str">
            <v>SW11</v>
          </cell>
          <cell r="F1120">
            <v>140</v>
          </cell>
          <cell r="G1120">
            <v>5086</v>
          </cell>
        </row>
        <row r="1121">
          <cell r="B1121" t="str">
            <v>CAR2272</v>
          </cell>
          <cell r="C1121" t="str">
            <v>700/1031</v>
          </cell>
          <cell r="D1121" t="str">
            <v>MA107 1C</v>
          </cell>
          <cell r="E1121" t="str">
            <v>SW11</v>
          </cell>
          <cell r="F1121">
            <v>660</v>
          </cell>
        </row>
        <row r="1122">
          <cell r="B1122" t="str">
            <v>CAR2272</v>
          </cell>
          <cell r="C1122" t="str">
            <v>700/1031</v>
          </cell>
          <cell r="D1122" t="str">
            <v>MA107 1C</v>
          </cell>
          <cell r="E1122" t="str">
            <v>SW11</v>
          </cell>
          <cell r="F1122">
            <v>660</v>
          </cell>
        </row>
        <row r="1124">
          <cell r="B1124" t="str">
            <v>CAR2253A</v>
          </cell>
          <cell r="C1124" t="str">
            <v>710/01012</v>
          </cell>
          <cell r="D1124" t="str">
            <v>MA204 1B</v>
          </cell>
          <cell r="E1124" t="str">
            <v>Rigid</v>
          </cell>
          <cell r="F1124">
            <v>140</v>
          </cell>
          <cell r="G1124">
            <v>5076</v>
          </cell>
        </row>
        <row r="1125">
          <cell r="B1125" t="str">
            <v>CAR2253A</v>
          </cell>
          <cell r="C1125" t="str">
            <v>710/01012</v>
          </cell>
          <cell r="D1125" t="str">
            <v>MA204 1B</v>
          </cell>
          <cell r="E1125" t="str">
            <v>Rigid</v>
          </cell>
          <cell r="F1125">
            <v>660</v>
          </cell>
        </row>
        <row r="1126">
          <cell r="B1126" t="str">
            <v>CAR2253A</v>
          </cell>
          <cell r="C1126" t="str">
            <v>710/01012</v>
          </cell>
          <cell r="D1126" t="str">
            <v>MA204 1B</v>
          </cell>
          <cell r="E1126" t="str">
            <v>Rigid</v>
          </cell>
          <cell r="F1126">
            <v>660</v>
          </cell>
        </row>
        <row r="1127">
          <cell r="B1127" t="str">
            <v>CAR2253A</v>
          </cell>
          <cell r="C1127" t="str">
            <v>710/01012</v>
          </cell>
          <cell r="D1127" t="str">
            <v>MA204 1B</v>
          </cell>
          <cell r="E1127" t="str">
            <v>Rigid</v>
          </cell>
          <cell r="F1127">
            <v>660</v>
          </cell>
        </row>
        <row r="1128">
          <cell r="B1128" t="str">
            <v>CAR2253A</v>
          </cell>
          <cell r="C1128" t="str">
            <v>710/01012</v>
          </cell>
          <cell r="D1128" t="str">
            <v>MA204 1B</v>
          </cell>
          <cell r="E1128" t="str">
            <v>Rigid</v>
          </cell>
          <cell r="F1128">
            <v>682</v>
          </cell>
        </row>
        <row r="1129">
          <cell r="B1129" t="str">
            <v>CAR2253A</v>
          </cell>
          <cell r="C1129" t="str">
            <v>710/01012</v>
          </cell>
          <cell r="D1129" t="str">
            <v>MA204 1B</v>
          </cell>
          <cell r="E1129" t="str">
            <v>Rigid</v>
          </cell>
          <cell r="F1129">
            <v>682</v>
          </cell>
        </row>
        <row r="1130">
          <cell r="B1130" t="str">
            <v>CAR2253A</v>
          </cell>
          <cell r="C1130" t="str">
            <v>710/01012</v>
          </cell>
          <cell r="D1130" t="str">
            <v>MA204 1B</v>
          </cell>
          <cell r="E1130" t="str">
            <v>Rigid</v>
          </cell>
          <cell r="F1130">
            <v>682</v>
          </cell>
        </row>
        <row r="1131">
          <cell r="B1131" t="str">
            <v>CAR2253A</v>
          </cell>
          <cell r="C1131" t="str">
            <v>710/01012</v>
          </cell>
          <cell r="D1131" t="str">
            <v>MA204 1B</v>
          </cell>
          <cell r="E1131" t="str">
            <v>Rigid</v>
          </cell>
          <cell r="F1131">
            <v>600</v>
          </cell>
        </row>
        <row r="1132">
          <cell r="B1132" t="str">
            <v>CAR2253A</v>
          </cell>
          <cell r="C1132" t="str">
            <v>710/01012</v>
          </cell>
          <cell r="D1132" t="str">
            <v>MA204 1B</v>
          </cell>
          <cell r="E1132" t="str">
            <v>Rigid</v>
          </cell>
          <cell r="F1132">
            <v>310</v>
          </cell>
        </row>
        <row r="1133">
          <cell r="B1133" t="str">
            <v>CAR2270</v>
          </cell>
          <cell r="C1133" t="str">
            <v>700 PB</v>
          </cell>
          <cell r="D1133" t="str">
            <v>MA107 0A</v>
          </cell>
          <cell r="E1133" t="str">
            <v>SW54</v>
          </cell>
          <cell r="F1133">
            <v>100</v>
          </cell>
          <cell r="G1133">
            <v>10154</v>
          </cell>
        </row>
        <row r="1134">
          <cell r="B1134" t="str">
            <v>CAR2270</v>
          </cell>
          <cell r="C1134" t="str">
            <v>700 PB</v>
          </cell>
          <cell r="D1134" t="str">
            <v>MA107 0A</v>
          </cell>
          <cell r="E1134" t="str">
            <v>SW54</v>
          </cell>
          <cell r="F1134">
            <v>660</v>
          </cell>
        </row>
        <row r="1135">
          <cell r="B1135" t="str">
            <v>CAR2270</v>
          </cell>
          <cell r="C1135" t="str">
            <v>700 PB</v>
          </cell>
          <cell r="D1135" t="str">
            <v>MA107 0A</v>
          </cell>
          <cell r="E1135" t="str">
            <v>SW54</v>
          </cell>
          <cell r="F1135">
            <v>660</v>
          </cell>
        </row>
        <row r="1136">
          <cell r="B1136" t="str">
            <v>CAR2270</v>
          </cell>
          <cell r="C1136" t="str">
            <v>700 PB</v>
          </cell>
          <cell r="D1136" t="str">
            <v>MA107 0A</v>
          </cell>
          <cell r="E1136" t="str">
            <v>SW54</v>
          </cell>
          <cell r="F1136">
            <v>660</v>
          </cell>
        </row>
        <row r="1137">
          <cell r="B1137" t="str">
            <v>CAR2270</v>
          </cell>
          <cell r="C1137" t="str">
            <v>700 PB</v>
          </cell>
          <cell r="D1137" t="str">
            <v>MA107 0A</v>
          </cell>
          <cell r="E1137" t="str">
            <v>SW54</v>
          </cell>
          <cell r="F1137">
            <v>660</v>
          </cell>
        </row>
        <row r="1138">
          <cell r="B1138" t="str">
            <v>CAR2270</v>
          </cell>
          <cell r="C1138" t="str">
            <v>700 PB</v>
          </cell>
          <cell r="D1138" t="str">
            <v>MA107 0A</v>
          </cell>
          <cell r="E1138" t="str">
            <v>SW54</v>
          </cell>
          <cell r="F1138">
            <v>660</v>
          </cell>
        </row>
        <row r="1139">
          <cell r="B1139" t="str">
            <v>CAR2270</v>
          </cell>
          <cell r="C1139" t="str">
            <v>700 PB</v>
          </cell>
          <cell r="D1139" t="str">
            <v>MA107 0A</v>
          </cell>
          <cell r="E1139" t="str">
            <v>SW54</v>
          </cell>
          <cell r="F1139">
            <v>660</v>
          </cell>
        </row>
        <row r="1140">
          <cell r="B1140" t="str">
            <v>CAR2270</v>
          </cell>
          <cell r="C1140" t="str">
            <v>700 PB</v>
          </cell>
          <cell r="D1140" t="str">
            <v>MA107 0A</v>
          </cell>
          <cell r="E1140" t="str">
            <v>SW54</v>
          </cell>
          <cell r="F1140">
            <v>682</v>
          </cell>
        </row>
        <row r="1141">
          <cell r="B1141" t="str">
            <v>CAR2270</v>
          </cell>
          <cell r="C1141" t="str">
            <v>700 PB</v>
          </cell>
          <cell r="D1141" t="str">
            <v>MA107 0A</v>
          </cell>
          <cell r="E1141" t="str">
            <v>SW54</v>
          </cell>
          <cell r="F1141">
            <v>682</v>
          </cell>
        </row>
        <row r="1142">
          <cell r="B1142" t="str">
            <v>CAR2270</v>
          </cell>
          <cell r="C1142" t="str">
            <v>700 PB</v>
          </cell>
          <cell r="D1142" t="str">
            <v>MA107 0A</v>
          </cell>
          <cell r="E1142" t="str">
            <v>SW54</v>
          </cell>
          <cell r="F1142">
            <v>682</v>
          </cell>
        </row>
        <row r="1143">
          <cell r="B1143" t="str">
            <v>CAR2270</v>
          </cell>
          <cell r="C1143" t="str">
            <v>700 PB</v>
          </cell>
          <cell r="D1143" t="str">
            <v>MA107 0A</v>
          </cell>
          <cell r="E1143" t="str">
            <v>SW54</v>
          </cell>
          <cell r="F1143">
            <v>682</v>
          </cell>
        </row>
        <row r="1144">
          <cell r="B1144" t="str">
            <v>CAR2270</v>
          </cell>
          <cell r="C1144" t="str">
            <v>700 PB</v>
          </cell>
          <cell r="D1144" t="str">
            <v>MA107 0A</v>
          </cell>
          <cell r="E1144" t="str">
            <v>SW54</v>
          </cell>
          <cell r="F1144">
            <v>682</v>
          </cell>
        </row>
        <row r="1145">
          <cell r="B1145" t="str">
            <v>CAR2270</v>
          </cell>
          <cell r="C1145" t="str">
            <v>700 PB</v>
          </cell>
          <cell r="D1145" t="str">
            <v>MA107 0A</v>
          </cell>
          <cell r="E1145" t="str">
            <v>SW54</v>
          </cell>
          <cell r="F1145">
            <v>682</v>
          </cell>
        </row>
        <row r="1146">
          <cell r="B1146" t="str">
            <v>CAR2270</v>
          </cell>
          <cell r="C1146" t="str">
            <v>700 PB</v>
          </cell>
          <cell r="D1146" t="str">
            <v>MA107 0A</v>
          </cell>
          <cell r="E1146" t="str">
            <v>SW54</v>
          </cell>
          <cell r="F1146">
            <v>660</v>
          </cell>
        </row>
        <row r="1147">
          <cell r="B1147" t="str">
            <v>CAR2270</v>
          </cell>
          <cell r="C1147" t="str">
            <v>700 PB</v>
          </cell>
          <cell r="D1147" t="str">
            <v>MA107 0A</v>
          </cell>
          <cell r="E1147" t="str">
            <v>SW54</v>
          </cell>
          <cell r="F1147">
            <v>660</v>
          </cell>
        </row>
        <row r="1148">
          <cell r="B1148" t="str">
            <v>CAR2270</v>
          </cell>
          <cell r="C1148" t="str">
            <v>700 PB</v>
          </cell>
          <cell r="D1148" t="str">
            <v>MA107 0A</v>
          </cell>
          <cell r="E1148" t="str">
            <v>SW54</v>
          </cell>
          <cell r="F1148">
            <v>682</v>
          </cell>
        </row>
        <row r="1149">
          <cell r="B1149" t="str">
            <v>MUS2042</v>
          </cell>
          <cell r="C1149" t="str">
            <v>111-Tramper</v>
          </cell>
          <cell r="D1149" t="str">
            <v>MA444 0A</v>
          </cell>
          <cell r="E1149" t="str">
            <v>SW44</v>
          </cell>
          <cell r="F1149">
            <v>240</v>
          </cell>
          <cell r="G1149">
            <v>2050</v>
          </cell>
        </row>
        <row r="1150">
          <cell r="B1150" t="str">
            <v>MUS2042</v>
          </cell>
          <cell r="C1150" t="str">
            <v>111-Tramper</v>
          </cell>
          <cell r="D1150" t="str">
            <v>MA444 0A</v>
          </cell>
          <cell r="E1150" t="str">
            <v>SW44</v>
          </cell>
          <cell r="F1150">
            <v>600</v>
          </cell>
        </row>
        <row r="1151">
          <cell r="B1151" t="str">
            <v>MUS2042</v>
          </cell>
          <cell r="C1151" t="str">
            <v>111-Tramper</v>
          </cell>
          <cell r="D1151" t="str">
            <v>MA444 0A</v>
          </cell>
          <cell r="E1151" t="str">
            <v>SW44</v>
          </cell>
          <cell r="F1151">
            <v>620</v>
          </cell>
        </row>
        <row r="1152">
          <cell r="B1152" t="str">
            <v>MUS2042</v>
          </cell>
          <cell r="C1152" t="str">
            <v>111-Tramper</v>
          </cell>
          <cell r="D1152" t="str">
            <v>MA444 0A</v>
          </cell>
          <cell r="E1152" t="str">
            <v>SW44</v>
          </cell>
          <cell r="F1152">
            <v>372</v>
          </cell>
        </row>
        <row r="1153">
          <cell r="B1153" t="str">
            <v>MUS2042</v>
          </cell>
          <cell r="C1153" t="str">
            <v>111-Tramper</v>
          </cell>
          <cell r="D1153" t="str">
            <v>MA444 0A</v>
          </cell>
          <cell r="E1153" t="str">
            <v>SW44</v>
          </cell>
          <cell r="F1153">
            <v>144</v>
          </cell>
        </row>
        <row r="1154">
          <cell r="B1154" t="str">
            <v>MUS2042</v>
          </cell>
          <cell r="C1154" t="str">
            <v>111-Tramper</v>
          </cell>
          <cell r="D1154" t="str">
            <v>MA444 0A</v>
          </cell>
          <cell r="E1154" t="str">
            <v>SW44</v>
          </cell>
          <cell r="F1154">
            <v>44</v>
          </cell>
        </row>
        <row r="1155">
          <cell r="B1155" t="str">
            <v>MUS2042</v>
          </cell>
          <cell r="C1155" t="str">
            <v>111-Tramper</v>
          </cell>
          <cell r="D1155" t="str">
            <v>MA444 0A</v>
          </cell>
          <cell r="E1155" t="str">
            <v>SW44</v>
          </cell>
          <cell r="F1155">
            <v>30</v>
          </cell>
        </row>
        <row r="1156">
          <cell r="B1156" t="str">
            <v>MUS2043</v>
          </cell>
          <cell r="C1156" t="str">
            <v>111-Tramper</v>
          </cell>
          <cell r="D1156" t="str">
            <v>MA444 0A</v>
          </cell>
          <cell r="E1156" t="str">
            <v>SW45</v>
          </cell>
          <cell r="F1156">
            <v>399</v>
          </cell>
          <cell r="G1156">
            <v>7151</v>
          </cell>
        </row>
        <row r="1157">
          <cell r="B1157" t="str">
            <v>MUS2043</v>
          </cell>
          <cell r="C1157" t="str">
            <v>111-Tramper</v>
          </cell>
          <cell r="D1157" t="str">
            <v>MA444 0A</v>
          </cell>
          <cell r="E1157" t="str">
            <v>SW45</v>
          </cell>
          <cell r="F1157">
            <v>720</v>
          </cell>
        </row>
        <row r="1158">
          <cell r="B1158" t="str">
            <v>MUS2043</v>
          </cell>
          <cell r="C1158" t="str">
            <v>111-Tramper</v>
          </cell>
          <cell r="D1158" t="str">
            <v>MA444 0A</v>
          </cell>
          <cell r="E1158" t="str">
            <v>SW45</v>
          </cell>
          <cell r="F1158">
            <v>720</v>
          </cell>
        </row>
        <row r="1159">
          <cell r="B1159" t="str">
            <v>MUS2043</v>
          </cell>
          <cell r="C1159" t="str">
            <v>111-Tramper</v>
          </cell>
          <cell r="D1159" t="str">
            <v>MA444 0A</v>
          </cell>
          <cell r="E1159" t="str">
            <v>SW45</v>
          </cell>
          <cell r="F1159">
            <v>720</v>
          </cell>
        </row>
        <row r="1160">
          <cell r="B1160" t="str">
            <v>MUS2043</v>
          </cell>
          <cell r="C1160" t="str">
            <v>111-Tramper</v>
          </cell>
          <cell r="D1160" t="str">
            <v>MA444 0A</v>
          </cell>
          <cell r="E1160" t="str">
            <v>SW45</v>
          </cell>
          <cell r="F1160">
            <v>720</v>
          </cell>
        </row>
        <row r="1161">
          <cell r="B1161" t="str">
            <v>MUS2043</v>
          </cell>
          <cell r="C1161" t="str">
            <v>111-Tramper</v>
          </cell>
          <cell r="D1161" t="str">
            <v>MA444 0A</v>
          </cell>
          <cell r="E1161" t="str">
            <v>SW45</v>
          </cell>
          <cell r="F1161">
            <v>744</v>
          </cell>
        </row>
        <row r="1162">
          <cell r="B1162" t="str">
            <v>MUS2043</v>
          </cell>
          <cell r="C1162" t="str">
            <v>111-Tramper</v>
          </cell>
          <cell r="D1162" t="str">
            <v>MA444 0A</v>
          </cell>
          <cell r="E1162" t="str">
            <v>SW45</v>
          </cell>
          <cell r="F1162">
            <v>744</v>
          </cell>
        </row>
        <row r="1163">
          <cell r="B1163" t="str">
            <v>MUS2043</v>
          </cell>
          <cell r="C1163" t="str">
            <v>111-Tramper</v>
          </cell>
          <cell r="D1163" t="str">
            <v>MA444 0A</v>
          </cell>
          <cell r="E1163" t="str">
            <v>SW45</v>
          </cell>
          <cell r="F1163">
            <v>744</v>
          </cell>
        </row>
        <row r="1164">
          <cell r="B1164" t="str">
            <v>MUS2043</v>
          </cell>
          <cell r="C1164" t="str">
            <v>111-Tramper</v>
          </cell>
          <cell r="D1164" t="str">
            <v>MA444 0A</v>
          </cell>
          <cell r="E1164" t="str">
            <v>SW45</v>
          </cell>
          <cell r="F1164">
            <v>744</v>
          </cell>
        </row>
        <row r="1165">
          <cell r="B1165" t="str">
            <v>MUS2043</v>
          </cell>
          <cell r="C1165" t="str">
            <v>111-Tramper</v>
          </cell>
          <cell r="D1165" t="str">
            <v>MA444 0A</v>
          </cell>
          <cell r="E1165" t="str">
            <v>SW45</v>
          </cell>
          <cell r="F1165">
            <v>775</v>
          </cell>
        </row>
        <row r="1166">
          <cell r="B1166" t="str">
            <v>MUS2043</v>
          </cell>
          <cell r="C1166" t="str">
            <v>111-Tramper</v>
          </cell>
          <cell r="D1166" t="str">
            <v>MA444 0A</v>
          </cell>
          <cell r="E1166" t="str">
            <v>SW45</v>
          </cell>
          <cell r="F1166">
            <v>121</v>
          </cell>
        </row>
        <row r="1167">
          <cell r="B1167" t="str">
            <v>MUS2044</v>
          </cell>
          <cell r="C1167" t="str">
            <v>112-Boots</v>
          </cell>
          <cell r="D1167" t="str">
            <v>MA445 0A</v>
          </cell>
          <cell r="E1167" t="str">
            <v>SW45</v>
          </cell>
          <cell r="F1167">
            <v>231</v>
          </cell>
          <cell r="G1167">
            <v>2031</v>
          </cell>
        </row>
        <row r="1168">
          <cell r="B1168" t="str">
            <v>MUS2044</v>
          </cell>
          <cell r="C1168" t="str">
            <v>112-Boots</v>
          </cell>
          <cell r="D1168" t="str">
            <v>MA445 0A</v>
          </cell>
          <cell r="E1168" t="str">
            <v>SW45</v>
          </cell>
          <cell r="F1168">
            <v>660</v>
          </cell>
        </row>
        <row r="1169">
          <cell r="B1169" t="str">
            <v>MUS2044</v>
          </cell>
          <cell r="C1169" t="str">
            <v>112-Boots</v>
          </cell>
          <cell r="D1169" t="str">
            <v>MA445 0A</v>
          </cell>
          <cell r="E1169" t="str">
            <v>SW45</v>
          </cell>
          <cell r="F1169">
            <v>660</v>
          </cell>
        </row>
        <row r="1170">
          <cell r="B1170" t="str">
            <v>MUS2044</v>
          </cell>
          <cell r="C1170" t="str">
            <v>112-Boots</v>
          </cell>
          <cell r="D1170" t="str">
            <v>MA445 0A</v>
          </cell>
          <cell r="E1170" t="str">
            <v>SW45</v>
          </cell>
          <cell r="F1170">
            <v>403</v>
          </cell>
        </row>
        <row r="1171">
          <cell r="B1171" t="str">
            <v>MUS2044</v>
          </cell>
          <cell r="C1171" t="str">
            <v>112-Boots</v>
          </cell>
          <cell r="D1171" t="str">
            <v>MA445 0A</v>
          </cell>
          <cell r="E1171" t="str">
            <v>SW45</v>
          </cell>
          <cell r="F1171">
            <v>77</v>
          </cell>
        </row>
        <row r="1172">
          <cell r="B1172" t="str">
            <v>LSE5022</v>
          </cell>
          <cell r="C1172" t="str">
            <v>521-02-16</v>
          </cell>
          <cell r="D1172" t="str">
            <v>MA362 1A</v>
          </cell>
          <cell r="E1172" t="str">
            <v>SW39</v>
          </cell>
          <cell r="F1172">
            <v>660</v>
          </cell>
          <cell r="G1172">
            <v>5940</v>
          </cell>
        </row>
        <row r="1173">
          <cell r="B1173" t="str">
            <v>LSE5022</v>
          </cell>
          <cell r="C1173" t="str">
            <v>521-02-16</v>
          </cell>
          <cell r="D1173" t="str">
            <v>MA362 1A</v>
          </cell>
          <cell r="E1173" t="str">
            <v>SW39</v>
          </cell>
          <cell r="F1173">
            <v>660</v>
          </cell>
        </row>
        <row r="1174">
          <cell r="B1174" t="str">
            <v>LSE5022</v>
          </cell>
          <cell r="C1174" t="str">
            <v>521-02-16</v>
          </cell>
          <cell r="D1174" t="str">
            <v>MA362 1A</v>
          </cell>
          <cell r="E1174" t="str">
            <v>SW39</v>
          </cell>
          <cell r="F1174">
            <v>660</v>
          </cell>
        </row>
        <row r="1175">
          <cell r="B1175" t="str">
            <v>LSE5022</v>
          </cell>
          <cell r="C1175" t="str">
            <v>521-02-16</v>
          </cell>
          <cell r="D1175" t="str">
            <v>MA362 1A</v>
          </cell>
          <cell r="E1175" t="str">
            <v>SW39</v>
          </cell>
          <cell r="F1175">
            <v>660</v>
          </cell>
        </row>
        <row r="1176">
          <cell r="B1176" t="str">
            <v>LSE5022</v>
          </cell>
          <cell r="C1176" t="str">
            <v>521-02-16</v>
          </cell>
          <cell r="D1176" t="str">
            <v>MA362 1A</v>
          </cell>
          <cell r="E1176" t="str">
            <v>SW39</v>
          </cell>
          <cell r="F1176">
            <v>660</v>
          </cell>
        </row>
        <row r="1177">
          <cell r="B1177" t="str">
            <v>LSE5022</v>
          </cell>
          <cell r="C1177" t="str">
            <v>521-02-16</v>
          </cell>
          <cell r="D1177" t="str">
            <v>MA362 1A</v>
          </cell>
          <cell r="E1177" t="str">
            <v>SW39</v>
          </cell>
          <cell r="F1177">
            <v>660</v>
          </cell>
        </row>
        <row r="1178">
          <cell r="B1178" t="str">
            <v>LSE5022</v>
          </cell>
          <cell r="C1178" t="str">
            <v>521-02-16</v>
          </cell>
          <cell r="D1178" t="str">
            <v>MA362 1A</v>
          </cell>
          <cell r="E1178" t="str">
            <v>SW39</v>
          </cell>
          <cell r="F1178">
            <v>660</v>
          </cell>
        </row>
        <row r="1179">
          <cell r="B1179" t="str">
            <v>LSE5022</v>
          </cell>
          <cell r="C1179" t="str">
            <v>521-02-16</v>
          </cell>
          <cell r="D1179" t="str">
            <v>MA362 1A</v>
          </cell>
          <cell r="E1179" t="str">
            <v>SW39</v>
          </cell>
          <cell r="F1179">
            <v>660</v>
          </cell>
        </row>
        <row r="1180">
          <cell r="B1180" t="str">
            <v>LSE5022</v>
          </cell>
          <cell r="C1180" t="str">
            <v>521-02-16</v>
          </cell>
          <cell r="D1180" t="str">
            <v>MA362 1A</v>
          </cell>
          <cell r="E1180" t="str">
            <v>SW39</v>
          </cell>
          <cell r="F1180">
            <v>660</v>
          </cell>
        </row>
        <row r="1181">
          <cell r="B1181" t="str">
            <v>LSE5042</v>
          </cell>
          <cell r="C1181" t="str">
            <v>521-02-16</v>
          </cell>
          <cell r="D1181" t="str">
            <v>MA362 1A</v>
          </cell>
          <cell r="E1181" t="str">
            <v>SW39</v>
          </cell>
          <cell r="F1181">
            <v>660</v>
          </cell>
          <cell r="G1181">
            <v>660</v>
          </cell>
        </row>
        <row r="1182">
          <cell r="B1182" t="str">
            <v>LSE5032</v>
          </cell>
          <cell r="C1182" t="str">
            <v>521-02-16</v>
          </cell>
          <cell r="D1182" t="str">
            <v>MA362 1A</v>
          </cell>
          <cell r="E1182" t="str">
            <v>SW39</v>
          </cell>
          <cell r="F1182">
            <v>660</v>
          </cell>
          <cell r="G1182">
            <v>1320</v>
          </cell>
        </row>
        <row r="1183">
          <cell r="B1183" t="str">
            <v>LSE5032</v>
          </cell>
          <cell r="C1183" t="str">
            <v>521-02-16</v>
          </cell>
          <cell r="D1183" t="str">
            <v>MA362 1A</v>
          </cell>
          <cell r="E1183" t="str">
            <v>SW39</v>
          </cell>
          <cell r="F1183">
            <v>660</v>
          </cell>
        </row>
        <row r="1184">
          <cell r="B1184" t="str">
            <v>LSE5031</v>
          </cell>
          <cell r="C1184" t="str">
            <v>521-02-16</v>
          </cell>
          <cell r="D1184" t="str">
            <v>MA362 1A</v>
          </cell>
          <cell r="E1184" t="str">
            <v>SW39</v>
          </cell>
          <cell r="F1184">
            <v>360</v>
          </cell>
          <cell r="G1184">
            <v>360</v>
          </cell>
        </row>
        <row r="1185">
          <cell r="B1185" t="str">
            <v>LSE5015</v>
          </cell>
          <cell r="C1185" t="str">
            <v>521-02-16</v>
          </cell>
          <cell r="D1185" t="str">
            <v>MA362 1A</v>
          </cell>
          <cell r="E1185" t="str">
            <v>SW39</v>
          </cell>
          <cell r="F1185">
            <v>660</v>
          </cell>
          <cell r="G1185">
            <v>3300</v>
          </cell>
        </row>
        <row r="1187">
          <cell r="B1187" t="str">
            <v>LSE4969</v>
          </cell>
          <cell r="C1187" t="str">
            <v>582-06-16</v>
          </cell>
          <cell r="D1187" t="str">
            <v>MA473 0B</v>
          </cell>
          <cell r="E1187" t="str">
            <v>SW49</v>
          </cell>
          <cell r="F1187">
            <v>660</v>
          </cell>
        </row>
        <row r="1188">
          <cell r="B1188" t="str">
            <v>LSE4972</v>
          </cell>
          <cell r="C1188" t="str">
            <v>582-06-02</v>
          </cell>
          <cell r="D1188" t="str">
            <v>MA473 0B</v>
          </cell>
          <cell r="E1188" t="str">
            <v>RW32</v>
          </cell>
          <cell r="F1188">
            <v>660</v>
          </cell>
          <cell r="G1188">
            <v>1980</v>
          </cell>
        </row>
        <row r="1189">
          <cell r="B1189" t="str">
            <v>LSE4972</v>
          </cell>
          <cell r="C1189" t="str">
            <v>582-06-02</v>
          </cell>
          <cell r="D1189" t="str">
            <v>MA473 0B</v>
          </cell>
          <cell r="E1189" t="str">
            <v>RW32</v>
          </cell>
          <cell r="F1189">
            <v>660</v>
          </cell>
        </row>
        <row r="1190">
          <cell r="B1190" t="str">
            <v>LSE4972</v>
          </cell>
          <cell r="C1190" t="str">
            <v>582-06-02</v>
          </cell>
          <cell r="D1190" t="str">
            <v>MA473 0B</v>
          </cell>
          <cell r="E1190" t="str">
            <v>RW32</v>
          </cell>
          <cell r="F1190">
            <v>660</v>
          </cell>
        </row>
        <row r="1191">
          <cell r="B1191" t="str">
            <v>LSE4982</v>
          </cell>
          <cell r="C1191" t="str">
            <v>582-06-02</v>
          </cell>
          <cell r="D1191" t="str">
            <v>MA473 0B</v>
          </cell>
          <cell r="E1191" t="str">
            <v>RW32</v>
          </cell>
          <cell r="F1191">
            <v>660</v>
          </cell>
          <cell r="G1191">
            <v>1980</v>
          </cell>
        </row>
        <row r="1192">
          <cell r="B1192" t="str">
            <v>LSE4982</v>
          </cell>
          <cell r="C1192" t="str">
            <v>582-06-02</v>
          </cell>
          <cell r="D1192" t="str">
            <v>MA473 0B</v>
          </cell>
          <cell r="E1192" t="str">
            <v>RW32</v>
          </cell>
          <cell r="F1192">
            <v>660</v>
          </cell>
        </row>
        <row r="1193">
          <cell r="B1193" t="str">
            <v>LSE4982</v>
          </cell>
          <cell r="C1193" t="str">
            <v>582-06-02</v>
          </cell>
          <cell r="D1193" t="str">
            <v>MA473 0B</v>
          </cell>
          <cell r="E1193" t="str">
            <v>RW32</v>
          </cell>
          <cell r="F1193">
            <v>660</v>
          </cell>
        </row>
        <row r="1194">
          <cell r="B1194" t="str">
            <v>LSE4980</v>
          </cell>
          <cell r="C1194" t="str">
            <v>582-06-16</v>
          </cell>
          <cell r="D1194" t="str">
            <v>MA473 0B</v>
          </cell>
          <cell r="E1194" t="str">
            <v>SW49</v>
          </cell>
          <cell r="F1194">
            <v>660</v>
          </cell>
          <cell r="G1194">
            <v>660</v>
          </cell>
        </row>
        <row r="1195">
          <cell r="B1195" t="str">
            <v>LSE4990</v>
          </cell>
          <cell r="C1195" t="str">
            <v>582-06-16</v>
          </cell>
          <cell r="D1195" t="str">
            <v>MA473 0B</v>
          </cell>
          <cell r="E1195" t="str">
            <v>SW49</v>
          </cell>
          <cell r="F1195">
            <v>660</v>
          </cell>
          <cell r="G1195">
            <v>660</v>
          </cell>
        </row>
        <row r="1196">
          <cell r="B1196" t="str">
            <v>LSE4992</v>
          </cell>
          <cell r="C1196" t="str">
            <v>582-06-02</v>
          </cell>
          <cell r="D1196" t="str">
            <v>MA473 0B</v>
          </cell>
          <cell r="E1196" t="str">
            <v>RW32</v>
          </cell>
          <cell r="F1196">
            <v>660</v>
          </cell>
          <cell r="G1196">
            <v>1980</v>
          </cell>
        </row>
        <row r="1197">
          <cell r="B1197" t="str">
            <v>LSE4992</v>
          </cell>
          <cell r="C1197" t="str">
            <v>582-06-02</v>
          </cell>
          <cell r="D1197" t="str">
            <v>MA473 0B</v>
          </cell>
          <cell r="E1197" t="str">
            <v>RW32</v>
          </cell>
          <cell r="F1197">
            <v>660</v>
          </cell>
        </row>
        <row r="1198">
          <cell r="B1198" t="str">
            <v>LSE4992</v>
          </cell>
          <cell r="C1198" t="str">
            <v>582-06-02</v>
          </cell>
          <cell r="D1198" t="str">
            <v>MA473 0B</v>
          </cell>
          <cell r="E1198" t="str">
            <v>RW32</v>
          </cell>
          <cell r="F1198">
            <v>660</v>
          </cell>
        </row>
        <row r="1199">
          <cell r="B1199" t="str">
            <v>LSE4995</v>
          </cell>
          <cell r="C1199" t="str">
            <v>582-06-02</v>
          </cell>
          <cell r="D1199" t="str">
            <v>MA473 0B</v>
          </cell>
          <cell r="E1199" t="str">
            <v>RW32</v>
          </cell>
          <cell r="F1199">
            <v>660</v>
          </cell>
          <cell r="G1199">
            <v>660</v>
          </cell>
        </row>
        <row r="1200">
          <cell r="B1200" t="str">
            <v>LSE4997</v>
          </cell>
          <cell r="C1200" t="str">
            <v>582-06-16</v>
          </cell>
          <cell r="D1200" t="str">
            <v>MA473 0B</v>
          </cell>
          <cell r="E1200" t="str">
            <v>SW49</v>
          </cell>
          <cell r="F1200">
            <v>660</v>
          </cell>
          <cell r="G1200">
            <v>1320</v>
          </cell>
        </row>
        <row r="1201">
          <cell r="B1201" t="str">
            <v>LSE4997</v>
          </cell>
          <cell r="C1201" t="str">
            <v>582-06-16</v>
          </cell>
          <cell r="D1201" t="str">
            <v>MA473 0B</v>
          </cell>
          <cell r="E1201" t="str">
            <v>SW49</v>
          </cell>
          <cell r="F1201">
            <v>660</v>
          </cell>
        </row>
        <row r="1202">
          <cell r="B1202" t="str">
            <v>LSE4988</v>
          </cell>
          <cell r="C1202" t="str">
            <v>522-02-02</v>
          </cell>
          <cell r="D1202" t="str">
            <v>MA363 1B</v>
          </cell>
          <cell r="E1202" t="str">
            <v>RW20</v>
          </cell>
          <cell r="F1202">
            <v>660</v>
          </cell>
          <cell r="G1202">
            <v>660</v>
          </cell>
        </row>
        <row r="1203">
          <cell r="B1203" t="str">
            <v>LSE5003</v>
          </cell>
          <cell r="C1203" t="str">
            <v>523-02-02</v>
          </cell>
          <cell r="D1203" t="str">
            <v>MA438 0A</v>
          </cell>
          <cell r="E1203" t="str">
            <v>RW20</v>
          </cell>
          <cell r="F1203">
            <v>660</v>
          </cell>
          <cell r="G1203">
            <v>660</v>
          </cell>
        </row>
        <row r="1204">
          <cell r="B1204" t="str">
            <v>LSE5012</v>
          </cell>
          <cell r="C1204" t="str">
            <v>523-02-75</v>
          </cell>
          <cell r="D1204" t="str">
            <v>MA438 0A</v>
          </cell>
          <cell r="E1204" t="str">
            <v>SB15</v>
          </cell>
          <cell r="F1204">
            <v>660</v>
          </cell>
          <cell r="G1204">
            <v>1320</v>
          </cell>
        </row>
        <row r="1205">
          <cell r="B1205" t="str">
            <v>LSE5012</v>
          </cell>
          <cell r="C1205" t="str">
            <v>523-02-75</v>
          </cell>
          <cell r="D1205" t="str">
            <v>MA438 0A</v>
          </cell>
          <cell r="E1205" t="str">
            <v>SB15</v>
          </cell>
          <cell r="F1205">
            <v>660</v>
          </cell>
        </row>
        <row r="1206">
          <cell r="B1206" t="str">
            <v>LSE5007</v>
          </cell>
          <cell r="C1206" t="str">
            <v>523-02-75</v>
          </cell>
          <cell r="D1206" t="str">
            <v>MA438 0A</v>
          </cell>
          <cell r="E1206" t="str">
            <v>SB15</v>
          </cell>
          <cell r="F1206">
            <v>660</v>
          </cell>
          <cell r="G1206">
            <v>660</v>
          </cell>
        </row>
        <row r="1207">
          <cell r="B1207" t="str">
            <v>LSE4978</v>
          </cell>
          <cell r="C1207" t="str">
            <v>575-02-02</v>
          </cell>
          <cell r="D1207" t="str">
            <v>WA484 0A</v>
          </cell>
          <cell r="E1207" t="str">
            <v>RW20</v>
          </cell>
          <cell r="F1207">
            <v>660</v>
          </cell>
          <cell r="G1207">
            <v>660</v>
          </cell>
        </row>
        <row r="1208">
          <cell r="B1208" t="str">
            <v>LSE4987</v>
          </cell>
          <cell r="C1208" t="str">
            <v>575-02-02</v>
          </cell>
          <cell r="D1208" t="str">
            <v>WA484 0A</v>
          </cell>
          <cell r="E1208" t="str">
            <v>RW20</v>
          </cell>
          <cell r="F1208">
            <v>660</v>
          </cell>
          <cell r="G1208">
            <v>660</v>
          </cell>
        </row>
        <row r="1209">
          <cell r="B1209" t="str">
            <v>LSE5001</v>
          </cell>
          <cell r="C1209" t="str">
            <v>575-02-02</v>
          </cell>
          <cell r="D1209" t="str">
            <v>WA484 0A</v>
          </cell>
          <cell r="E1209" t="str">
            <v>RW20</v>
          </cell>
          <cell r="F1209">
            <v>660</v>
          </cell>
          <cell r="G1209">
            <v>660</v>
          </cell>
        </row>
        <row r="1210">
          <cell r="B1210" t="str">
            <v>LSE4890</v>
          </cell>
          <cell r="C1210" t="str">
            <v>527-02-76</v>
          </cell>
          <cell r="D1210" t="str">
            <v>MA505 0A</v>
          </cell>
          <cell r="E1210" t="str">
            <v>SB16</v>
          </cell>
          <cell r="F1210">
            <v>660</v>
          </cell>
          <cell r="G1210">
            <v>5250</v>
          </cell>
        </row>
        <row r="1211">
          <cell r="B1211" t="str">
            <v>LSE4890</v>
          </cell>
          <cell r="C1211" t="str">
            <v>527-02-76</v>
          </cell>
          <cell r="D1211" t="str">
            <v>MA505 0A</v>
          </cell>
          <cell r="E1211" t="str">
            <v>SB16</v>
          </cell>
          <cell r="F1211">
            <v>660</v>
          </cell>
        </row>
        <row r="1212">
          <cell r="B1212" t="str">
            <v>LSE4890</v>
          </cell>
          <cell r="C1212" t="str">
            <v>527-02-76</v>
          </cell>
          <cell r="D1212" t="str">
            <v>MA505 0A</v>
          </cell>
          <cell r="E1212" t="str">
            <v>SB16</v>
          </cell>
          <cell r="F1212">
            <v>660</v>
          </cell>
        </row>
        <row r="1213">
          <cell r="B1213" t="str">
            <v>LSE4890</v>
          </cell>
          <cell r="C1213" t="str">
            <v>527-02-76</v>
          </cell>
          <cell r="D1213" t="str">
            <v>MA505 0A</v>
          </cell>
          <cell r="E1213" t="str">
            <v>SB16</v>
          </cell>
          <cell r="F1213">
            <v>660</v>
          </cell>
        </row>
        <row r="1214">
          <cell r="B1214" t="str">
            <v>LSE4890</v>
          </cell>
          <cell r="C1214" t="str">
            <v>527-02-76</v>
          </cell>
          <cell r="D1214" t="str">
            <v>MA505 0A</v>
          </cell>
          <cell r="E1214" t="str">
            <v>SB16</v>
          </cell>
          <cell r="F1214">
            <v>660</v>
          </cell>
        </row>
        <row r="1215">
          <cell r="B1215" t="str">
            <v>LSE4890</v>
          </cell>
          <cell r="C1215" t="str">
            <v>527-02-76</v>
          </cell>
          <cell r="D1215" t="str">
            <v>MA505 0A</v>
          </cell>
          <cell r="E1215" t="str">
            <v>SB16</v>
          </cell>
          <cell r="F1215">
            <v>660</v>
          </cell>
        </row>
        <row r="1216">
          <cell r="B1216" t="str">
            <v>LSE4890</v>
          </cell>
          <cell r="C1216" t="str">
            <v>527-02-76</v>
          </cell>
          <cell r="D1216" t="str">
            <v>MA505 0A</v>
          </cell>
          <cell r="E1216" t="str">
            <v>SB16</v>
          </cell>
          <cell r="F1216">
            <v>660</v>
          </cell>
        </row>
        <row r="1217">
          <cell r="B1217" t="str">
            <v>LSE4890</v>
          </cell>
          <cell r="C1217" t="str">
            <v>527-02-76</v>
          </cell>
          <cell r="D1217" t="str">
            <v>MA505 0A</v>
          </cell>
          <cell r="E1217" t="str">
            <v>SB16</v>
          </cell>
          <cell r="F1217">
            <v>630</v>
          </cell>
        </row>
        <row r="1218">
          <cell r="B1218" t="str">
            <v>LSE4889</v>
          </cell>
          <cell r="C1218" t="str">
            <v>527-02-75</v>
          </cell>
          <cell r="D1218" t="str">
            <v>MA505 0A</v>
          </cell>
          <cell r="E1218" t="str">
            <v>SB15</v>
          </cell>
          <cell r="F1218">
            <v>600</v>
          </cell>
          <cell r="G1218">
            <v>8490</v>
          </cell>
        </row>
        <row r="1219">
          <cell r="B1219" t="str">
            <v>LSE4889</v>
          </cell>
          <cell r="C1219" t="str">
            <v>527-02-75</v>
          </cell>
          <cell r="D1219" t="str">
            <v>MA505 0A</v>
          </cell>
          <cell r="E1219" t="str">
            <v>SB15</v>
          </cell>
          <cell r="F1219">
            <v>600</v>
          </cell>
        </row>
        <row r="1220">
          <cell r="B1220" t="str">
            <v>LSE4889</v>
          </cell>
          <cell r="C1220" t="str">
            <v>527-02-75</v>
          </cell>
          <cell r="D1220" t="str">
            <v>MA505 0A</v>
          </cell>
          <cell r="E1220" t="str">
            <v>SB15</v>
          </cell>
          <cell r="F1220">
            <v>600</v>
          </cell>
        </row>
        <row r="1221">
          <cell r="B1221" t="str">
            <v>LSE4889</v>
          </cell>
          <cell r="C1221" t="str">
            <v>527-02-75</v>
          </cell>
          <cell r="D1221" t="str">
            <v>MA505 0A</v>
          </cell>
          <cell r="E1221" t="str">
            <v>SB15</v>
          </cell>
          <cell r="F1221">
            <v>600</v>
          </cell>
        </row>
        <row r="1222">
          <cell r="B1222" t="str">
            <v>LSE4889</v>
          </cell>
          <cell r="C1222" t="str">
            <v>527-02-75</v>
          </cell>
          <cell r="D1222" t="str">
            <v>MA505 0A</v>
          </cell>
          <cell r="E1222" t="str">
            <v>SB15</v>
          </cell>
          <cell r="F1222">
            <v>600</v>
          </cell>
        </row>
        <row r="1223">
          <cell r="B1223" t="str">
            <v>LSE4889</v>
          </cell>
          <cell r="C1223" t="str">
            <v>527-02-75</v>
          </cell>
          <cell r="D1223" t="str">
            <v>MA505 0A</v>
          </cell>
          <cell r="E1223" t="str">
            <v>SB15</v>
          </cell>
          <cell r="F1223">
            <v>600</v>
          </cell>
        </row>
        <row r="1224">
          <cell r="B1224" t="str">
            <v>LSE4889</v>
          </cell>
          <cell r="C1224" t="str">
            <v>527-02-75</v>
          </cell>
          <cell r="D1224" t="str">
            <v>MA505 0A</v>
          </cell>
          <cell r="E1224" t="str">
            <v>SB15</v>
          </cell>
          <cell r="F1224">
            <v>600</v>
          </cell>
        </row>
        <row r="1225">
          <cell r="B1225" t="str">
            <v>LSE4889</v>
          </cell>
          <cell r="C1225" t="str">
            <v>527-02-75</v>
          </cell>
          <cell r="D1225" t="str">
            <v>MA505 0A</v>
          </cell>
          <cell r="E1225" t="str">
            <v>SB15</v>
          </cell>
          <cell r="F1225">
            <v>600</v>
          </cell>
        </row>
        <row r="1226">
          <cell r="B1226" t="str">
            <v>LSE4889</v>
          </cell>
          <cell r="C1226" t="str">
            <v>527-02-75</v>
          </cell>
          <cell r="D1226" t="str">
            <v>MA505 0A</v>
          </cell>
          <cell r="E1226" t="str">
            <v>SB15</v>
          </cell>
          <cell r="F1226">
            <v>600</v>
          </cell>
        </row>
        <row r="1227">
          <cell r="B1227" t="str">
            <v>LSE4889</v>
          </cell>
          <cell r="C1227" t="str">
            <v>527-02-75</v>
          </cell>
          <cell r="D1227" t="str">
            <v>MA505 0A</v>
          </cell>
          <cell r="E1227" t="str">
            <v>SB15</v>
          </cell>
          <cell r="F1227">
            <v>600</v>
          </cell>
        </row>
        <row r="1228">
          <cell r="B1228" t="str">
            <v>LSE4889</v>
          </cell>
          <cell r="C1228" t="str">
            <v>527-02-75</v>
          </cell>
          <cell r="D1228" t="str">
            <v>MA505 0A</v>
          </cell>
          <cell r="E1228" t="str">
            <v>SB15</v>
          </cell>
          <cell r="F1228">
            <v>660</v>
          </cell>
        </row>
        <row r="1229">
          <cell r="B1229" t="str">
            <v>LSE4889</v>
          </cell>
          <cell r="C1229" t="str">
            <v>527-02-75</v>
          </cell>
          <cell r="D1229" t="str">
            <v>MA505 0A</v>
          </cell>
          <cell r="E1229" t="str">
            <v>SB15</v>
          </cell>
          <cell r="F1229">
            <v>660</v>
          </cell>
        </row>
        <row r="1230">
          <cell r="B1230" t="str">
            <v>LSE4889</v>
          </cell>
          <cell r="C1230" t="str">
            <v>527-02-75</v>
          </cell>
          <cell r="D1230" t="str">
            <v>MA505 0A</v>
          </cell>
          <cell r="E1230" t="str">
            <v>SB15</v>
          </cell>
          <cell r="F1230">
            <v>660</v>
          </cell>
        </row>
        <row r="1231">
          <cell r="B1231" t="str">
            <v>LSE4889</v>
          </cell>
          <cell r="C1231" t="str">
            <v>527-02-75</v>
          </cell>
          <cell r="D1231" t="str">
            <v>MA505 0A</v>
          </cell>
          <cell r="E1231" t="str">
            <v>SB15</v>
          </cell>
          <cell r="F1231">
            <v>510</v>
          </cell>
        </row>
        <row r="1232">
          <cell r="B1232" t="str">
            <v>LSE4888</v>
          </cell>
          <cell r="C1232" t="str">
            <v>527-02-02</v>
          </cell>
          <cell r="D1232" t="str">
            <v>MA505 0A</v>
          </cell>
          <cell r="E1232" t="str">
            <v>RW20</v>
          </cell>
          <cell r="F1232">
            <v>660</v>
          </cell>
          <cell r="G1232">
            <v>11250</v>
          </cell>
        </row>
        <row r="1234">
          <cell r="B1234" t="str">
            <v>LSANZ4741</v>
          </cell>
          <cell r="C1234" t="str">
            <v>00504-0207</v>
          </cell>
          <cell r="D1234" t="str">
            <v>MA381 1A</v>
          </cell>
          <cell r="E1234" t="str">
            <v>SW28</v>
          </cell>
          <cell r="F1234">
            <v>660</v>
          </cell>
          <cell r="G1234">
            <v>5040</v>
          </cell>
        </row>
        <row r="1235">
          <cell r="B1235" t="str">
            <v>LSANZ4741</v>
          </cell>
          <cell r="C1235" t="str">
            <v>00504-0207</v>
          </cell>
          <cell r="D1235" t="str">
            <v>MA381 1A</v>
          </cell>
          <cell r="E1235" t="str">
            <v>SW28</v>
          </cell>
          <cell r="F1235">
            <v>660</v>
          </cell>
        </row>
        <row r="1236">
          <cell r="B1236" t="str">
            <v>LSANZ4741</v>
          </cell>
          <cell r="C1236" t="str">
            <v>00504-0207</v>
          </cell>
          <cell r="D1236" t="str">
            <v>MA381 1A</v>
          </cell>
          <cell r="E1236" t="str">
            <v>SW28</v>
          </cell>
          <cell r="F1236">
            <v>600</v>
          </cell>
        </row>
        <row r="1237">
          <cell r="B1237" t="str">
            <v>LSANZ4741</v>
          </cell>
          <cell r="C1237" t="str">
            <v>00504-0207</v>
          </cell>
          <cell r="D1237" t="str">
            <v>MA381 1A</v>
          </cell>
          <cell r="E1237" t="str">
            <v>SW28</v>
          </cell>
          <cell r="F1237">
            <v>600</v>
          </cell>
        </row>
        <row r="1238">
          <cell r="B1238" t="str">
            <v>LSANZ4741</v>
          </cell>
          <cell r="C1238" t="str">
            <v>00504-0207</v>
          </cell>
          <cell r="D1238" t="str">
            <v>MA381 1A</v>
          </cell>
          <cell r="E1238" t="str">
            <v>SW28</v>
          </cell>
          <cell r="F1238">
            <v>540</v>
          </cell>
        </row>
        <row r="1239">
          <cell r="B1239" t="str">
            <v>LSANZ4748</v>
          </cell>
          <cell r="C1239" t="str">
            <v>00504-0207</v>
          </cell>
          <cell r="D1239" t="str">
            <v>MA381 1A</v>
          </cell>
          <cell r="E1239" t="str">
            <v>SW28</v>
          </cell>
          <cell r="F1239">
            <v>600</v>
          </cell>
          <cell r="G1239">
            <v>5010</v>
          </cell>
        </row>
        <row r="1240">
          <cell r="B1240" t="str">
            <v>LSANZ4748</v>
          </cell>
          <cell r="C1240" t="str">
            <v>00504-0207</v>
          </cell>
          <cell r="D1240" t="str">
            <v>MA381 1A</v>
          </cell>
          <cell r="E1240" t="str">
            <v>SW28</v>
          </cell>
          <cell r="F1240">
            <v>600</v>
          </cell>
        </row>
        <row r="1241">
          <cell r="B1241" t="str">
            <v>LSANZ4748</v>
          </cell>
          <cell r="C1241" t="str">
            <v>00504-0207</v>
          </cell>
          <cell r="D1241" t="str">
            <v>MA381 1A</v>
          </cell>
          <cell r="E1241" t="str">
            <v>SW28</v>
          </cell>
          <cell r="F1241">
            <v>600</v>
          </cell>
        </row>
        <row r="1242">
          <cell r="B1242" t="str">
            <v>LSANZ4748</v>
          </cell>
          <cell r="C1242" t="str">
            <v>00504-0207</v>
          </cell>
          <cell r="D1242" t="str">
            <v>MA381 1A</v>
          </cell>
          <cell r="E1242" t="str">
            <v>SW28</v>
          </cell>
          <cell r="F1242">
            <v>600</v>
          </cell>
        </row>
        <row r="1243">
          <cell r="B1243" t="str">
            <v>LSANZ4748</v>
          </cell>
          <cell r="C1243" t="str">
            <v>00504-0207</v>
          </cell>
          <cell r="D1243" t="str">
            <v>MA381 1A</v>
          </cell>
          <cell r="E1243" t="str">
            <v>SW28</v>
          </cell>
          <cell r="F1243">
            <v>660</v>
          </cell>
        </row>
        <row r="1244">
          <cell r="B1244" t="str">
            <v>LSANZ4748</v>
          </cell>
          <cell r="C1244" t="str">
            <v>00504-0207</v>
          </cell>
          <cell r="D1244" t="str">
            <v>MA381 1A</v>
          </cell>
          <cell r="E1244" t="str">
            <v>SW28</v>
          </cell>
          <cell r="F1244">
            <v>660</v>
          </cell>
        </row>
        <row r="1245">
          <cell r="B1245" t="str">
            <v>LSANZ4748</v>
          </cell>
          <cell r="C1245" t="str">
            <v>00504-0207</v>
          </cell>
          <cell r="D1245" t="str">
            <v>MA381 1A</v>
          </cell>
          <cell r="E1245" t="str">
            <v>SW28</v>
          </cell>
          <cell r="F1245">
            <v>660</v>
          </cell>
        </row>
        <row r="1246">
          <cell r="B1246" t="str">
            <v>LSANZ4748</v>
          </cell>
          <cell r="C1246" t="str">
            <v>00504-0207</v>
          </cell>
          <cell r="D1246" t="str">
            <v>MA381 1A</v>
          </cell>
          <cell r="E1246" t="str">
            <v>SW28</v>
          </cell>
          <cell r="F1246">
            <v>630</v>
          </cell>
        </row>
        <row r="1247">
          <cell r="B1247" t="str">
            <v>LSANZ4761</v>
          </cell>
          <cell r="C1247" t="str">
            <v>00502-0711</v>
          </cell>
          <cell r="D1247" t="str">
            <v>MA391 1A</v>
          </cell>
          <cell r="E1247" t="str">
            <v>TW03</v>
          </cell>
          <cell r="F1247">
            <v>310</v>
          </cell>
          <cell r="G1247">
            <v>310</v>
          </cell>
        </row>
        <row r="1248">
          <cell r="B1248" t="str">
            <v>LSANZ4760</v>
          </cell>
          <cell r="C1248" t="str">
            <v>00502-0313</v>
          </cell>
          <cell r="D1248" t="str">
            <v>MA391 1A</v>
          </cell>
          <cell r="E1248" t="str">
            <v>TW11</v>
          </cell>
          <cell r="F1248">
            <v>360</v>
          </cell>
          <cell r="G1248">
            <v>1870</v>
          </cell>
        </row>
        <row r="1249">
          <cell r="B1249" t="str">
            <v>LSANZ4760</v>
          </cell>
          <cell r="C1249" t="str">
            <v>00502-0313</v>
          </cell>
          <cell r="D1249" t="str">
            <v>MA391 1A</v>
          </cell>
          <cell r="E1249" t="str">
            <v>TW11</v>
          </cell>
          <cell r="F1249">
            <v>620</v>
          </cell>
        </row>
        <row r="1250">
          <cell r="B1250" t="str">
            <v>LSANZ4760</v>
          </cell>
          <cell r="C1250" t="str">
            <v>00502-0313</v>
          </cell>
          <cell r="D1250" t="str">
            <v>MA391 1A</v>
          </cell>
          <cell r="E1250" t="str">
            <v>TW11</v>
          </cell>
          <cell r="F1250">
            <v>620</v>
          </cell>
        </row>
        <row r="1251">
          <cell r="B1251" t="str">
            <v>LSANZ4746</v>
          </cell>
          <cell r="C1251" t="str">
            <v>00502-0403</v>
          </cell>
          <cell r="D1251" t="str">
            <v>MA391 1A</v>
          </cell>
          <cell r="E1251" t="str">
            <v>RW19</v>
          </cell>
          <cell r="F1251">
            <v>600</v>
          </cell>
          <cell r="G1251">
            <v>600</v>
          </cell>
        </row>
        <row r="1252">
          <cell r="B1252" t="str">
            <v>LSANZ4745</v>
          </cell>
          <cell r="C1252" t="str">
            <v>00502-0339</v>
          </cell>
          <cell r="D1252" t="str">
            <v>MA391 1A</v>
          </cell>
          <cell r="E1252" t="str">
            <v>RW28</v>
          </cell>
          <cell r="F1252">
            <v>600</v>
          </cell>
          <cell r="G1252">
            <v>600</v>
          </cell>
        </row>
        <row r="1253">
          <cell r="B1253" t="str">
            <v>LSANZ4755</v>
          </cell>
          <cell r="C1253" t="str">
            <v>00553-0207</v>
          </cell>
          <cell r="D1253" t="str">
            <v>WA384 1A</v>
          </cell>
          <cell r="E1253" t="str">
            <v>SW29</v>
          </cell>
          <cell r="F1253">
            <v>600</v>
          </cell>
          <cell r="G1253">
            <v>600</v>
          </cell>
        </row>
        <row r="1254">
          <cell r="B1254" t="str">
            <v>LSANZ4756</v>
          </cell>
          <cell r="C1254" t="str">
            <v>00553-0260</v>
          </cell>
          <cell r="D1254" t="str">
            <v>WB384 1A</v>
          </cell>
          <cell r="E1254" t="str">
            <v>RW23</v>
          </cell>
          <cell r="F1254">
            <v>600</v>
          </cell>
          <cell r="G1254">
            <v>600</v>
          </cell>
        </row>
        <row r="1255">
          <cell r="B1255" t="str">
            <v>LSANZ4750</v>
          </cell>
          <cell r="C1255" t="str">
            <v>00504-0208</v>
          </cell>
          <cell r="D1255" t="str">
            <v>MA381 1A</v>
          </cell>
          <cell r="E1255" t="str">
            <v>BW22</v>
          </cell>
          <cell r="F1255">
            <v>600</v>
          </cell>
          <cell r="G1255">
            <v>1020</v>
          </cell>
        </row>
        <row r="1256">
          <cell r="B1256" t="str">
            <v>LSANZ4750</v>
          </cell>
          <cell r="C1256" t="str">
            <v>00504-0208</v>
          </cell>
          <cell r="D1256" t="str">
            <v>MA381 1A</v>
          </cell>
          <cell r="E1256" t="str">
            <v>BW22</v>
          </cell>
          <cell r="F1256">
            <v>420</v>
          </cell>
        </row>
        <row r="1257">
          <cell r="B1257" t="str">
            <v>LSANZ4747</v>
          </cell>
          <cell r="C1257" t="str">
            <v>00504-0201</v>
          </cell>
          <cell r="D1257" t="str">
            <v>MA381 1A</v>
          </cell>
          <cell r="E1257" t="str">
            <v>RW15</v>
          </cell>
          <cell r="F1257">
            <v>600</v>
          </cell>
          <cell r="G1257">
            <v>600</v>
          </cell>
        </row>
        <row r="1258">
          <cell r="B1258" t="str">
            <v>LSANZ4749</v>
          </cell>
          <cell r="C1258" t="str">
            <v>00504-0207</v>
          </cell>
          <cell r="D1258" t="str">
            <v>MA381 1A</v>
          </cell>
          <cell r="E1258" t="str">
            <v>SW28</v>
          </cell>
          <cell r="F1258">
            <v>660</v>
          </cell>
          <cell r="G1258">
            <v>5010</v>
          </cell>
        </row>
        <row r="1259">
          <cell r="B1259" t="str">
            <v>LSANZ4749</v>
          </cell>
          <cell r="C1259" t="str">
            <v>00504-0207</v>
          </cell>
          <cell r="D1259" t="str">
            <v>MA381 1A</v>
          </cell>
          <cell r="E1259" t="str">
            <v>SW28</v>
          </cell>
          <cell r="F1259">
            <v>660</v>
          </cell>
        </row>
        <row r="1260">
          <cell r="B1260" t="str">
            <v>LSANZ4749</v>
          </cell>
          <cell r="C1260" t="str">
            <v>00504-0207</v>
          </cell>
          <cell r="D1260" t="str">
            <v>MA381 1A</v>
          </cell>
          <cell r="E1260" t="str">
            <v>SW28</v>
          </cell>
          <cell r="F1260">
            <v>660</v>
          </cell>
        </row>
        <row r="1261">
          <cell r="B1261" t="str">
            <v>LSANZ4749</v>
          </cell>
          <cell r="C1261" t="str">
            <v>00504-0207</v>
          </cell>
          <cell r="D1261" t="str">
            <v>MA381 1A</v>
          </cell>
          <cell r="E1261" t="str">
            <v>SW28</v>
          </cell>
          <cell r="F1261">
            <v>660</v>
          </cell>
        </row>
        <row r="1262">
          <cell r="B1262" t="str">
            <v>LSANZ4749</v>
          </cell>
          <cell r="C1262" t="str">
            <v>00504-0207</v>
          </cell>
          <cell r="D1262" t="str">
            <v>MA381 1A</v>
          </cell>
          <cell r="E1262" t="str">
            <v>SW28</v>
          </cell>
          <cell r="F1262">
            <v>660</v>
          </cell>
        </row>
        <row r="1263">
          <cell r="B1263" t="str">
            <v>LSANZ4749</v>
          </cell>
          <cell r="C1263" t="str">
            <v>00504-0207</v>
          </cell>
          <cell r="D1263" t="str">
            <v>MA381 1A</v>
          </cell>
          <cell r="E1263" t="str">
            <v>SW28</v>
          </cell>
          <cell r="F1263">
            <v>600</v>
          </cell>
        </row>
        <row r="1264">
          <cell r="B1264" t="str">
            <v>LSANZ4749</v>
          </cell>
          <cell r="C1264" t="str">
            <v>00504-0207</v>
          </cell>
          <cell r="D1264" t="str">
            <v>MA381 1A</v>
          </cell>
          <cell r="E1264" t="str">
            <v>SW28</v>
          </cell>
          <cell r="F1264">
            <v>600</v>
          </cell>
        </row>
        <row r="1265">
          <cell r="B1265" t="str">
            <v>LSANZ4749</v>
          </cell>
          <cell r="C1265" t="str">
            <v>00504-0207</v>
          </cell>
          <cell r="D1265" t="str">
            <v>MA381 1A</v>
          </cell>
          <cell r="E1265" t="str">
            <v>SW28</v>
          </cell>
          <cell r="F1265">
            <v>510</v>
          </cell>
        </row>
        <row r="1266">
          <cell r="B1266" t="str">
            <v>LSANZ4767</v>
          </cell>
          <cell r="C1266" t="str">
            <v>00520-8520</v>
          </cell>
          <cell r="D1266" t="str">
            <v>MA447 1A</v>
          </cell>
          <cell r="E1266" t="str">
            <v>TW19</v>
          </cell>
          <cell r="F1266">
            <v>372</v>
          </cell>
          <cell r="G1266">
            <v>600</v>
          </cell>
        </row>
        <row r="1267">
          <cell r="B1267" t="str">
            <v>LSANZ4767</v>
          </cell>
          <cell r="C1267" t="str">
            <v>00520-8520</v>
          </cell>
          <cell r="D1267" t="str">
            <v>MA447 1A</v>
          </cell>
          <cell r="E1267" t="str">
            <v>TW19</v>
          </cell>
          <cell r="F1267">
            <v>189</v>
          </cell>
          <cell r="G1267">
            <v>600</v>
          </cell>
        </row>
        <row r="1268">
          <cell r="B1268" t="str">
            <v>LSANZ4767</v>
          </cell>
          <cell r="C1268" t="str">
            <v>00520-8520</v>
          </cell>
          <cell r="D1268" t="str">
            <v>MA447 1A</v>
          </cell>
          <cell r="E1268" t="str">
            <v>TW19</v>
          </cell>
          <cell r="F1268">
            <v>30</v>
          </cell>
          <cell r="G1268">
            <v>600</v>
          </cell>
        </row>
        <row r="1269">
          <cell r="B1269" t="str">
            <v>LSANZ4767</v>
          </cell>
          <cell r="C1269" t="str">
            <v>00520-8520</v>
          </cell>
          <cell r="D1269" t="str">
            <v>MA447 1A</v>
          </cell>
          <cell r="E1269" t="str">
            <v>TW19</v>
          </cell>
          <cell r="F1269">
            <v>35</v>
          </cell>
          <cell r="G1269">
            <v>600</v>
          </cell>
        </row>
        <row r="1270">
          <cell r="B1270" t="str">
            <v>LSANZ4757</v>
          </cell>
          <cell r="C1270" t="str">
            <v>00607-0407</v>
          </cell>
          <cell r="D1270" t="str">
            <v>MA130 1B</v>
          </cell>
          <cell r="E1270" t="str">
            <v>SW29</v>
          </cell>
          <cell r="F1270">
            <v>600</v>
          </cell>
          <cell r="G1270">
            <v>600</v>
          </cell>
        </row>
        <row r="1271">
          <cell r="B1271" t="str">
            <v>LSANZ4752</v>
          </cell>
          <cell r="C1271" t="str">
            <v>00512-0207</v>
          </cell>
          <cell r="D1271" t="str">
            <v>MA418 1A</v>
          </cell>
          <cell r="E1271" t="str">
            <v>SW29</v>
          </cell>
          <cell r="F1271">
            <v>600</v>
          </cell>
          <cell r="G1271">
            <v>600</v>
          </cell>
        </row>
        <row r="1272">
          <cell r="B1272" t="str">
            <v>LSANZ4751</v>
          </cell>
          <cell r="C1272" t="str">
            <v>00512-0201</v>
          </cell>
          <cell r="D1272" t="str">
            <v>MA418 1A</v>
          </cell>
          <cell r="E1272" t="str">
            <v>RW15</v>
          </cell>
          <cell r="F1272">
            <v>600</v>
          </cell>
          <cell r="G1272">
            <v>600</v>
          </cell>
        </row>
        <row r="1273">
          <cell r="B1273" t="str">
            <v>LSANZ4753</v>
          </cell>
          <cell r="C1273" t="str">
            <v>00512-0208</v>
          </cell>
          <cell r="D1273" t="str">
            <v>MA418 1A</v>
          </cell>
          <cell r="E1273" t="str">
            <v>SW36</v>
          </cell>
          <cell r="F1273">
            <v>600</v>
          </cell>
          <cell r="G1273">
            <v>600</v>
          </cell>
        </row>
        <row r="1274">
          <cell r="B1274" t="str">
            <v>LSANZ4754</v>
          </cell>
          <cell r="C1274" t="str">
            <v>00517-0301</v>
          </cell>
          <cell r="D1274" t="str">
            <v>MA443 1A</v>
          </cell>
          <cell r="E1274" t="str">
            <v>RW15</v>
          </cell>
          <cell r="F1274">
            <v>600</v>
          </cell>
          <cell r="G1274">
            <v>600</v>
          </cell>
        </row>
        <row r="1275">
          <cell r="B1275" t="str">
            <v>LSANZ4758</v>
          </cell>
          <cell r="C1275" t="str">
            <v>00704-0206</v>
          </cell>
          <cell r="D1275" t="str">
            <v>MO143 1B</v>
          </cell>
          <cell r="E1275" t="str">
            <v>BW27</v>
          </cell>
          <cell r="F1275">
            <v>600</v>
          </cell>
          <cell r="G1275">
            <v>600</v>
          </cell>
        </row>
        <row r="1276">
          <cell r="B1276" t="str">
            <v>LSANZ4759</v>
          </cell>
          <cell r="C1276" t="str">
            <v>00704-0207</v>
          </cell>
          <cell r="D1276" t="str">
            <v>MO143 1B</v>
          </cell>
          <cell r="E1276" t="str">
            <v>SW40</v>
          </cell>
          <cell r="F1276">
            <v>600</v>
          </cell>
          <cell r="G1276">
            <v>600</v>
          </cell>
        </row>
        <row r="1277">
          <cell r="B1277" t="str">
            <v>LSE4931 ReCut</v>
          </cell>
          <cell r="C1277" t="str">
            <v>581-06-16</v>
          </cell>
          <cell r="D1277" t="str">
            <v>MA503 0A</v>
          </cell>
          <cell r="E1277" t="str">
            <v>SW49</v>
          </cell>
          <cell r="F1277">
            <v>136</v>
          </cell>
          <cell r="G1277">
            <v>136</v>
          </cell>
        </row>
        <row r="1278">
          <cell r="B1278" t="str">
            <v>LSE4964 ReCut</v>
          </cell>
          <cell r="C1278" t="str">
            <v>581-06-16</v>
          </cell>
          <cell r="D1278" t="str">
            <v>MA503 0A</v>
          </cell>
          <cell r="E1278" t="str">
            <v>SW49</v>
          </cell>
          <cell r="F1278">
            <v>75</v>
          </cell>
          <cell r="G1278">
            <v>75</v>
          </cell>
        </row>
        <row r="1279">
          <cell r="B1279" t="str">
            <v>LSE4979</v>
          </cell>
          <cell r="C1279" t="str">
            <v>522-02-16</v>
          </cell>
          <cell r="D1279" t="str">
            <v>MA363 1B</v>
          </cell>
          <cell r="E1279" t="str">
            <v>SW39</v>
          </cell>
          <cell r="F1279">
            <v>330</v>
          </cell>
          <cell r="G1279">
            <v>330</v>
          </cell>
        </row>
        <row r="1280">
          <cell r="B1280" t="str">
            <v>LSE5010</v>
          </cell>
          <cell r="C1280" t="str">
            <v>523-02-75</v>
          </cell>
          <cell r="D1280" t="str">
            <v>MA438 0A</v>
          </cell>
          <cell r="E1280" t="str">
            <v>SB15</v>
          </cell>
          <cell r="F1280">
            <v>660</v>
          </cell>
          <cell r="G1280">
            <v>1320</v>
          </cell>
        </row>
        <row r="1281">
          <cell r="B1281" t="str">
            <v>LSE5010</v>
          </cell>
          <cell r="C1281" t="str">
            <v>523-02-75</v>
          </cell>
          <cell r="D1281" t="str">
            <v>MA438 0A</v>
          </cell>
          <cell r="E1281" t="str">
            <v>SB15</v>
          </cell>
          <cell r="F1281">
            <v>660</v>
          </cell>
        </row>
        <row r="1282">
          <cell r="B1282" t="str">
            <v>LSE5050</v>
          </cell>
          <cell r="C1282" t="str">
            <v>523-02-75</v>
          </cell>
          <cell r="D1282" t="str">
            <v>MA438 0A</v>
          </cell>
          <cell r="E1282" t="str">
            <v>SB15</v>
          </cell>
          <cell r="F1282">
            <v>660</v>
          </cell>
          <cell r="G1282">
            <v>1320</v>
          </cell>
        </row>
        <row r="1283">
          <cell r="B1283" t="str">
            <v>LSE5050</v>
          </cell>
          <cell r="C1283" t="str">
            <v>523-02-75</v>
          </cell>
          <cell r="D1283" t="str">
            <v>MA438 0A</v>
          </cell>
          <cell r="E1283" t="str">
            <v>SB15</v>
          </cell>
          <cell r="F1283">
            <v>660</v>
          </cell>
        </row>
        <row r="1284">
          <cell r="B1284" t="str">
            <v>LSE5053</v>
          </cell>
          <cell r="C1284" t="str">
            <v>523-02-75</v>
          </cell>
          <cell r="D1284" t="str">
            <v>MA438 0A</v>
          </cell>
          <cell r="E1284" t="str">
            <v>SB15</v>
          </cell>
          <cell r="F1284">
            <v>660</v>
          </cell>
          <cell r="G1284">
            <v>660</v>
          </cell>
        </row>
        <row r="1285">
          <cell r="B1285" t="str">
            <v>LSE5049</v>
          </cell>
          <cell r="C1285" t="str">
            <v>523-02-75</v>
          </cell>
          <cell r="D1285" t="str">
            <v>MA438 0A</v>
          </cell>
          <cell r="E1285" t="str">
            <v>SB15</v>
          </cell>
          <cell r="F1285">
            <v>660</v>
          </cell>
          <cell r="G1285">
            <v>660</v>
          </cell>
        </row>
        <row r="1286">
          <cell r="B1286" t="str">
            <v>LSE5011</v>
          </cell>
          <cell r="C1286" t="str">
            <v>523-02-79</v>
          </cell>
          <cell r="D1286" t="str">
            <v>MA438 0A</v>
          </cell>
          <cell r="E1286" t="str">
            <v>TW16</v>
          </cell>
          <cell r="F1286">
            <v>682</v>
          </cell>
          <cell r="G1286">
            <v>1364</v>
          </cell>
        </row>
        <row r="1287">
          <cell r="B1287" t="str">
            <v>LSE5011</v>
          </cell>
          <cell r="C1287" t="str">
            <v>523-02-79</v>
          </cell>
          <cell r="D1287" t="str">
            <v>MA438 0A</v>
          </cell>
          <cell r="E1287" t="str">
            <v>TW16</v>
          </cell>
          <cell r="F1287">
            <v>682</v>
          </cell>
        </row>
        <row r="1288">
          <cell r="B1288" t="str">
            <v>LSE5051</v>
          </cell>
          <cell r="C1288" t="str">
            <v>523-02-79</v>
          </cell>
          <cell r="D1288" t="str">
            <v>MA438 0A</v>
          </cell>
          <cell r="E1288" t="str">
            <v>TW16</v>
          </cell>
          <cell r="F1288">
            <v>682</v>
          </cell>
          <cell r="G1288">
            <v>682</v>
          </cell>
        </row>
        <row r="1289">
          <cell r="B1289" t="str">
            <v>LSE5036</v>
          </cell>
          <cell r="C1289" t="str">
            <v>523-02-02</v>
          </cell>
          <cell r="D1289" t="str">
            <v>MA438 0A</v>
          </cell>
          <cell r="E1289" t="str">
            <v>RW20</v>
          </cell>
          <cell r="F1289">
            <v>660</v>
          </cell>
          <cell r="G1289">
            <v>660</v>
          </cell>
        </row>
        <row r="1290">
          <cell r="B1290" t="str">
            <v>LSE5023</v>
          </cell>
          <cell r="C1290" t="str">
            <v>522-02-02</v>
          </cell>
          <cell r="D1290" t="str">
            <v>MA363 1B</v>
          </cell>
          <cell r="E1290" t="str">
            <v>RW20</v>
          </cell>
          <cell r="F1290">
            <v>660</v>
          </cell>
          <cell r="G1290">
            <v>1320</v>
          </cell>
        </row>
        <row r="1291">
          <cell r="B1291" t="str">
            <v>LSE5023</v>
          </cell>
          <cell r="C1291" t="str">
            <v>522-02-02</v>
          </cell>
          <cell r="D1291" t="str">
            <v>MA363 1B</v>
          </cell>
          <cell r="E1291" t="str">
            <v>RW20</v>
          </cell>
          <cell r="F1291">
            <v>660</v>
          </cell>
        </row>
        <row r="1292">
          <cell r="B1292" t="str">
            <v>LSE5039</v>
          </cell>
          <cell r="C1292" t="str">
            <v>522-02-02</v>
          </cell>
          <cell r="D1292" t="str">
            <v>MA363 1B</v>
          </cell>
          <cell r="E1292" t="str">
            <v>RW20</v>
          </cell>
          <cell r="F1292">
            <v>660</v>
          </cell>
          <cell r="G1292">
            <v>660</v>
          </cell>
        </row>
        <row r="1293">
          <cell r="B1293" t="str">
            <v>LSE5044</v>
          </cell>
          <cell r="C1293" t="str">
            <v>582-06-02</v>
          </cell>
          <cell r="D1293" t="str">
            <v>MA473 0B</v>
          </cell>
          <cell r="E1293" t="str">
            <v>RW32</v>
          </cell>
          <cell r="F1293">
            <v>660</v>
          </cell>
          <cell r="G1293">
            <v>660</v>
          </cell>
        </row>
        <row r="1294">
          <cell r="B1294" t="str">
            <v>LSE5045</v>
          </cell>
          <cell r="C1294" t="str">
            <v>582-06-16</v>
          </cell>
          <cell r="D1294" t="str">
            <v>MA473 0B</v>
          </cell>
          <cell r="E1294" t="str">
            <v>SW49</v>
          </cell>
          <cell r="F1294">
            <v>660</v>
          </cell>
          <cell r="G1294">
            <v>3300</v>
          </cell>
        </row>
        <row r="1295">
          <cell r="B1295" t="str">
            <v>LSE5045</v>
          </cell>
          <cell r="C1295" t="str">
            <v>582-06-16</v>
          </cell>
          <cell r="D1295" t="str">
            <v>MA473 0B</v>
          </cell>
          <cell r="E1295" t="str">
            <v>SW49</v>
          </cell>
          <cell r="F1295">
            <v>660</v>
          </cell>
        </row>
        <row r="1296">
          <cell r="B1296" t="str">
            <v>LSE5045</v>
          </cell>
          <cell r="C1296" t="str">
            <v>582-06-16</v>
          </cell>
          <cell r="D1296" t="str">
            <v>MA473 0B</v>
          </cell>
          <cell r="E1296" t="str">
            <v>SW49</v>
          </cell>
          <cell r="F1296">
            <v>660</v>
          </cell>
        </row>
        <row r="1297">
          <cell r="B1297" t="str">
            <v>LSE5045</v>
          </cell>
          <cell r="C1297" t="str">
            <v>582-06-16</v>
          </cell>
          <cell r="D1297" t="str">
            <v>MA473 0B</v>
          </cell>
          <cell r="E1297" t="str">
            <v>SW49</v>
          </cell>
          <cell r="F1297">
            <v>660</v>
          </cell>
        </row>
        <row r="1298">
          <cell r="B1298" t="str">
            <v>LSE5045</v>
          </cell>
          <cell r="C1298" t="str">
            <v>582-06-16</v>
          </cell>
          <cell r="D1298" t="str">
            <v>MA473 0B</v>
          </cell>
          <cell r="E1298" t="str">
            <v>SW49</v>
          </cell>
          <cell r="F1298">
            <v>660</v>
          </cell>
        </row>
        <row r="1300">
          <cell r="B1300" t="str">
            <v>LSE5013</v>
          </cell>
          <cell r="C1300" t="str">
            <v>70570-06-16</v>
          </cell>
          <cell r="D1300" t="str">
            <v>JA508 0A</v>
          </cell>
          <cell r="E1300" t="str">
            <v>SW49</v>
          </cell>
          <cell r="F1300">
            <v>260</v>
          </cell>
          <cell r="G1300">
            <v>260</v>
          </cell>
        </row>
        <row r="1302">
          <cell r="B1302" t="str">
            <v>CAR2272</v>
          </cell>
          <cell r="C1302" t="str">
            <v>700/1031</v>
          </cell>
          <cell r="D1302" t="str">
            <v>MA107 1C</v>
          </cell>
          <cell r="E1302" t="str">
            <v>SW11</v>
          </cell>
          <cell r="F1302">
            <v>660</v>
          </cell>
        </row>
        <row r="1303">
          <cell r="B1303" t="str">
            <v>CAR2272</v>
          </cell>
          <cell r="C1303" t="str">
            <v>700/1031</v>
          </cell>
          <cell r="D1303" t="str">
            <v>MA107 1C</v>
          </cell>
          <cell r="E1303" t="str">
            <v>SW11</v>
          </cell>
          <cell r="F1303">
            <v>682</v>
          </cell>
        </row>
        <row r="1304">
          <cell r="B1304" t="str">
            <v>CAR2272</v>
          </cell>
          <cell r="C1304" t="str">
            <v>700/1031</v>
          </cell>
          <cell r="D1304" t="str">
            <v>MA107 1C</v>
          </cell>
          <cell r="E1304" t="str">
            <v>SW11</v>
          </cell>
          <cell r="F1304">
            <v>682</v>
          </cell>
        </row>
        <row r="1305">
          <cell r="B1305" t="str">
            <v>CAR2272</v>
          </cell>
          <cell r="C1305" t="str">
            <v>700/1031</v>
          </cell>
          <cell r="D1305" t="str">
            <v>MA107 1C</v>
          </cell>
          <cell r="E1305" t="str">
            <v>SW11</v>
          </cell>
          <cell r="F1305">
            <v>682</v>
          </cell>
        </row>
        <row r="1306">
          <cell r="B1306" t="str">
            <v>CAR2272</v>
          </cell>
          <cell r="C1306" t="str">
            <v>700/1031</v>
          </cell>
          <cell r="D1306" t="str">
            <v>MA107 1C</v>
          </cell>
          <cell r="E1306" t="str">
            <v>SW11</v>
          </cell>
          <cell r="F1306">
            <v>620</v>
          </cell>
        </row>
        <row r="1307">
          <cell r="B1307" t="str">
            <v>CAR2272</v>
          </cell>
          <cell r="C1307" t="str">
            <v>700/1031</v>
          </cell>
          <cell r="D1307" t="str">
            <v>MA107 1C</v>
          </cell>
          <cell r="E1307" t="str">
            <v>SW11</v>
          </cell>
          <cell r="F1307">
            <v>300</v>
          </cell>
        </row>
        <row r="1308">
          <cell r="B1308" t="str">
            <v>LSANZ4778</v>
          </cell>
          <cell r="C1308" t="str">
            <v>00502-8580</v>
          </cell>
          <cell r="D1308" t="str">
            <v>MA391 1A</v>
          </cell>
          <cell r="E1308" t="str">
            <v>SP02</v>
          </cell>
          <cell r="F1308">
            <v>403</v>
          </cell>
          <cell r="G1308">
            <v>403</v>
          </cell>
        </row>
        <row r="1309">
          <cell r="B1309" t="str">
            <v>LSANZ4779</v>
          </cell>
          <cell r="C1309" t="str">
            <v>00520-8580</v>
          </cell>
          <cell r="D1309" t="str">
            <v>MA447 1A</v>
          </cell>
          <cell r="E1309" t="str">
            <v>SP02</v>
          </cell>
          <cell r="F1309">
            <v>682</v>
          </cell>
          <cell r="G1309">
            <v>1844</v>
          </cell>
        </row>
        <row r="1310">
          <cell r="B1310" t="str">
            <v>LSANZ4779</v>
          </cell>
          <cell r="C1310" t="str">
            <v>00520-8580</v>
          </cell>
          <cell r="D1310" t="str">
            <v>MA447 1A</v>
          </cell>
          <cell r="E1310" t="str">
            <v>SP02</v>
          </cell>
          <cell r="F1310">
            <v>682</v>
          </cell>
        </row>
        <row r="1311">
          <cell r="B1311" t="str">
            <v>LSANZ4779</v>
          </cell>
          <cell r="C1311" t="str">
            <v>00520-8580</v>
          </cell>
          <cell r="D1311" t="str">
            <v>MA447 1A</v>
          </cell>
          <cell r="E1311" t="str">
            <v>SP02</v>
          </cell>
          <cell r="F1311">
            <v>480</v>
          </cell>
        </row>
        <row r="1312">
          <cell r="B1312" t="str">
            <v>LSANZ4775</v>
          </cell>
          <cell r="C1312" t="str">
            <v>00520-0201</v>
          </cell>
          <cell r="D1312" t="str">
            <v>MA447 1A</v>
          </cell>
          <cell r="E1312" t="str">
            <v>RW15</v>
          </cell>
          <cell r="F1312">
            <v>600</v>
          </cell>
          <cell r="G1312">
            <v>600</v>
          </cell>
        </row>
        <row r="1313">
          <cell r="B1313" t="str">
            <v>LSANZ4777</v>
          </cell>
          <cell r="C1313" t="str">
            <v>00502-8520</v>
          </cell>
          <cell r="D1313" t="str">
            <v>MA391 1A</v>
          </cell>
          <cell r="E1313" t="str">
            <v>TW19</v>
          </cell>
          <cell r="F1313">
            <v>620</v>
          </cell>
          <cell r="G1313">
            <v>930</v>
          </cell>
        </row>
        <row r="1314">
          <cell r="B1314" t="str">
            <v>LSANZ4777</v>
          </cell>
          <cell r="C1314" t="str">
            <v>00502-8520</v>
          </cell>
          <cell r="D1314" t="str">
            <v>MA391 1A</v>
          </cell>
          <cell r="E1314" t="str">
            <v>TW19</v>
          </cell>
          <cell r="F1314">
            <v>310</v>
          </cell>
        </row>
        <row r="1315">
          <cell r="B1315" t="str">
            <v>LSANZ4770</v>
          </cell>
          <cell r="C1315" t="str">
            <v>00504-0207</v>
          </cell>
          <cell r="D1315" t="str">
            <v>MA381 1A</v>
          </cell>
          <cell r="E1315" t="str">
            <v>SW28</v>
          </cell>
          <cell r="F1315">
            <v>600</v>
          </cell>
          <cell r="G1315">
            <v>4020</v>
          </cell>
        </row>
        <row r="1316">
          <cell r="B1316" t="str">
            <v>LSANZ4770</v>
          </cell>
          <cell r="C1316" t="str">
            <v>00504-0207</v>
          </cell>
          <cell r="D1316" t="str">
            <v>MA381 1A</v>
          </cell>
          <cell r="E1316" t="str">
            <v>SW28</v>
          </cell>
          <cell r="F1316">
            <v>600</v>
          </cell>
        </row>
        <row r="1317">
          <cell r="B1317" t="str">
            <v>LSANZ4770</v>
          </cell>
          <cell r="C1317" t="str">
            <v>00504-0207</v>
          </cell>
          <cell r="D1317" t="str">
            <v>MA381 1A</v>
          </cell>
          <cell r="E1317" t="str">
            <v>SW28</v>
          </cell>
          <cell r="F1317">
            <v>600</v>
          </cell>
        </row>
        <row r="1318">
          <cell r="B1318" t="str">
            <v>LSANZ4770</v>
          </cell>
          <cell r="C1318" t="str">
            <v>00504-0207</v>
          </cell>
          <cell r="D1318" t="str">
            <v>MA381 1A</v>
          </cell>
          <cell r="E1318" t="str">
            <v>SW28</v>
          </cell>
          <cell r="F1318">
            <v>600</v>
          </cell>
        </row>
        <row r="1319">
          <cell r="B1319" t="str">
            <v>LSANZ4770</v>
          </cell>
          <cell r="C1319" t="str">
            <v>00504-0207</v>
          </cell>
          <cell r="D1319" t="str">
            <v>MA381 1A</v>
          </cell>
          <cell r="E1319" t="str">
            <v>SW28</v>
          </cell>
          <cell r="F1319">
            <v>600</v>
          </cell>
        </row>
        <row r="1320">
          <cell r="B1320" t="str">
            <v>LSANZ4770</v>
          </cell>
          <cell r="C1320" t="str">
            <v>00504-0207</v>
          </cell>
          <cell r="D1320" t="str">
            <v>MA381 1A</v>
          </cell>
          <cell r="E1320" t="str">
            <v>SW28</v>
          </cell>
          <cell r="F1320">
            <v>600</v>
          </cell>
        </row>
        <row r="1321">
          <cell r="B1321" t="str">
            <v>LSANZ4770</v>
          </cell>
          <cell r="C1321" t="str">
            <v>00504-0207</v>
          </cell>
          <cell r="D1321" t="str">
            <v>MA381 1A</v>
          </cell>
          <cell r="E1321" t="str">
            <v>SW28</v>
          </cell>
          <cell r="F1321">
            <v>420</v>
          </cell>
        </row>
        <row r="1322">
          <cell r="B1322" t="str">
            <v>LSANZ4771</v>
          </cell>
          <cell r="C1322" t="str">
            <v>00504-0207</v>
          </cell>
          <cell r="D1322" t="str">
            <v>MA381 1A</v>
          </cell>
          <cell r="E1322" t="str">
            <v>SW28</v>
          </cell>
          <cell r="F1322">
            <v>600</v>
          </cell>
          <cell r="G1322">
            <v>3000</v>
          </cell>
        </row>
        <row r="1323">
          <cell r="B1323" t="str">
            <v>LSANZ4771</v>
          </cell>
          <cell r="C1323" t="str">
            <v>00504-0207</v>
          </cell>
          <cell r="D1323" t="str">
            <v>MA381 1A</v>
          </cell>
          <cell r="E1323" t="str">
            <v>SW28</v>
          </cell>
          <cell r="F1323">
            <v>600</v>
          </cell>
        </row>
        <row r="1324">
          <cell r="B1324" t="str">
            <v>LSANZ4771</v>
          </cell>
          <cell r="C1324" t="str">
            <v>00504-0207</v>
          </cell>
          <cell r="D1324" t="str">
            <v>MA381 1A</v>
          </cell>
          <cell r="E1324" t="str">
            <v>SW28</v>
          </cell>
          <cell r="F1324">
            <v>600</v>
          </cell>
        </row>
        <row r="1325">
          <cell r="B1325" t="str">
            <v>LSANZ4771</v>
          </cell>
          <cell r="C1325" t="str">
            <v>00504-0207</v>
          </cell>
          <cell r="D1325" t="str">
            <v>MA381 1A</v>
          </cell>
          <cell r="E1325" t="str">
            <v>SW28</v>
          </cell>
          <cell r="F1325">
            <v>600</v>
          </cell>
        </row>
        <row r="1326">
          <cell r="B1326" t="str">
            <v>LSANZ4771</v>
          </cell>
          <cell r="C1326" t="str">
            <v>00504-0207</v>
          </cell>
          <cell r="D1326" t="str">
            <v>MA381 1A</v>
          </cell>
          <cell r="E1326" t="str">
            <v>SW28</v>
          </cell>
          <cell r="F1326">
            <v>600</v>
          </cell>
        </row>
        <row r="1327">
          <cell r="B1327" t="str">
            <v>LSANZ4772</v>
          </cell>
          <cell r="C1327" t="str">
            <v>00504-0208</v>
          </cell>
          <cell r="D1327" t="str">
            <v>MA381 1A</v>
          </cell>
          <cell r="E1327" t="str">
            <v>BW22</v>
          </cell>
          <cell r="F1327">
            <v>600</v>
          </cell>
          <cell r="G1327">
            <v>1020</v>
          </cell>
        </row>
        <row r="1328">
          <cell r="B1328" t="str">
            <v>LSANZ4772</v>
          </cell>
          <cell r="C1328" t="str">
            <v>00504-0208</v>
          </cell>
          <cell r="D1328" t="str">
            <v>MA381 1A</v>
          </cell>
          <cell r="E1328" t="str">
            <v>BW22</v>
          </cell>
          <cell r="F1328">
            <v>420</v>
          </cell>
        </row>
        <row r="1330">
          <cell r="B1330" t="str">
            <v>LSE5022</v>
          </cell>
          <cell r="C1330" t="str">
            <v>521-02-16</v>
          </cell>
          <cell r="D1330" t="str">
            <v>MA362 1A</v>
          </cell>
          <cell r="E1330" t="str">
            <v>SW39</v>
          </cell>
          <cell r="F1330">
            <v>660</v>
          </cell>
        </row>
        <row r="1331">
          <cell r="B1331" t="str">
            <v>LSE5042</v>
          </cell>
          <cell r="C1331" t="str">
            <v>521-02-16</v>
          </cell>
          <cell r="D1331" t="str">
            <v>MA362 1A</v>
          </cell>
          <cell r="E1331" t="str">
            <v>SW39</v>
          </cell>
          <cell r="F1331">
            <v>660</v>
          </cell>
          <cell r="G1331">
            <v>660</v>
          </cell>
        </row>
        <row r="1332">
          <cell r="B1332" t="str">
            <v>LSE5032</v>
          </cell>
          <cell r="C1332" t="str">
            <v>521-02-16</v>
          </cell>
          <cell r="D1332" t="str">
            <v>MA362 1A</v>
          </cell>
          <cell r="E1332" t="str">
            <v>SW39</v>
          </cell>
          <cell r="F1332">
            <v>660</v>
          </cell>
          <cell r="G1332">
            <v>1320</v>
          </cell>
        </row>
        <row r="1333">
          <cell r="B1333" t="str">
            <v>LSE5032</v>
          </cell>
          <cell r="C1333" t="str">
            <v>521-02-16</v>
          </cell>
          <cell r="D1333" t="str">
            <v>MA362 1A</v>
          </cell>
          <cell r="E1333" t="str">
            <v>SW39</v>
          </cell>
          <cell r="F1333">
            <v>660</v>
          </cell>
        </row>
        <row r="1334">
          <cell r="B1334" t="str">
            <v>LSE5047</v>
          </cell>
          <cell r="C1334" t="str">
            <v>521-02-76</v>
          </cell>
          <cell r="D1334" t="str">
            <v>MA362 1A</v>
          </cell>
          <cell r="E1334" t="str">
            <v>SB16</v>
          </cell>
          <cell r="F1334">
            <v>660</v>
          </cell>
          <cell r="G1334">
            <v>660</v>
          </cell>
        </row>
        <row r="1335">
          <cell r="B1335" t="str">
            <v>LSE5048</v>
          </cell>
          <cell r="C1335" t="str">
            <v>521-02-76</v>
          </cell>
          <cell r="D1335" t="str">
            <v>MA362 1A</v>
          </cell>
          <cell r="E1335" t="str">
            <v>SB16</v>
          </cell>
          <cell r="F1335">
            <v>660</v>
          </cell>
          <cell r="G1335">
            <v>660</v>
          </cell>
        </row>
        <row r="1336">
          <cell r="B1336" t="str">
            <v>LSE5016</v>
          </cell>
          <cell r="C1336" t="str">
            <v>581-06-02</v>
          </cell>
          <cell r="D1336" t="str">
            <v>MA503 0A</v>
          </cell>
          <cell r="E1336" t="str">
            <v>RW32</v>
          </cell>
          <cell r="F1336">
            <v>660</v>
          </cell>
          <cell r="G1336">
            <v>3960</v>
          </cell>
        </row>
        <row r="1337">
          <cell r="B1337" t="str">
            <v>LSE5016</v>
          </cell>
          <cell r="C1337" t="str">
            <v>581-06-02</v>
          </cell>
          <cell r="D1337" t="str">
            <v>MA503 0A</v>
          </cell>
          <cell r="E1337" t="str">
            <v>RW32</v>
          </cell>
          <cell r="F1337">
            <v>660</v>
          </cell>
        </row>
        <row r="1338">
          <cell r="B1338" t="str">
            <v>LSE5016</v>
          </cell>
          <cell r="C1338" t="str">
            <v>581-06-02</v>
          </cell>
          <cell r="D1338" t="str">
            <v>MA503 0A</v>
          </cell>
          <cell r="E1338" t="str">
            <v>RW32</v>
          </cell>
          <cell r="F1338">
            <v>660</v>
          </cell>
        </row>
        <row r="1339">
          <cell r="B1339" t="str">
            <v>LSE5016</v>
          </cell>
          <cell r="C1339" t="str">
            <v>581-06-02</v>
          </cell>
          <cell r="D1339" t="str">
            <v>MA503 0A</v>
          </cell>
          <cell r="E1339" t="str">
            <v>RW32</v>
          </cell>
          <cell r="F1339">
            <v>660</v>
          </cell>
        </row>
        <row r="1340">
          <cell r="B1340" t="str">
            <v>LSE5016</v>
          </cell>
          <cell r="C1340" t="str">
            <v>581-06-02</v>
          </cell>
          <cell r="D1340" t="str">
            <v>MA503 0A</v>
          </cell>
          <cell r="E1340" t="str">
            <v>RW32</v>
          </cell>
          <cell r="F1340">
            <v>660</v>
          </cell>
        </row>
        <row r="1341">
          <cell r="B1341" t="str">
            <v>LSE5016</v>
          </cell>
          <cell r="C1341" t="str">
            <v>581-06-02</v>
          </cell>
          <cell r="D1341" t="str">
            <v>MA503 0A</v>
          </cell>
          <cell r="E1341" t="str">
            <v>RW32</v>
          </cell>
          <cell r="F1341">
            <v>660</v>
          </cell>
        </row>
        <row r="1342">
          <cell r="B1342" t="str">
            <v>LSE5017</v>
          </cell>
          <cell r="C1342" t="str">
            <v>581-06-02</v>
          </cell>
          <cell r="D1342" t="str">
            <v>MA503 0A</v>
          </cell>
          <cell r="E1342" t="str">
            <v>RW32</v>
          </cell>
          <cell r="F1342">
            <v>660</v>
          </cell>
          <cell r="G1342">
            <v>9900</v>
          </cell>
        </row>
        <row r="1343">
          <cell r="B1343" t="str">
            <v>LSE5017</v>
          </cell>
          <cell r="C1343" t="str">
            <v>581-06-02</v>
          </cell>
          <cell r="D1343" t="str">
            <v>MA503 0A</v>
          </cell>
          <cell r="E1343" t="str">
            <v>RW32</v>
          </cell>
          <cell r="F1343">
            <v>660</v>
          </cell>
        </row>
        <row r="1344">
          <cell r="B1344" t="str">
            <v>LSE5017</v>
          </cell>
          <cell r="C1344" t="str">
            <v>581-06-02</v>
          </cell>
          <cell r="D1344" t="str">
            <v>MA503 0A</v>
          </cell>
          <cell r="E1344" t="str">
            <v>RW32</v>
          </cell>
          <cell r="F1344">
            <v>660</v>
          </cell>
        </row>
        <row r="1345">
          <cell r="B1345" t="str">
            <v>LSE5017</v>
          </cell>
          <cell r="C1345" t="str">
            <v>581-06-02</v>
          </cell>
          <cell r="D1345" t="str">
            <v>MA503 0A</v>
          </cell>
          <cell r="E1345" t="str">
            <v>RW32</v>
          </cell>
          <cell r="F1345">
            <v>660</v>
          </cell>
        </row>
        <row r="1346">
          <cell r="B1346" t="str">
            <v>LSE5017</v>
          </cell>
          <cell r="C1346" t="str">
            <v>581-06-02</v>
          </cell>
          <cell r="D1346" t="str">
            <v>MA503 0A</v>
          </cell>
          <cell r="E1346" t="str">
            <v>RW32</v>
          </cell>
          <cell r="F1346">
            <v>660</v>
          </cell>
        </row>
        <row r="1347">
          <cell r="B1347" t="str">
            <v>LSE5017</v>
          </cell>
          <cell r="C1347" t="str">
            <v>581-06-02</v>
          </cell>
          <cell r="D1347" t="str">
            <v>MA503 0A</v>
          </cell>
          <cell r="E1347" t="str">
            <v>RW32</v>
          </cell>
          <cell r="F1347">
            <v>660</v>
          </cell>
        </row>
        <row r="1348">
          <cell r="B1348" t="str">
            <v>LSE5017</v>
          </cell>
          <cell r="C1348" t="str">
            <v>581-06-02</v>
          </cell>
          <cell r="D1348" t="str">
            <v>MA503 0A</v>
          </cell>
          <cell r="E1348" t="str">
            <v>RW32</v>
          </cell>
          <cell r="F1348">
            <v>660</v>
          </cell>
        </row>
        <row r="1349">
          <cell r="B1349" t="str">
            <v>LSE5017</v>
          </cell>
          <cell r="C1349" t="str">
            <v>581-06-02</v>
          </cell>
          <cell r="D1349" t="str">
            <v>MA503 0A</v>
          </cell>
          <cell r="E1349" t="str">
            <v>RW32</v>
          </cell>
          <cell r="F1349">
            <v>660</v>
          </cell>
        </row>
        <row r="1350">
          <cell r="B1350" t="str">
            <v>LSE5017</v>
          </cell>
          <cell r="C1350" t="str">
            <v>581-06-02</v>
          </cell>
          <cell r="D1350" t="str">
            <v>MA503 0A</v>
          </cell>
          <cell r="E1350" t="str">
            <v>RW32</v>
          </cell>
          <cell r="F1350">
            <v>660</v>
          </cell>
        </row>
        <row r="1351">
          <cell r="B1351" t="str">
            <v>LSE5017</v>
          </cell>
          <cell r="C1351" t="str">
            <v>581-06-02</v>
          </cell>
          <cell r="D1351" t="str">
            <v>MA503 0A</v>
          </cell>
          <cell r="E1351" t="str">
            <v>RW32</v>
          </cell>
          <cell r="F1351">
            <v>660</v>
          </cell>
        </row>
        <row r="1352">
          <cell r="B1352" t="str">
            <v>LSE5017</v>
          </cell>
          <cell r="C1352" t="str">
            <v>581-06-02</v>
          </cell>
          <cell r="D1352" t="str">
            <v>MA503 0A</v>
          </cell>
          <cell r="E1352" t="str">
            <v>RW32</v>
          </cell>
          <cell r="F1352">
            <v>660</v>
          </cell>
        </row>
        <row r="1353">
          <cell r="B1353" t="str">
            <v>LSE5017</v>
          </cell>
          <cell r="C1353" t="str">
            <v>581-06-02</v>
          </cell>
          <cell r="D1353" t="str">
            <v>MA503 0A</v>
          </cell>
          <cell r="E1353" t="str">
            <v>RW32</v>
          </cell>
          <cell r="F1353">
            <v>660</v>
          </cell>
        </row>
        <row r="1354">
          <cell r="B1354" t="str">
            <v>LSE5017</v>
          </cell>
          <cell r="C1354" t="str">
            <v>581-06-02</v>
          </cell>
          <cell r="D1354" t="str">
            <v>MA503 0A</v>
          </cell>
          <cell r="E1354" t="str">
            <v>RW32</v>
          </cell>
          <cell r="F1354">
            <v>660</v>
          </cell>
        </row>
        <row r="1355">
          <cell r="B1355" t="str">
            <v>LSE5017</v>
          </cell>
          <cell r="C1355" t="str">
            <v>581-06-02</v>
          </cell>
          <cell r="D1355" t="str">
            <v>MA503 0A</v>
          </cell>
          <cell r="E1355" t="str">
            <v>RW32</v>
          </cell>
          <cell r="F1355">
            <v>660</v>
          </cell>
        </row>
        <row r="1356">
          <cell r="B1356" t="str">
            <v>LSE5017</v>
          </cell>
          <cell r="C1356" t="str">
            <v>581-06-02</v>
          </cell>
          <cell r="D1356" t="str">
            <v>MA503 0A</v>
          </cell>
          <cell r="E1356" t="str">
            <v>RW32</v>
          </cell>
          <cell r="F1356">
            <v>660</v>
          </cell>
        </row>
        <row r="1357">
          <cell r="B1357" t="str">
            <v>LSE5018</v>
          </cell>
          <cell r="C1357" t="str">
            <v>581-06-16</v>
          </cell>
          <cell r="D1357" t="str">
            <v>MA503 0A</v>
          </cell>
          <cell r="E1357" t="str">
            <v>SW49</v>
          </cell>
          <cell r="F1357">
            <v>660</v>
          </cell>
          <cell r="G1357">
            <v>8580</v>
          </cell>
        </row>
        <row r="1358">
          <cell r="B1358" t="str">
            <v>LSE5018</v>
          </cell>
          <cell r="C1358" t="str">
            <v>581-06-16</v>
          </cell>
          <cell r="D1358" t="str">
            <v>MA503 0A</v>
          </cell>
          <cell r="E1358" t="str">
            <v>SW49</v>
          </cell>
          <cell r="F1358">
            <v>660</v>
          </cell>
        </row>
        <row r="1359">
          <cell r="B1359" t="str">
            <v>LSE5018</v>
          </cell>
          <cell r="C1359" t="str">
            <v>581-06-16</v>
          </cell>
          <cell r="D1359" t="str">
            <v>MA503 0A</v>
          </cell>
          <cell r="E1359" t="str">
            <v>SW49</v>
          </cell>
          <cell r="F1359">
            <v>660</v>
          </cell>
        </row>
        <row r="1360">
          <cell r="B1360" t="str">
            <v>LSE5018</v>
          </cell>
          <cell r="C1360" t="str">
            <v>581-06-16</v>
          </cell>
          <cell r="D1360" t="str">
            <v>MA503 0A</v>
          </cell>
          <cell r="E1360" t="str">
            <v>SW49</v>
          </cell>
          <cell r="F1360">
            <v>660</v>
          </cell>
        </row>
        <row r="1361">
          <cell r="B1361" t="str">
            <v>LSE5018</v>
          </cell>
          <cell r="C1361" t="str">
            <v>581-06-16</v>
          </cell>
          <cell r="D1361" t="str">
            <v>MA503 0A</v>
          </cell>
          <cell r="E1361" t="str">
            <v>SW49</v>
          </cell>
          <cell r="F1361">
            <v>660</v>
          </cell>
        </row>
        <row r="1362">
          <cell r="B1362" t="str">
            <v>LSE5018</v>
          </cell>
          <cell r="C1362" t="str">
            <v>581-06-16</v>
          </cell>
          <cell r="D1362" t="str">
            <v>MA503 0A</v>
          </cell>
          <cell r="E1362" t="str">
            <v>SW49</v>
          </cell>
          <cell r="F1362">
            <v>660</v>
          </cell>
        </row>
        <row r="1363">
          <cell r="B1363" t="str">
            <v>LSE5018</v>
          </cell>
          <cell r="C1363" t="str">
            <v>581-06-16</v>
          </cell>
          <cell r="D1363" t="str">
            <v>MA503 0A</v>
          </cell>
          <cell r="E1363" t="str">
            <v>SW49</v>
          </cell>
          <cell r="F1363">
            <v>660</v>
          </cell>
        </row>
        <row r="1364">
          <cell r="B1364" t="str">
            <v>LSE5018</v>
          </cell>
          <cell r="C1364" t="str">
            <v>581-06-16</v>
          </cell>
          <cell r="D1364" t="str">
            <v>MA503 0A</v>
          </cell>
          <cell r="E1364" t="str">
            <v>SW49</v>
          </cell>
          <cell r="F1364">
            <v>660</v>
          </cell>
        </row>
        <row r="1365">
          <cell r="B1365" t="str">
            <v>LSE5018</v>
          </cell>
          <cell r="C1365" t="str">
            <v>581-06-16</v>
          </cell>
          <cell r="D1365" t="str">
            <v>MA503 0A</v>
          </cell>
          <cell r="E1365" t="str">
            <v>SW49</v>
          </cell>
          <cell r="F1365">
            <v>660</v>
          </cell>
        </row>
        <row r="1366">
          <cell r="B1366" t="str">
            <v>LSE5018</v>
          </cell>
          <cell r="C1366" t="str">
            <v>581-06-16</v>
          </cell>
          <cell r="D1366" t="str">
            <v>MA503 0A</v>
          </cell>
          <cell r="E1366" t="str">
            <v>SW49</v>
          </cell>
          <cell r="F1366">
            <v>660</v>
          </cell>
        </row>
        <row r="1367">
          <cell r="B1367" t="str">
            <v>LSE5018</v>
          </cell>
          <cell r="C1367" t="str">
            <v>581-06-16</v>
          </cell>
          <cell r="D1367" t="str">
            <v>MA503 0A</v>
          </cell>
          <cell r="E1367" t="str">
            <v>SW49</v>
          </cell>
          <cell r="F1367">
            <v>660</v>
          </cell>
        </row>
        <row r="1368">
          <cell r="B1368" t="str">
            <v>LSE5018</v>
          </cell>
          <cell r="C1368" t="str">
            <v>581-06-16</v>
          </cell>
          <cell r="D1368" t="str">
            <v>MA503 0A</v>
          </cell>
          <cell r="E1368" t="str">
            <v>SW49</v>
          </cell>
          <cell r="F1368">
            <v>660</v>
          </cell>
        </row>
        <row r="1369">
          <cell r="B1369" t="str">
            <v>LSE5018</v>
          </cell>
          <cell r="C1369" t="str">
            <v>581-06-16</v>
          </cell>
          <cell r="D1369" t="str">
            <v>MA503 0A</v>
          </cell>
          <cell r="E1369" t="str">
            <v>SW49</v>
          </cell>
          <cell r="F1369">
            <v>660</v>
          </cell>
        </row>
        <row r="1370">
          <cell r="B1370" t="str">
            <v>LSE5043</v>
          </cell>
          <cell r="C1370" t="str">
            <v>581-06-16</v>
          </cell>
          <cell r="D1370" t="str">
            <v>MA503 0A</v>
          </cell>
          <cell r="E1370" t="str">
            <v>SW49</v>
          </cell>
          <cell r="F1370">
            <v>660</v>
          </cell>
          <cell r="G1370">
            <v>1980</v>
          </cell>
        </row>
        <row r="1371">
          <cell r="B1371" t="str">
            <v>LSE5043</v>
          </cell>
          <cell r="C1371" t="str">
            <v>581-06-16</v>
          </cell>
          <cell r="D1371" t="str">
            <v>MA503 0A</v>
          </cell>
          <cell r="E1371" t="str">
            <v>SW49</v>
          </cell>
          <cell r="F1371">
            <v>660</v>
          </cell>
        </row>
        <row r="1372">
          <cell r="B1372" t="str">
            <v>LSE5043</v>
          </cell>
          <cell r="C1372" t="str">
            <v>581-06-16</v>
          </cell>
          <cell r="D1372" t="str">
            <v>MA503 0A</v>
          </cell>
          <cell r="E1372" t="str">
            <v>SW49</v>
          </cell>
          <cell r="F1372">
            <v>660</v>
          </cell>
        </row>
        <row r="1373">
          <cell r="B1373" t="str">
            <v>LSE5033</v>
          </cell>
          <cell r="C1373" t="str">
            <v>581-06-02</v>
          </cell>
          <cell r="D1373" t="str">
            <v>MA503 0A</v>
          </cell>
          <cell r="E1373" t="str">
            <v>RW32</v>
          </cell>
          <cell r="F1373">
            <v>660</v>
          </cell>
          <cell r="G1373">
            <v>1320</v>
          </cell>
        </row>
        <row r="1374">
          <cell r="B1374" t="str">
            <v>LSE5033</v>
          </cell>
          <cell r="C1374" t="str">
            <v>581-06-02</v>
          </cell>
          <cell r="D1374" t="str">
            <v>MA503 0A</v>
          </cell>
          <cell r="E1374" t="str">
            <v>RW32</v>
          </cell>
          <cell r="F1374">
            <v>660</v>
          </cell>
        </row>
        <row r="1375">
          <cell r="B1375" t="str">
            <v>LSE5028</v>
          </cell>
          <cell r="C1375" t="str">
            <v>581-06-02</v>
          </cell>
          <cell r="D1375" t="str">
            <v>MA503 0A</v>
          </cell>
          <cell r="E1375" t="str">
            <v>RW32</v>
          </cell>
          <cell r="F1375">
            <v>660</v>
          </cell>
          <cell r="G1375">
            <v>660</v>
          </cell>
        </row>
        <row r="1376">
          <cell r="B1376" t="str">
            <v>LSE5037</v>
          </cell>
          <cell r="C1376" t="str">
            <v>581-06-02</v>
          </cell>
          <cell r="D1376" t="str">
            <v>MA503 0A</v>
          </cell>
          <cell r="E1376" t="str">
            <v>RW32</v>
          </cell>
          <cell r="F1376">
            <v>660</v>
          </cell>
          <cell r="G1376">
            <v>660</v>
          </cell>
        </row>
        <row r="1377">
          <cell r="B1377" t="str">
            <v>LSE5024</v>
          </cell>
          <cell r="C1377" t="str">
            <v>581-06-16</v>
          </cell>
          <cell r="D1377" t="str">
            <v>MA503 0A</v>
          </cell>
          <cell r="E1377" t="str">
            <v>SW49</v>
          </cell>
          <cell r="F1377">
            <v>660</v>
          </cell>
          <cell r="G1377">
            <v>660</v>
          </cell>
        </row>
        <row r="1378">
          <cell r="B1378" t="str">
            <v>LSE5020</v>
          </cell>
          <cell r="C1378" t="str">
            <v>583-06-02</v>
          </cell>
          <cell r="D1378" t="str">
            <v>WA474 0A</v>
          </cell>
          <cell r="E1378" t="str">
            <v>RW32</v>
          </cell>
          <cell r="F1378">
            <v>660</v>
          </cell>
          <cell r="G1378">
            <v>1320</v>
          </cell>
        </row>
        <row r="1379">
          <cell r="B1379" t="str">
            <v>LSE5020</v>
          </cell>
          <cell r="C1379" t="str">
            <v>583-06-02</v>
          </cell>
          <cell r="D1379" t="str">
            <v>WA474 0A</v>
          </cell>
          <cell r="E1379" t="str">
            <v>RW32</v>
          </cell>
          <cell r="F1379">
            <v>660</v>
          </cell>
        </row>
        <row r="1381">
          <cell r="B1381" t="str">
            <v>LSE4888</v>
          </cell>
          <cell r="C1381" t="str">
            <v>527-02-02</v>
          </cell>
          <cell r="D1381" t="str">
            <v>MA505 0A</v>
          </cell>
          <cell r="E1381" t="str">
            <v>RW20</v>
          </cell>
          <cell r="F1381">
            <v>660</v>
          </cell>
        </row>
        <row r="1382">
          <cell r="B1382" t="str">
            <v>LSE4888</v>
          </cell>
          <cell r="C1382" t="str">
            <v>527-02-02</v>
          </cell>
          <cell r="D1382" t="str">
            <v>MA505 0A</v>
          </cell>
          <cell r="E1382" t="str">
            <v>RW20</v>
          </cell>
          <cell r="F1382">
            <v>660</v>
          </cell>
        </row>
        <row r="1383">
          <cell r="B1383" t="str">
            <v>LSE4888</v>
          </cell>
          <cell r="C1383" t="str">
            <v>527-02-02</v>
          </cell>
          <cell r="D1383" t="str">
            <v>MA505 0A</v>
          </cell>
          <cell r="E1383" t="str">
            <v>RW20</v>
          </cell>
          <cell r="F1383">
            <v>660</v>
          </cell>
        </row>
        <row r="1384">
          <cell r="B1384" t="str">
            <v>LSE4888</v>
          </cell>
          <cell r="C1384" t="str">
            <v>527-02-02</v>
          </cell>
          <cell r="D1384" t="str">
            <v>MA505 0A</v>
          </cell>
          <cell r="E1384" t="str">
            <v>RW20</v>
          </cell>
          <cell r="F1384">
            <v>660</v>
          </cell>
        </row>
        <row r="1385">
          <cell r="B1385" t="str">
            <v>LSE4888</v>
          </cell>
          <cell r="C1385" t="str">
            <v>527-02-02</v>
          </cell>
          <cell r="D1385" t="str">
            <v>MA505 0A</v>
          </cell>
          <cell r="E1385" t="str">
            <v>RW20</v>
          </cell>
          <cell r="F1385">
            <v>660</v>
          </cell>
        </row>
        <row r="1386">
          <cell r="B1386" t="str">
            <v>LSE4888</v>
          </cell>
          <cell r="C1386" t="str">
            <v>527-02-02</v>
          </cell>
          <cell r="D1386" t="str">
            <v>MA505 0A</v>
          </cell>
          <cell r="E1386" t="str">
            <v>RW20</v>
          </cell>
          <cell r="F1386">
            <v>660</v>
          </cell>
        </row>
        <row r="1387">
          <cell r="B1387" t="str">
            <v>LSE4888</v>
          </cell>
          <cell r="C1387" t="str">
            <v>527-02-02</v>
          </cell>
          <cell r="D1387" t="str">
            <v>MA505 0A</v>
          </cell>
          <cell r="E1387" t="str">
            <v>RW20</v>
          </cell>
          <cell r="F1387">
            <v>660</v>
          </cell>
        </row>
        <row r="1388">
          <cell r="B1388" t="str">
            <v>LSE4888</v>
          </cell>
          <cell r="C1388" t="str">
            <v>527-02-02</v>
          </cell>
          <cell r="D1388" t="str">
            <v>MA505 0A</v>
          </cell>
          <cell r="E1388" t="str">
            <v>RW20</v>
          </cell>
          <cell r="F1388">
            <v>660</v>
          </cell>
        </row>
        <row r="1389">
          <cell r="B1389" t="str">
            <v>LSE4888</v>
          </cell>
          <cell r="C1389" t="str">
            <v>527-02-02</v>
          </cell>
          <cell r="D1389" t="str">
            <v>MA505 0A</v>
          </cell>
          <cell r="E1389" t="str">
            <v>RW20</v>
          </cell>
          <cell r="F1389">
            <v>660</v>
          </cell>
        </row>
        <row r="1390">
          <cell r="B1390" t="str">
            <v>LSE4888</v>
          </cell>
          <cell r="C1390" t="str">
            <v>527-02-02</v>
          </cell>
          <cell r="D1390" t="str">
            <v>MA505 0A</v>
          </cell>
          <cell r="E1390" t="str">
            <v>RW20</v>
          </cell>
          <cell r="F1390">
            <v>660</v>
          </cell>
        </row>
        <row r="1391">
          <cell r="B1391" t="str">
            <v>LSE4888</v>
          </cell>
          <cell r="C1391" t="str">
            <v>527-02-02</v>
          </cell>
          <cell r="D1391" t="str">
            <v>MA505 0A</v>
          </cell>
          <cell r="E1391" t="str">
            <v>RW20</v>
          </cell>
          <cell r="F1391">
            <v>660</v>
          </cell>
        </row>
        <row r="1392">
          <cell r="B1392" t="str">
            <v>LSE4888</v>
          </cell>
          <cell r="C1392" t="str">
            <v>527-02-02</v>
          </cell>
          <cell r="D1392" t="str">
            <v>MA505 0A</v>
          </cell>
          <cell r="E1392" t="str">
            <v>RW20</v>
          </cell>
          <cell r="F1392">
            <v>660</v>
          </cell>
        </row>
        <row r="1393">
          <cell r="B1393" t="str">
            <v>LSE4888</v>
          </cell>
          <cell r="C1393" t="str">
            <v>527-02-02</v>
          </cell>
          <cell r="D1393" t="str">
            <v>MA505 0A</v>
          </cell>
          <cell r="E1393" t="str">
            <v>RW20</v>
          </cell>
          <cell r="F1393">
            <v>660</v>
          </cell>
        </row>
        <row r="1394">
          <cell r="B1394" t="str">
            <v>LSE4888</v>
          </cell>
          <cell r="C1394" t="str">
            <v>527-02-02</v>
          </cell>
          <cell r="D1394" t="str">
            <v>MA505 0A</v>
          </cell>
          <cell r="E1394" t="str">
            <v>RW20</v>
          </cell>
          <cell r="F1394">
            <v>660</v>
          </cell>
        </row>
        <row r="1395">
          <cell r="B1395" t="str">
            <v>LSE4888</v>
          </cell>
          <cell r="C1395" t="str">
            <v>527-02-02</v>
          </cell>
          <cell r="D1395" t="str">
            <v>MA505 0A</v>
          </cell>
          <cell r="E1395" t="str">
            <v>RW20</v>
          </cell>
          <cell r="F1395">
            <v>660</v>
          </cell>
        </row>
        <row r="1396">
          <cell r="B1396" t="str">
            <v>LSE4888</v>
          </cell>
          <cell r="C1396" t="str">
            <v>527-02-02</v>
          </cell>
          <cell r="D1396" t="str">
            <v>MA505 0A</v>
          </cell>
          <cell r="E1396" t="str">
            <v>RW20</v>
          </cell>
          <cell r="F1396">
            <v>690</v>
          </cell>
        </row>
        <row r="1397">
          <cell r="B1397" t="str">
            <v>LSE4893</v>
          </cell>
          <cell r="C1397" t="str">
            <v>527-02-76</v>
          </cell>
          <cell r="D1397" t="str">
            <v>MA505 0A</v>
          </cell>
          <cell r="E1397" t="str">
            <v>SB16</v>
          </cell>
          <cell r="F1397">
            <v>600</v>
          </cell>
          <cell r="G1397">
            <v>5250</v>
          </cell>
        </row>
        <row r="1398">
          <cell r="B1398" t="str">
            <v>LSE4893</v>
          </cell>
          <cell r="C1398" t="str">
            <v>527-02-76</v>
          </cell>
          <cell r="D1398" t="str">
            <v>MA505 0A</v>
          </cell>
          <cell r="E1398" t="str">
            <v>SB16</v>
          </cell>
          <cell r="F1398">
            <v>600</v>
          </cell>
        </row>
        <row r="1399">
          <cell r="B1399" t="str">
            <v>LSE4893</v>
          </cell>
          <cell r="C1399" t="str">
            <v>527-02-76</v>
          </cell>
          <cell r="D1399" t="str">
            <v>MA505 0A</v>
          </cell>
          <cell r="E1399" t="str">
            <v>SB16</v>
          </cell>
          <cell r="F1399">
            <v>600</v>
          </cell>
        </row>
        <row r="1400">
          <cell r="B1400" t="str">
            <v>LSE4893</v>
          </cell>
          <cell r="C1400" t="str">
            <v>527-02-76</v>
          </cell>
          <cell r="D1400" t="str">
            <v>MA505 0A</v>
          </cell>
          <cell r="E1400" t="str">
            <v>SB16</v>
          </cell>
          <cell r="F1400">
            <v>600</v>
          </cell>
        </row>
        <row r="1401">
          <cell r="B1401" t="str">
            <v>LSE4893</v>
          </cell>
          <cell r="C1401" t="str">
            <v>527-02-76</v>
          </cell>
          <cell r="D1401" t="str">
            <v>MA505 0A</v>
          </cell>
          <cell r="E1401" t="str">
            <v>SB16</v>
          </cell>
          <cell r="F1401">
            <v>600</v>
          </cell>
        </row>
        <row r="1402">
          <cell r="B1402" t="str">
            <v>LSE4893</v>
          </cell>
          <cell r="C1402" t="str">
            <v>527-02-76</v>
          </cell>
          <cell r="D1402" t="str">
            <v>MA505 0A</v>
          </cell>
          <cell r="E1402" t="str">
            <v>SB16</v>
          </cell>
          <cell r="F1402">
            <v>600</v>
          </cell>
        </row>
        <row r="1403">
          <cell r="B1403" t="str">
            <v>LSE4893</v>
          </cell>
          <cell r="C1403" t="str">
            <v>527-02-76</v>
          </cell>
          <cell r="D1403" t="str">
            <v>MA505 0A</v>
          </cell>
          <cell r="E1403" t="str">
            <v>SB16</v>
          </cell>
          <cell r="F1403">
            <v>600</v>
          </cell>
        </row>
        <row r="1404">
          <cell r="B1404" t="str">
            <v>LSE4893</v>
          </cell>
          <cell r="C1404" t="str">
            <v>527-02-76</v>
          </cell>
          <cell r="D1404" t="str">
            <v>MA505 0A</v>
          </cell>
          <cell r="E1404" t="str">
            <v>SB16</v>
          </cell>
          <cell r="F1404">
            <v>600</v>
          </cell>
        </row>
        <row r="1405">
          <cell r="B1405" t="str">
            <v>LSE4893</v>
          </cell>
          <cell r="C1405" t="str">
            <v>527-02-76</v>
          </cell>
          <cell r="D1405" t="str">
            <v>MA505 0A</v>
          </cell>
          <cell r="E1405" t="str">
            <v>SB16</v>
          </cell>
          <cell r="F1405">
            <v>450</v>
          </cell>
        </row>
        <row r="1406">
          <cell r="B1406" t="str">
            <v>LSE4892</v>
          </cell>
          <cell r="C1406" t="str">
            <v>527-02-75</v>
          </cell>
          <cell r="D1406" t="str">
            <v>MA505 0A</v>
          </cell>
          <cell r="E1406" t="str">
            <v>SB15</v>
          </cell>
          <cell r="F1406">
            <v>600</v>
          </cell>
          <cell r="G1406">
            <v>8520</v>
          </cell>
        </row>
        <row r="1407">
          <cell r="B1407" t="str">
            <v>LSE4892</v>
          </cell>
          <cell r="C1407" t="str">
            <v>527-02-75</v>
          </cell>
          <cell r="D1407" t="str">
            <v>MA505 0A</v>
          </cell>
          <cell r="E1407" t="str">
            <v>SB15</v>
          </cell>
          <cell r="F1407">
            <v>600</v>
          </cell>
        </row>
        <row r="1408">
          <cell r="B1408" t="str">
            <v>LSE4892</v>
          </cell>
          <cell r="C1408" t="str">
            <v>527-02-75</v>
          </cell>
          <cell r="D1408" t="str">
            <v>MA505 0A</v>
          </cell>
          <cell r="E1408" t="str">
            <v>SB15</v>
          </cell>
          <cell r="F1408">
            <v>600</v>
          </cell>
        </row>
        <row r="1409">
          <cell r="B1409" t="str">
            <v>LSE4892</v>
          </cell>
          <cell r="C1409" t="str">
            <v>527-02-75</v>
          </cell>
          <cell r="D1409" t="str">
            <v>MA505 0A</v>
          </cell>
          <cell r="E1409" t="str">
            <v>SB15</v>
          </cell>
          <cell r="F1409">
            <v>600</v>
          </cell>
        </row>
        <row r="1410">
          <cell r="B1410" t="str">
            <v>LSE4892</v>
          </cell>
          <cell r="C1410" t="str">
            <v>527-02-75</v>
          </cell>
          <cell r="D1410" t="str">
            <v>MA505 0A</v>
          </cell>
          <cell r="E1410" t="str">
            <v>SB15</v>
          </cell>
          <cell r="F1410">
            <v>600</v>
          </cell>
        </row>
        <row r="1411">
          <cell r="B1411" t="str">
            <v>LSE4891</v>
          </cell>
          <cell r="C1411" t="str">
            <v>527-02-02</v>
          </cell>
          <cell r="D1411" t="str">
            <v>MA505 0A</v>
          </cell>
          <cell r="E1411" t="str">
            <v>RW20</v>
          </cell>
          <cell r="F1411">
            <v>660</v>
          </cell>
          <cell r="G1411">
            <v>11250</v>
          </cell>
        </row>
        <row r="1412">
          <cell r="B1412" t="str">
            <v>LSE4891</v>
          </cell>
          <cell r="C1412" t="str">
            <v>527-02-02</v>
          </cell>
          <cell r="D1412" t="str">
            <v>MA505 0A</v>
          </cell>
          <cell r="E1412" t="str">
            <v>RW20</v>
          </cell>
          <cell r="F1412">
            <v>660</v>
          </cell>
        </row>
        <row r="1413">
          <cell r="B1413" t="str">
            <v>LSE4891</v>
          </cell>
          <cell r="C1413" t="str">
            <v>527-02-02</v>
          </cell>
          <cell r="D1413" t="str">
            <v>MA505 0A</v>
          </cell>
          <cell r="E1413" t="str">
            <v>RW20</v>
          </cell>
          <cell r="F1413">
            <v>660</v>
          </cell>
        </row>
        <row r="1414">
          <cell r="B1414" t="str">
            <v>LSE4891</v>
          </cell>
          <cell r="C1414" t="str">
            <v>527-02-02</v>
          </cell>
          <cell r="D1414" t="str">
            <v>MA505 0A</v>
          </cell>
          <cell r="E1414" t="str">
            <v>RW20</v>
          </cell>
          <cell r="F1414">
            <v>660</v>
          </cell>
        </row>
        <row r="1415">
          <cell r="B1415" t="str">
            <v>LSE4891</v>
          </cell>
          <cell r="C1415" t="str">
            <v>527-02-02</v>
          </cell>
          <cell r="D1415" t="str">
            <v>MA505 0A</v>
          </cell>
          <cell r="E1415" t="str">
            <v>RW20</v>
          </cell>
          <cell r="F1415">
            <v>660</v>
          </cell>
        </row>
        <row r="1416">
          <cell r="B1416" t="str">
            <v>LSE4990 ReCut</v>
          </cell>
          <cell r="C1416" t="str">
            <v>582-06-16</v>
          </cell>
          <cell r="D1416" t="str">
            <v>MA473 0B</v>
          </cell>
          <cell r="E1416" t="str">
            <v>SW49</v>
          </cell>
          <cell r="F1416">
            <v>85</v>
          </cell>
          <cell r="G1416">
            <v>85</v>
          </cell>
        </row>
        <row r="1417">
          <cell r="B1417" t="str">
            <v>LSE4891</v>
          </cell>
          <cell r="C1417" t="str">
            <v>527-02-02</v>
          </cell>
          <cell r="D1417" t="str">
            <v>MA505 0A</v>
          </cell>
          <cell r="E1417" t="str">
            <v>RW20</v>
          </cell>
          <cell r="F1417">
            <v>660</v>
          </cell>
        </row>
        <row r="1418">
          <cell r="B1418" t="str">
            <v>LSE4891</v>
          </cell>
          <cell r="C1418" t="str">
            <v>527-02-02</v>
          </cell>
          <cell r="D1418" t="str">
            <v>MA505 0A</v>
          </cell>
          <cell r="E1418" t="str">
            <v>RW20</v>
          </cell>
          <cell r="F1418">
            <v>660</v>
          </cell>
        </row>
        <row r="1419">
          <cell r="B1419" t="str">
            <v>LSE4891</v>
          </cell>
          <cell r="C1419" t="str">
            <v>527-02-02</v>
          </cell>
          <cell r="D1419" t="str">
            <v>MA505 0A</v>
          </cell>
          <cell r="E1419" t="str">
            <v>RW20</v>
          </cell>
          <cell r="F1419">
            <v>660</v>
          </cell>
        </row>
        <row r="1420">
          <cell r="B1420" t="str">
            <v>LSE4891</v>
          </cell>
          <cell r="C1420" t="str">
            <v>527-02-02</v>
          </cell>
          <cell r="D1420" t="str">
            <v>MA505 0A</v>
          </cell>
          <cell r="E1420" t="str">
            <v>RW20</v>
          </cell>
          <cell r="F1420">
            <v>660</v>
          </cell>
        </row>
        <row r="1421">
          <cell r="B1421" t="str">
            <v>LSE4891</v>
          </cell>
          <cell r="C1421" t="str">
            <v>527-02-02</v>
          </cell>
          <cell r="D1421" t="str">
            <v>MA505 0A</v>
          </cell>
          <cell r="E1421" t="str">
            <v>RW20</v>
          </cell>
          <cell r="F1421">
            <v>660</v>
          </cell>
        </row>
        <row r="1422">
          <cell r="B1422" t="str">
            <v>LSE4891</v>
          </cell>
          <cell r="C1422" t="str">
            <v>527-02-02</v>
          </cell>
          <cell r="D1422" t="str">
            <v>MA505 0A</v>
          </cell>
          <cell r="E1422" t="str">
            <v>RW20</v>
          </cell>
          <cell r="F1422">
            <v>660</v>
          </cell>
        </row>
        <row r="1423">
          <cell r="B1423" t="str">
            <v>LSE4891</v>
          </cell>
          <cell r="C1423" t="str">
            <v>527-02-02</v>
          </cell>
          <cell r="D1423" t="str">
            <v>MA505 0A</v>
          </cell>
          <cell r="E1423" t="str">
            <v>RW20</v>
          </cell>
          <cell r="F1423">
            <v>660</v>
          </cell>
        </row>
        <row r="1424">
          <cell r="B1424" t="str">
            <v>LSE4891</v>
          </cell>
          <cell r="C1424" t="str">
            <v>527-02-02</v>
          </cell>
          <cell r="D1424" t="str">
            <v>MA505 0A</v>
          </cell>
          <cell r="E1424" t="str">
            <v>RW20</v>
          </cell>
          <cell r="F1424">
            <v>660</v>
          </cell>
        </row>
        <row r="1425">
          <cell r="B1425" t="str">
            <v>LSE4891</v>
          </cell>
          <cell r="C1425" t="str">
            <v>527-02-02</v>
          </cell>
          <cell r="D1425" t="str">
            <v>MA505 0A</v>
          </cell>
          <cell r="E1425" t="str">
            <v>RW20</v>
          </cell>
          <cell r="F1425">
            <v>660</v>
          </cell>
        </row>
        <row r="1426">
          <cell r="B1426" t="str">
            <v>LSE4891</v>
          </cell>
          <cell r="C1426" t="str">
            <v>527-02-02</v>
          </cell>
          <cell r="D1426" t="str">
            <v>MA505 0A</v>
          </cell>
          <cell r="E1426" t="str">
            <v>RW20</v>
          </cell>
          <cell r="F1426">
            <v>660</v>
          </cell>
        </row>
        <row r="1427">
          <cell r="B1427" t="str">
            <v>LSE4891</v>
          </cell>
          <cell r="C1427" t="str">
            <v>527-02-02</v>
          </cell>
          <cell r="D1427" t="str">
            <v>MA505 0A</v>
          </cell>
          <cell r="E1427" t="str">
            <v>RW20</v>
          </cell>
          <cell r="F1427">
            <v>660</v>
          </cell>
        </row>
        <row r="1428">
          <cell r="B1428" t="str">
            <v>LSE4891</v>
          </cell>
          <cell r="C1428" t="str">
            <v>527-02-02</v>
          </cell>
          <cell r="D1428" t="str">
            <v>MA505 0A</v>
          </cell>
          <cell r="E1428" t="str">
            <v>RW20</v>
          </cell>
          <cell r="F1428">
            <v>690</v>
          </cell>
        </row>
        <row r="1429">
          <cell r="B1429" t="str">
            <v>LSE4892</v>
          </cell>
          <cell r="C1429" t="str">
            <v>527-02-75</v>
          </cell>
          <cell r="D1429" t="str">
            <v>MA505 0A</v>
          </cell>
          <cell r="E1429" t="str">
            <v>SB15</v>
          </cell>
          <cell r="F1429">
            <v>600</v>
          </cell>
        </row>
        <row r="1430">
          <cell r="B1430" t="str">
            <v>LSE4892</v>
          </cell>
          <cell r="C1430" t="str">
            <v>527-02-75</v>
          </cell>
          <cell r="D1430" t="str">
            <v>MA505 0A</v>
          </cell>
          <cell r="E1430" t="str">
            <v>SB15</v>
          </cell>
          <cell r="F1430">
            <v>600</v>
          </cell>
        </row>
        <row r="1431">
          <cell r="B1431" t="str">
            <v>LSE4892 Re-Cut</v>
          </cell>
          <cell r="C1431" t="str">
            <v>527-02-75</v>
          </cell>
          <cell r="D1431" t="str">
            <v>MA505 0A</v>
          </cell>
          <cell r="E1431" t="str">
            <v>SB15</v>
          </cell>
          <cell r="F1431">
            <v>148</v>
          </cell>
          <cell r="G1431">
            <v>148</v>
          </cell>
        </row>
        <row r="1432">
          <cell r="B1432" t="str">
            <v>LSE5019</v>
          </cell>
          <cell r="C1432" t="str">
            <v>582-06-16</v>
          </cell>
          <cell r="D1432" t="str">
            <v>MA473 0B</v>
          </cell>
          <cell r="E1432" t="str">
            <v>SW49</v>
          </cell>
          <cell r="F1432">
            <v>660</v>
          </cell>
          <cell r="G1432">
            <v>660</v>
          </cell>
        </row>
        <row r="1433">
          <cell r="B1433" t="str">
            <v>LSANZ4766</v>
          </cell>
          <cell r="C1433" t="str">
            <v>43460-8597</v>
          </cell>
          <cell r="D1433" t="str">
            <v>WA504 0A</v>
          </cell>
          <cell r="E1433" t="str">
            <v>TW22</v>
          </cell>
          <cell r="F1433">
            <v>372</v>
          </cell>
          <cell r="G1433">
            <v>591</v>
          </cell>
        </row>
        <row r="1434">
          <cell r="B1434" t="str">
            <v>LSANZ4766</v>
          </cell>
          <cell r="C1434" t="str">
            <v>43460-8597</v>
          </cell>
          <cell r="D1434" t="str">
            <v>WA504 0A</v>
          </cell>
          <cell r="E1434" t="str">
            <v>TW22</v>
          </cell>
          <cell r="F1434">
            <v>156</v>
          </cell>
        </row>
        <row r="1435">
          <cell r="B1435" t="str">
            <v>LSANZ4766</v>
          </cell>
          <cell r="C1435" t="str">
            <v>43460-8597</v>
          </cell>
          <cell r="D1435" t="str">
            <v>WA504 0A</v>
          </cell>
          <cell r="E1435" t="str">
            <v>TW22</v>
          </cell>
          <cell r="F1435">
            <v>33</v>
          </cell>
        </row>
        <row r="1436">
          <cell r="B1436" t="str">
            <v>LSANZ4766</v>
          </cell>
          <cell r="C1436" t="str">
            <v>43460-8597</v>
          </cell>
          <cell r="D1436" t="str">
            <v>WA504 0A</v>
          </cell>
          <cell r="E1436" t="str">
            <v>TW22</v>
          </cell>
          <cell r="F1436">
            <v>30</v>
          </cell>
        </row>
        <row r="1437">
          <cell r="B1437" t="str">
            <v>LSANZ4764</v>
          </cell>
          <cell r="C1437" t="str">
            <v>00550-8597</v>
          </cell>
          <cell r="D1437" t="str">
            <v>WA383 2A</v>
          </cell>
          <cell r="E1437" t="str">
            <v>TW22</v>
          </cell>
          <cell r="F1437">
            <v>600</v>
          </cell>
          <cell r="G1437">
            <v>791</v>
          </cell>
        </row>
        <row r="1438">
          <cell r="B1438" t="str">
            <v>LSANZ4764</v>
          </cell>
          <cell r="C1438" t="str">
            <v>00550-8597</v>
          </cell>
          <cell r="D1438" t="str">
            <v>WA383 2A</v>
          </cell>
          <cell r="E1438" t="str">
            <v>TW22</v>
          </cell>
          <cell r="F1438">
            <v>143</v>
          </cell>
        </row>
        <row r="1439">
          <cell r="B1439" t="str">
            <v>LSANZ4764</v>
          </cell>
          <cell r="C1439" t="str">
            <v>00550-8597</v>
          </cell>
          <cell r="D1439" t="str">
            <v>WA383 2A</v>
          </cell>
          <cell r="E1439" t="str">
            <v>TW22</v>
          </cell>
          <cell r="F1439">
            <v>48</v>
          </cell>
        </row>
        <row r="1440">
          <cell r="B1440" t="str">
            <v>LSANZ4765</v>
          </cell>
          <cell r="C1440" t="str">
            <v>43450-8597</v>
          </cell>
          <cell r="D1440" t="str">
            <v>WA421 2A</v>
          </cell>
          <cell r="E1440" t="str">
            <v>TW22</v>
          </cell>
          <cell r="F1440">
            <v>375</v>
          </cell>
          <cell r="G1440">
            <v>516</v>
          </cell>
        </row>
        <row r="1441">
          <cell r="B1441" t="str">
            <v>LSANZ4765</v>
          </cell>
          <cell r="C1441" t="str">
            <v>43450-8597</v>
          </cell>
          <cell r="D1441" t="str">
            <v>WA421 2A</v>
          </cell>
          <cell r="E1441" t="str">
            <v>TW22</v>
          </cell>
          <cell r="F1441">
            <v>99</v>
          </cell>
        </row>
        <row r="1442">
          <cell r="B1442" t="str">
            <v>LSANZ4765</v>
          </cell>
          <cell r="C1442" t="str">
            <v>43450-8597</v>
          </cell>
          <cell r="D1442" t="str">
            <v>WA421 2A</v>
          </cell>
          <cell r="E1442" t="str">
            <v>TW22</v>
          </cell>
          <cell r="F1442">
            <v>42</v>
          </cell>
        </row>
        <row r="1443">
          <cell r="B1443" t="str">
            <v>LSANZ4763</v>
          </cell>
          <cell r="C1443" t="str">
            <v>00513-8597</v>
          </cell>
          <cell r="D1443" t="str">
            <v>MA386 1A</v>
          </cell>
          <cell r="E1443" t="str">
            <v>TW22</v>
          </cell>
          <cell r="F1443">
            <v>682</v>
          </cell>
          <cell r="G1443">
            <v>1186</v>
          </cell>
        </row>
        <row r="1444">
          <cell r="B1444" t="str">
            <v>LSANZ4763</v>
          </cell>
          <cell r="C1444" t="str">
            <v>00513-8597</v>
          </cell>
          <cell r="D1444" t="str">
            <v>MA386 1A</v>
          </cell>
          <cell r="E1444" t="str">
            <v>TW22</v>
          </cell>
          <cell r="F1444">
            <v>360</v>
          </cell>
        </row>
        <row r="1445">
          <cell r="B1445" t="str">
            <v>LSANZ4763</v>
          </cell>
          <cell r="C1445" t="str">
            <v>00513-8597</v>
          </cell>
          <cell r="D1445" t="str">
            <v>MA386 1A</v>
          </cell>
          <cell r="E1445" t="str">
            <v>TW22</v>
          </cell>
          <cell r="F1445">
            <v>84</v>
          </cell>
        </row>
        <row r="1446">
          <cell r="B1446" t="str">
            <v>LSANZ4763</v>
          </cell>
          <cell r="C1446" t="str">
            <v>00513-8597</v>
          </cell>
          <cell r="D1446" t="str">
            <v>MA386 1A</v>
          </cell>
          <cell r="E1446" t="str">
            <v>TW22</v>
          </cell>
          <cell r="F1446">
            <v>45</v>
          </cell>
        </row>
        <row r="1447">
          <cell r="B1447" t="str">
            <v>LSANZ4763</v>
          </cell>
          <cell r="C1447" t="str">
            <v>00513-8597</v>
          </cell>
          <cell r="D1447" t="str">
            <v>MA386 1A</v>
          </cell>
          <cell r="E1447" t="str">
            <v>TW22</v>
          </cell>
          <cell r="F1447">
            <v>15</v>
          </cell>
        </row>
        <row r="1448">
          <cell r="B1448" t="str">
            <v>LSANZ4762</v>
          </cell>
          <cell r="C1448" t="str">
            <v>00504-8597</v>
          </cell>
          <cell r="D1448" t="str">
            <v>MA381 1A</v>
          </cell>
          <cell r="E1448" t="str">
            <v>TW22</v>
          </cell>
          <cell r="F1448">
            <v>620</v>
          </cell>
          <cell r="G1448">
            <v>1089</v>
          </cell>
        </row>
        <row r="1449">
          <cell r="B1449" t="str">
            <v>LSANZ4762</v>
          </cell>
          <cell r="C1449" t="str">
            <v>00504-8597</v>
          </cell>
          <cell r="D1449" t="str">
            <v>MA381 1A</v>
          </cell>
          <cell r="E1449" t="str">
            <v>TW22</v>
          </cell>
          <cell r="F1449">
            <v>270</v>
          </cell>
        </row>
        <row r="1450">
          <cell r="B1450" t="str">
            <v>LSANZ4762</v>
          </cell>
          <cell r="C1450" t="str">
            <v>00504-8597</v>
          </cell>
          <cell r="D1450" t="str">
            <v>MA381 1A</v>
          </cell>
          <cell r="E1450" t="str">
            <v>TW22</v>
          </cell>
          <cell r="F1450">
            <v>84</v>
          </cell>
        </row>
        <row r="1451">
          <cell r="B1451" t="str">
            <v>LSANZ4762</v>
          </cell>
          <cell r="C1451" t="str">
            <v>00504-8597</v>
          </cell>
          <cell r="D1451" t="str">
            <v>MA381 1A</v>
          </cell>
          <cell r="E1451" t="str">
            <v>TW22</v>
          </cell>
          <cell r="F1451">
            <v>70</v>
          </cell>
        </row>
        <row r="1452">
          <cell r="B1452" t="str">
            <v>LSANZ4762</v>
          </cell>
          <cell r="C1452" t="str">
            <v>00504-8597</v>
          </cell>
          <cell r="D1452" t="str">
            <v>MA381 1A</v>
          </cell>
          <cell r="E1452" t="str">
            <v>TW22</v>
          </cell>
          <cell r="F1452">
            <v>45</v>
          </cell>
        </row>
        <row r="1453">
          <cell r="B1453" t="str">
            <v>LSE5035</v>
          </cell>
          <cell r="C1453" t="str">
            <v>582-06-16</v>
          </cell>
          <cell r="D1453" t="str">
            <v>MA473 0B</v>
          </cell>
          <cell r="E1453" t="str">
            <v>SW49</v>
          </cell>
          <cell r="F1453">
            <v>660</v>
          </cell>
          <cell r="G1453">
            <v>660</v>
          </cell>
        </row>
        <row r="1454">
          <cell r="B1454" t="str">
            <v>LSE5034</v>
          </cell>
          <cell r="C1454" t="str">
            <v>582-06-02</v>
          </cell>
          <cell r="D1454" t="str">
            <v>MA473 0B</v>
          </cell>
          <cell r="E1454" t="str">
            <v>RW32</v>
          </cell>
          <cell r="F1454">
            <v>660</v>
          </cell>
          <cell r="G1454">
            <v>660</v>
          </cell>
        </row>
        <row r="1455">
          <cell r="B1455" t="str">
            <v>LSE5040</v>
          </cell>
          <cell r="C1455" t="str">
            <v>582-06-02</v>
          </cell>
          <cell r="D1455" t="str">
            <v>MA473 0B</v>
          </cell>
          <cell r="E1455" t="str">
            <v>RW32</v>
          </cell>
          <cell r="F1455">
            <v>660</v>
          </cell>
          <cell r="G1455">
            <v>1320</v>
          </cell>
        </row>
        <row r="1456">
          <cell r="B1456" t="str">
            <v>LSE5040</v>
          </cell>
          <cell r="C1456" t="str">
            <v>582-06-02</v>
          </cell>
          <cell r="D1456" t="str">
            <v>MA473 0B</v>
          </cell>
          <cell r="E1456" t="str">
            <v>RW32</v>
          </cell>
          <cell r="F1456">
            <v>660</v>
          </cell>
        </row>
        <row r="1457">
          <cell r="B1457" t="str">
            <v>LSE5025</v>
          </cell>
          <cell r="C1457" t="str">
            <v>582-06-02</v>
          </cell>
          <cell r="D1457" t="str">
            <v>MA473 0B</v>
          </cell>
          <cell r="E1457" t="str">
            <v>RW32</v>
          </cell>
          <cell r="F1457">
            <v>660</v>
          </cell>
          <cell r="G1457">
            <v>3960</v>
          </cell>
        </row>
        <row r="1458">
          <cell r="B1458" t="str">
            <v>LSE5025</v>
          </cell>
          <cell r="C1458" t="str">
            <v>582-06-02</v>
          </cell>
          <cell r="D1458" t="str">
            <v>MA473 0B</v>
          </cell>
          <cell r="E1458" t="str">
            <v>RW32</v>
          </cell>
          <cell r="F1458">
            <v>660</v>
          </cell>
        </row>
        <row r="1459">
          <cell r="B1459" t="str">
            <v>LSE5025</v>
          </cell>
          <cell r="C1459" t="str">
            <v>582-06-02</v>
          </cell>
          <cell r="D1459" t="str">
            <v>MA473 0B</v>
          </cell>
          <cell r="E1459" t="str">
            <v>RW32</v>
          </cell>
          <cell r="F1459">
            <v>660</v>
          </cell>
        </row>
        <row r="1460">
          <cell r="B1460" t="str">
            <v>LSE5025</v>
          </cell>
          <cell r="C1460" t="str">
            <v>582-06-02</v>
          </cell>
          <cell r="D1460" t="str">
            <v>MA473 0B</v>
          </cell>
          <cell r="E1460" t="str">
            <v>RW32</v>
          </cell>
          <cell r="F1460">
            <v>660</v>
          </cell>
        </row>
        <row r="1461">
          <cell r="B1461" t="str">
            <v>LSE5025</v>
          </cell>
          <cell r="C1461" t="str">
            <v>582-06-02</v>
          </cell>
          <cell r="D1461" t="str">
            <v>MA473 0B</v>
          </cell>
          <cell r="E1461" t="str">
            <v>RW32</v>
          </cell>
          <cell r="F1461">
            <v>660</v>
          </cell>
        </row>
        <row r="1462">
          <cell r="B1462" t="str">
            <v>LSE5025</v>
          </cell>
          <cell r="C1462" t="str">
            <v>582-06-02</v>
          </cell>
          <cell r="D1462" t="str">
            <v>MA473 0B</v>
          </cell>
          <cell r="E1462" t="str">
            <v>RW32</v>
          </cell>
          <cell r="F1462">
            <v>660</v>
          </cell>
        </row>
        <row r="1463">
          <cell r="B1463" t="str">
            <v>LSE5026</v>
          </cell>
          <cell r="C1463" t="str">
            <v>582-06-16</v>
          </cell>
          <cell r="D1463" t="str">
            <v>MA473 0B</v>
          </cell>
          <cell r="E1463" t="str">
            <v>SW49</v>
          </cell>
          <cell r="F1463">
            <v>660</v>
          </cell>
          <cell r="G1463">
            <v>1980</v>
          </cell>
        </row>
        <row r="1464">
          <cell r="B1464" t="str">
            <v>LSE5026</v>
          </cell>
          <cell r="C1464" t="str">
            <v>582-06-16</v>
          </cell>
          <cell r="D1464" t="str">
            <v>MA473 0B</v>
          </cell>
          <cell r="E1464" t="str">
            <v>SW49</v>
          </cell>
          <cell r="F1464">
            <v>660</v>
          </cell>
        </row>
        <row r="1465">
          <cell r="B1465" t="str">
            <v>LSE5026</v>
          </cell>
          <cell r="C1465" t="str">
            <v>582-06-16</v>
          </cell>
          <cell r="D1465" t="str">
            <v>MA473 0B</v>
          </cell>
          <cell r="E1465" t="str">
            <v>SW49</v>
          </cell>
          <cell r="F1465">
            <v>660</v>
          </cell>
        </row>
        <row r="1466">
          <cell r="B1466" t="str">
            <v>LSE5030</v>
          </cell>
          <cell r="C1466" t="str">
            <v>582-06-16</v>
          </cell>
          <cell r="D1466" t="str">
            <v>MA473 0B</v>
          </cell>
          <cell r="E1466" t="str">
            <v>SW49</v>
          </cell>
          <cell r="F1466">
            <v>660</v>
          </cell>
          <cell r="G1466">
            <v>2640</v>
          </cell>
        </row>
        <row r="1467">
          <cell r="B1467" t="str">
            <v>LSE5030</v>
          </cell>
          <cell r="C1467" t="str">
            <v>582-06-16</v>
          </cell>
          <cell r="D1467" t="str">
            <v>MA473 0B</v>
          </cell>
          <cell r="E1467" t="str">
            <v>SW49</v>
          </cell>
          <cell r="F1467">
            <v>660</v>
          </cell>
        </row>
        <row r="1468">
          <cell r="B1468" t="str">
            <v>LSE5030</v>
          </cell>
          <cell r="C1468" t="str">
            <v>582-06-16</v>
          </cell>
          <cell r="D1468" t="str">
            <v>MA473 0B</v>
          </cell>
          <cell r="E1468" t="str">
            <v>SW49</v>
          </cell>
          <cell r="F1468">
            <v>660</v>
          </cell>
        </row>
        <row r="1469">
          <cell r="B1469" t="str">
            <v>LSE5030</v>
          </cell>
          <cell r="C1469" t="str">
            <v>582-06-16</v>
          </cell>
          <cell r="D1469" t="str">
            <v>MA473 0B</v>
          </cell>
          <cell r="E1469" t="str">
            <v>SW49</v>
          </cell>
          <cell r="F1469">
            <v>660</v>
          </cell>
        </row>
        <row r="1470">
          <cell r="B1470" t="str">
            <v>LSE5029</v>
          </cell>
          <cell r="C1470" t="str">
            <v>582-06-02</v>
          </cell>
          <cell r="D1470" t="str">
            <v>MA473 0B</v>
          </cell>
          <cell r="E1470" t="str">
            <v>RW32</v>
          </cell>
          <cell r="F1470">
            <v>660</v>
          </cell>
          <cell r="G1470">
            <v>1980</v>
          </cell>
        </row>
        <row r="1471">
          <cell r="B1471" t="str">
            <v>LSE5029</v>
          </cell>
          <cell r="C1471" t="str">
            <v>582-06-02</v>
          </cell>
          <cell r="D1471" t="str">
            <v>MA473 0B</v>
          </cell>
          <cell r="E1471" t="str">
            <v>RW32</v>
          </cell>
          <cell r="F1471">
            <v>660</v>
          </cell>
        </row>
        <row r="1472">
          <cell r="B1472" t="str">
            <v>LSE5029</v>
          </cell>
          <cell r="C1472" t="str">
            <v>582-06-02</v>
          </cell>
          <cell r="D1472" t="str">
            <v>MA473 0B</v>
          </cell>
          <cell r="E1472" t="str">
            <v>RW32</v>
          </cell>
          <cell r="F1472">
            <v>660</v>
          </cell>
        </row>
        <row r="1473">
          <cell r="B1473" t="str">
            <v>LSE5038</v>
          </cell>
          <cell r="C1473" t="str">
            <v>582-06-02</v>
          </cell>
          <cell r="D1473" t="str">
            <v>MA473 0B</v>
          </cell>
          <cell r="E1473" t="str">
            <v>RW32</v>
          </cell>
          <cell r="F1473">
            <v>660</v>
          </cell>
          <cell r="G1473">
            <v>1320</v>
          </cell>
        </row>
        <row r="1474">
          <cell r="B1474" t="str">
            <v>LSE5038</v>
          </cell>
          <cell r="C1474" t="str">
            <v>582-06-02</v>
          </cell>
          <cell r="D1474" t="str">
            <v>MA473 0B</v>
          </cell>
          <cell r="E1474" t="str">
            <v>RW32</v>
          </cell>
          <cell r="F1474">
            <v>660</v>
          </cell>
        </row>
        <row r="1475">
          <cell r="B1475" t="str">
            <v>LSE5057</v>
          </cell>
          <cell r="C1475" t="str">
            <v>581-06-16</v>
          </cell>
          <cell r="D1475" t="str">
            <v>MA503 0A</v>
          </cell>
          <cell r="E1475" t="str">
            <v>SW49</v>
          </cell>
          <cell r="F1475">
            <v>660</v>
          </cell>
          <cell r="G1475">
            <v>660</v>
          </cell>
        </row>
        <row r="1476">
          <cell r="B1476" t="str">
            <v>LSE5058</v>
          </cell>
          <cell r="C1476" t="str">
            <v>581-06-16</v>
          </cell>
          <cell r="D1476" t="str">
            <v>MA503 0A</v>
          </cell>
          <cell r="E1476" t="str">
            <v>SW49</v>
          </cell>
          <cell r="F1476">
            <v>660</v>
          </cell>
          <cell r="G1476">
            <v>9900</v>
          </cell>
        </row>
        <row r="1477">
          <cell r="B1477" t="str">
            <v>LSE5058</v>
          </cell>
          <cell r="C1477" t="str">
            <v>581-06-16</v>
          </cell>
          <cell r="D1477" t="str">
            <v>MA503 0A</v>
          </cell>
          <cell r="E1477" t="str">
            <v>SW49</v>
          </cell>
          <cell r="F1477">
            <v>660</v>
          </cell>
        </row>
        <row r="1478">
          <cell r="B1478" t="str">
            <v>LSE5058</v>
          </cell>
          <cell r="C1478" t="str">
            <v>581-06-16</v>
          </cell>
          <cell r="D1478" t="str">
            <v>MA503 0A</v>
          </cell>
          <cell r="E1478" t="str">
            <v>SW49</v>
          </cell>
          <cell r="F1478">
            <v>660</v>
          </cell>
        </row>
        <row r="1479">
          <cell r="B1479" t="str">
            <v>LSE5058</v>
          </cell>
          <cell r="C1479" t="str">
            <v>581-06-16</v>
          </cell>
          <cell r="D1479" t="str">
            <v>MA503 0A</v>
          </cell>
          <cell r="E1479" t="str">
            <v>SW49</v>
          </cell>
          <cell r="F1479">
            <v>660</v>
          </cell>
        </row>
        <row r="1480">
          <cell r="B1480" t="str">
            <v>LSE5058</v>
          </cell>
          <cell r="C1480" t="str">
            <v>581-06-16</v>
          </cell>
          <cell r="D1480" t="str">
            <v>MA503 0A</v>
          </cell>
          <cell r="E1480" t="str">
            <v>SW49</v>
          </cell>
          <cell r="F1480">
            <v>660</v>
          </cell>
        </row>
        <row r="1481">
          <cell r="B1481" t="str">
            <v>LSE5058</v>
          </cell>
          <cell r="C1481" t="str">
            <v>581-06-16</v>
          </cell>
          <cell r="D1481" t="str">
            <v>MA503 0A</v>
          </cell>
          <cell r="E1481" t="str">
            <v>SW49</v>
          </cell>
          <cell r="F1481">
            <v>660</v>
          </cell>
        </row>
        <row r="1482">
          <cell r="B1482" t="str">
            <v>LSANZ4750 ReCut</v>
          </cell>
          <cell r="C1482" t="str">
            <v>504-02-08</v>
          </cell>
          <cell r="D1482" t="str">
            <v>MA381 1A</v>
          </cell>
          <cell r="E1482" t="str">
            <v>BW22</v>
          </cell>
          <cell r="F1482">
            <v>129</v>
          </cell>
        </row>
        <row r="1483">
          <cell r="B1483" t="str">
            <v>LSE5058</v>
          </cell>
          <cell r="C1483" t="str">
            <v>581-06-16</v>
          </cell>
          <cell r="D1483" t="str">
            <v>MA503 0A</v>
          </cell>
          <cell r="E1483" t="str">
            <v>SW49</v>
          </cell>
          <cell r="F1483">
            <v>660</v>
          </cell>
        </row>
        <row r="1484">
          <cell r="B1484" t="str">
            <v>LSE5058</v>
          </cell>
          <cell r="C1484" t="str">
            <v>581-06-16</v>
          </cell>
          <cell r="D1484" t="str">
            <v>MA503 0A</v>
          </cell>
          <cell r="E1484" t="str">
            <v>SW49</v>
          </cell>
          <cell r="F1484">
            <v>660</v>
          </cell>
        </row>
        <row r="1485">
          <cell r="B1485" t="str">
            <v>LSE5058</v>
          </cell>
          <cell r="C1485" t="str">
            <v>581-06-16</v>
          </cell>
          <cell r="D1485" t="str">
            <v>MA503 0A</v>
          </cell>
          <cell r="E1485" t="str">
            <v>SW49</v>
          </cell>
          <cell r="F1485">
            <v>660</v>
          </cell>
        </row>
        <row r="1486">
          <cell r="B1486" t="str">
            <v>LSE5058</v>
          </cell>
          <cell r="C1486" t="str">
            <v>581-06-16</v>
          </cell>
          <cell r="D1486" t="str">
            <v>MA503 0A</v>
          </cell>
          <cell r="E1486" t="str">
            <v>SW49</v>
          </cell>
          <cell r="F1486">
            <v>660</v>
          </cell>
        </row>
        <row r="1487">
          <cell r="B1487" t="str">
            <v>LSE5058</v>
          </cell>
          <cell r="C1487" t="str">
            <v>581-06-16</v>
          </cell>
          <cell r="D1487" t="str">
            <v>MA503 0A</v>
          </cell>
          <cell r="E1487" t="str">
            <v>SW49</v>
          </cell>
          <cell r="F1487">
            <v>660</v>
          </cell>
        </row>
        <row r="1488">
          <cell r="B1488" t="str">
            <v>LSE5058</v>
          </cell>
          <cell r="C1488" t="str">
            <v>581-06-16</v>
          </cell>
          <cell r="D1488" t="str">
            <v>MA503 0A</v>
          </cell>
          <cell r="E1488" t="str">
            <v>SW49</v>
          </cell>
          <cell r="F1488">
            <v>660</v>
          </cell>
        </row>
        <row r="1489">
          <cell r="B1489" t="str">
            <v>LSE5058</v>
          </cell>
          <cell r="C1489" t="str">
            <v>581-06-16</v>
          </cell>
          <cell r="D1489" t="str">
            <v>MA503 0A</v>
          </cell>
          <cell r="E1489" t="str">
            <v>SW49</v>
          </cell>
          <cell r="F1489">
            <v>660</v>
          </cell>
        </row>
        <row r="1490">
          <cell r="B1490" t="str">
            <v>LSE5058</v>
          </cell>
          <cell r="C1490" t="str">
            <v>581-06-16</v>
          </cell>
          <cell r="D1490" t="str">
            <v>MA503 0A</v>
          </cell>
          <cell r="E1490" t="str">
            <v>SW49</v>
          </cell>
          <cell r="F1490">
            <v>660</v>
          </cell>
        </row>
        <row r="1491">
          <cell r="B1491" t="str">
            <v>LSE5058</v>
          </cell>
          <cell r="C1491" t="str">
            <v>581-06-16</v>
          </cell>
          <cell r="D1491" t="str">
            <v>MA503 0A</v>
          </cell>
          <cell r="E1491" t="str">
            <v>SW49</v>
          </cell>
          <cell r="F1491">
            <v>660</v>
          </cell>
        </row>
        <row r="1492">
          <cell r="B1492" t="str">
            <v>LSE5059</v>
          </cell>
          <cell r="C1492" t="str">
            <v>581-06-02</v>
          </cell>
          <cell r="D1492" t="str">
            <v>MA503 0A</v>
          </cell>
          <cell r="E1492" t="str">
            <v>RW32</v>
          </cell>
          <cell r="F1492">
            <v>660</v>
          </cell>
          <cell r="G1492">
            <v>5280</v>
          </cell>
        </row>
        <row r="1493">
          <cell r="B1493" t="str">
            <v>LSE5059</v>
          </cell>
          <cell r="C1493" t="str">
            <v>581-06-02</v>
          </cell>
          <cell r="D1493" t="str">
            <v>MA503 0A</v>
          </cell>
          <cell r="E1493" t="str">
            <v>RW32</v>
          </cell>
          <cell r="F1493">
            <v>660</v>
          </cell>
        </row>
        <row r="1494">
          <cell r="B1494" t="str">
            <v>LSE5059</v>
          </cell>
          <cell r="C1494" t="str">
            <v>581-06-02</v>
          </cell>
          <cell r="D1494" t="str">
            <v>MA503 0A</v>
          </cell>
          <cell r="E1494" t="str">
            <v>RW32</v>
          </cell>
          <cell r="F1494">
            <v>660</v>
          </cell>
        </row>
        <row r="1495">
          <cell r="B1495" t="str">
            <v>LSE5059</v>
          </cell>
          <cell r="C1495" t="str">
            <v>581-06-02</v>
          </cell>
          <cell r="D1495" t="str">
            <v>MA503 0A</v>
          </cell>
          <cell r="E1495" t="str">
            <v>RW32</v>
          </cell>
          <cell r="F1495">
            <v>660</v>
          </cell>
        </row>
        <row r="1496">
          <cell r="B1496" t="str">
            <v>LSE5059</v>
          </cell>
          <cell r="C1496" t="str">
            <v>581-06-02</v>
          </cell>
          <cell r="D1496" t="str">
            <v>MA503 0A</v>
          </cell>
          <cell r="E1496" t="str">
            <v>RW32</v>
          </cell>
          <cell r="F1496">
            <v>660</v>
          </cell>
        </row>
        <row r="1497">
          <cell r="B1497" t="str">
            <v>LSE5059</v>
          </cell>
          <cell r="C1497" t="str">
            <v>581-06-02</v>
          </cell>
          <cell r="D1497" t="str">
            <v>MA503 0A</v>
          </cell>
          <cell r="E1497" t="str">
            <v>RW32</v>
          </cell>
          <cell r="F1497">
            <v>660</v>
          </cell>
        </row>
        <row r="1498">
          <cell r="B1498" t="str">
            <v>LSE5059</v>
          </cell>
          <cell r="C1498" t="str">
            <v>581-06-02</v>
          </cell>
          <cell r="D1498" t="str">
            <v>MA503 0A</v>
          </cell>
          <cell r="E1498" t="str">
            <v>RW32</v>
          </cell>
          <cell r="F1498">
            <v>660</v>
          </cell>
        </row>
        <row r="1499">
          <cell r="B1499" t="str">
            <v>LSE5059</v>
          </cell>
          <cell r="C1499" t="str">
            <v>581-06-02</v>
          </cell>
          <cell r="D1499" t="str">
            <v>MA503 0A</v>
          </cell>
          <cell r="E1499" t="str">
            <v>RW32</v>
          </cell>
          <cell r="F1499">
            <v>660</v>
          </cell>
        </row>
        <row r="1500">
          <cell r="B1500" t="str">
            <v>LSANZ4780</v>
          </cell>
          <cell r="C1500" t="str">
            <v>20985-8520</v>
          </cell>
          <cell r="D1500" t="str">
            <v>WA476 1A</v>
          </cell>
          <cell r="E1500" t="str">
            <v>TW19</v>
          </cell>
          <cell r="F1500">
            <v>310</v>
          </cell>
          <cell r="G1500">
            <v>310</v>
          </cell>
        </row>
        <row r="1501">
          <cell r="B1501" t="str">
            <v>LSANZ4789</v>
          </cell>
          <cell r="C1501" t="str">
            <v>20985-8520</v>
          </cell>
          <cell r="D1501" t="str">
            <v>WA476 1A</v>
          </cell>
          <cell r="E1501" t="str">
            <v>TW19</v>
          </cell>
          <cell r="F1501">
            <v>310</v>
          </cell>
          <cell r="G1501">
            <v>310</v>
          </cell>
        </row>
        <row r="1502">
          <cell r="B1502" t="str">
            <v>LSANZ4781</v>
          </cell>
          <cell r="C1502" t="str">
            <v>20985-8575</v>
          </cell>
          <cell r="D1502" t="str">
            <v>WA476 1A</v>
          </cell>
          <cell r="E1502" t="str">
            <v>SB29</v>
          </cell>
          <cell r="F1502">
            <v>744</v>
          </cell>
          <cell r="G1502">
            <v>744</v>
          </cell>
        </row>
        <row r="1504">
          <cell r="B1504" t="str">
            <v>CAR2264</v>
          </cell>
          <cell r="C1504" t="str">
            <v>450YU</v>
          </cell>
          <cell r="D1504" t="str">
            <v>JA501 1A</v>
          </cell>
          <cell r="E1504" t="str">
            <v>RW37</v>
          </cell>
          <cell r="F1504">
            <v>186</v>
          </cell>
          <cell r="G1504">
            <v>1066</v>
          </cell>
        </row>
        <row r="1505">
          <cell r="B1505" t="str">
            <v>CAR2264</v>
          </cell>
          <cell r="C1505" t="str">
            <v>450YU</v>
          </cell>
          <cell r="D1505" t="str">
            <v>JA501 1A</v>
          </cell>
          <cell r="E1505" t="str">
            <v>RW37</v>
          </cell>
          <cell r="F1505">
            <v>186</v>
          </cell>
        </row>
        <row r="1506">
          <cell r="B1506" t="str">
            <v>CAR2264</v>
          </cell>
          <cell r="C1506" t="str">
            <v>450YU</v>
          </cell>
          <cell r="D1506" t="str">
            <v>JA501 1A</v>
          </cell>
          <cell r="E1506" t="str">
            <v>RW37</v>
          </cell>
          <cell r="F1506">
            <v>240</v>
          </cell>
        </row>
        <row r="1507">
          <cell r="B1507" t="str">
            <v>CAR2264</v>
          </cell>
          <cell r="C1507" t="str">
            <v>450YU</v>
          </cell>
          <cell r="D1507" t="str">
            <v>JA501 1A</v>
          </cell>
          <cell r="E1507" t="str">
            <v>RW37</v>
          </cell>
          <cell r="F1507">
            <v>240</v>
          </cell>
        </row>
        <row r="1509">
          <cell r="B1509" t="str">
            <v>LSANZ4768</v>
          </cell>
          <cell r="C1509" t="str">
            <v>00502-0313</v>
          </cell>
          <cell r="D1509" t="str">
            <v>MA391 1A</v>
          </cell>
          <cell r="E1509" t="str">
            <v>TW11</v>
          </cell>
          <cell r="F1509">
            <v>620</v>
          </cell>
          <cell r="G1509">
            <v>1240</v>
          </cell>
        </row>
        <row r="1510">
          <cell r="B1510" t="str">
            <v>LSANZ4768</v>
          </cell>
          <cell r="C1510" t="str">
            <v>00502-0313</v>
          </cell>
          <cell r="D1510" t="str">
            <v>MA391 1A</v>
          </cell>
          <cell r="E1510" t="str">
            <v>TW11</v>
          </cell>
          <cell r="F1510">
            <v>620</v>
          </cell>
        </row>
        <row r="1511">
          <cell r="B1511" t="str">
            <v>LSANZ4769</v>
          </cell>
          <cell r="C1511" t="str">
            <v>00502-0403</v>
          </cell>
          <cell r="D1511" t="str">
            <v>MA391 1A</v>
          </cell>
          <cell r="E1511" t="str">
            <v>RW19</v>
          </cell>
          <cell r="F1511">
            <v>600</v>
          </cell>
          <cell r="G1511">
            <v>600</v>
          </cell>
        </row>
        <row r="1512">
          <cell r="B1512" t="str">
            <v>LSANZ4785</v>
          </cell>
          <cell r="C1512" t="str">
            <v>00502-8520</v>
          </cell>
          <cell r="D1512" t="str">
            <v>MA391 1A</v>
          </cell>
          <cell r="E1512" t="str">
            <v>TW19</v>
          </cell>
          <cell r="F1512">
            <v>620</v>
          </cell>
          <cell r="G1512">
            <v>1240</v>
          </cell>
        </row>
        <row r="1513">
          <cell r="B1513" t="str">
            <v>LSANZ4785</v>
          </cell>
          <cell r="C1513" t="str">
            <v>00502-8520</v>
          </cell>
          <cell r="D1513" t="str">
            <v>MA391 1A</v>
          </cell>
          <cell r="E1513" t="str">
            <v>TW19</v>
          </cell>
          <cell r="F1513">
            <v>620</v>
          </cell>
        </row>
        <row r="1514">
          <cell r="B1514" t="str">
            <v>LSANZ4786</v>
          </cell>
          <cell r="C1514" t="str">
            <v>00502-8580</v>
          </cell>
          <cell r="D1514" t="str">
            <v>MA391 1A</v>
          </cell>
          <cell r="E1514" t="str">
            <v>SP02</v>
          </cell>
          <cell r="F1514">
            <v>620</v>
          </cell>
          <cell r="G1514">
            <v>890</v>
          </cell>
        </row>
        <row r="1515">
          <cell r="B1515" t="str">
            <v>LSANZ4786</v>
          </cell>
          <cell r="C1515" t="str">
            <v>00502-8580</v>
          </cell>
          <cell r="D1515" t="str">
            <v>MA391 1A</v>
          </cell>
          <cell r="E1515" t="str">
            <v>SP02</v>
          </cell>
          <cell r="F1515">
            <v>270</v>
          </cell>
        </row>
        <row r="1516">
          <cell r="B1516" t="str">
            <v>LSANZ4788</v>
          </cell>
          <cell r="C1516" t="str">
            <v>00520-8580</v>
          </cell>
          <cell r="D1516" t="str">
            <v>MA447 1A</v>
          </cell>
          <cell r="E1516" t="str">
            <v>SP02</v>
          </cell>
          <cell r="F1516">
            <v>465</v>
          </cell>
          <cell r="G1516">
            <v>465</v>
          </cell>
        </row>
        <row r="1517">
          <cell r="B1517" t="str">
            <v>WT0014</v>
          </cell>
          <cell r="C1517" t="str">
            <v>_</v>
          </cell>
          <cell r="D1517" t="str">
            <v>Fillers</v>
          </cell>
          <cell r="E1517" t="str">
            <v>Wash Trail</v>
          </cell>
          <cell r="F1517">
            <v>500</v>
          </cell>
        </row>
        <row r="1518">
          <cell r="B1518" t="str">
            <v>WT0014</v>
          </cell>
          <cell r="C1518" t="str">
            <v>_</v>
          </cell>
          <cell r="D1518" t="str">
            <v>Fillers</v>
          </cell>
          <cell r="E1518" t="str">
            <v>Wash Trail</v>
          </cell>
          <cell r="F1518">
            <v>500</v>
          </cell>
        </row>
        <row r="1519">
          <cell r="B1519" t="str">
            <v>WT0014</v>
          </cell>
          <cell r="C1519" t="str">
            <v>_</v>
          </cell>
          <cell r="D1519" t="str">
            <v>Fillers</v>
          </cell>
          <cell r="E1519" t="str">
            <v>Wash Trail</v>
          </cell>
          <cell r="F1519">
            <v>500</v>
          </cell>
        </row>
        <row r="1520">
          <cell r="B1520" t="str">
            <v>WT0014</v>
          </cell>
          <cell r="C1520" t="str">
            <v>_</v>
          </cell>
          <cell r="D1520" t="str">
            <v>Fillers</v>
          </cell>
          <cell r="E1520" t="str">
            <v>Wash Trail</v>
          </cell>
          <cell r="F1520">
            <v>500</v>
          </cell>
        </row>
        <row r="1522">
          <cell r="B1522" t="str">
            <v>LSE5021</v>
          </cell>
          <cell r="C1522" t="str">
            <v>583-06-16</v>
          </cell>
          <cell r="D1522" t="str">
            <v>WA474 0A</v>
          </cell>
          <cell r="E1522" t="str">
            <v>SW49</v>
          </cell>
          <cell r="F1522">
            <v>660</v>
          </cell>
          <cell r="G1522">
            <v>2640</v>
          </cell>
        </row>
        <row r="1523">
          <cell r="B1523" t="str">
            <v>LSE5021</v>
          </cell>
          <cell r="C1523" t="str">
            <v>583-06-16</v>
          </cell>
          <cell r="D1523" t="str">
            <v>WA474 0A</v>
          </cell>
          <cell r="E1523" t="str">
            <v>SW49</v>
          </cell>
          <cell r="F1523">
            <v>660</v>
          </cell>
        </row>
        <row r="1524">
          <cell r="B1524" t="str">
            <v>LSE5021</v>
          </cell>
          <cell r="C1524" t="str">
            <v>583-06-16</v>
          </cell>
          <cell r="D1524" t="str">
            <v>WA474 0A</v>
          </cell>
          <cell r="E1524" t="str">
            <v>SW49</v>
          </cell>
          <cell r="F1524">
            <v>660</v>
          </cell>
        </row>
        <row r="1525">
          <cell r="B1525" t="str">
            <v>LSE5021</v>
          </cell>
          <cell r="C1525" t="str">
            <v>583-06-16</v>
          </cell>
          <cell r="D1525" t="str">
            <v>WA474 0A</v>
          </cell>
          <cell r="E1525" t="str">
            <v>SW49</v>
          </cell>
          <cell r="F1525">
            <v>660</v>
          </cell>
        </row>
        <row r="1526">
          <cell r="B1526" t="str">
            <v>LSE5041</v>
          </cell>
          <cell r="C1526" t="str">
            <v>583-06-16</v>
          </cell>
          <cell r="D1526" t="str">
            <v>WA474 0A</v>
          </cell>
          <cell r="E1526" t="str">
            <v>SW49</v>
          </cell>
          <cell r="F1526">
            <v>660</v>
          </cell>
          <cell r="G1526">
            <v>1320</v>
          </cell>
        </row>
        <row r="1527">
          <cell r="B1527" t="str">
            <v>LSE5041</v>
          </cell>
          <cell r="C1527" t="str">
            <v>583-06-16</v>
          </cell>
          <cell r="D1527" t="str">
            <v>WA474 0A</v>
          </cell>
          <cell r="E1527" t="str">
            <v>SW49</v>
          </cell>
          <cell r="F1527">
            <v>660</v>
          </cell>
        </row>
        <row r="1528">
          <cell r="B1528" t="str">
            <v>LSE5014</v>
          </cell>
          <cell r="C1528" t="str">
            <v>583-06-16</v>
          </cell>
          <cell r="D1528" t="str">
            <v>WA474 0A</v>
          </cell>
          <cell r="E1528" t="str">
            <v>SW49</v>
          </cell>
          <cell r="F1528">
            <v>660</v>
          </cell>
          <cell r="G1528">
            <v>1320</v>
          </cell>
        </row>
        <row r="1529">
          <cell r="B1529" t="str">
            <v>LSE5014</v>
          </cell>
          <cell r="C1529" t="str">
            <v>583-06-16</v>
          </cell>
          <cell r="D1529" t="str">
            <v>WA474 0A</v>
          </cell>
          <cell r="E1529" t="str">
            <v>SW49</v>
          </cell>
          <cell r="F1529">
            <v>660</v>
          </cell>
        </row>
        <row r="1530">
          <cell r="B1530" t="str">
            <v>LSE5046</v>
          </cell>
          <cell r="C1530" t="str">
            <v>583-06-02</v>
          </cell>
          <cell r="D1530" t="str">
            <v>WA474 0A</v>
          </cell>
          <cell r="E1530" t="str">
            <v>RW32</v>
          </cell>
          <cell r="F1530">
            <v>660</v>
          </cell>
          <cell r="G1530">
            <v>660</v>
          </cell>
        </row>
        <row r="1531">
          <cell r="B1531" t="str">
            <v>LSE5078</v>
          </cell>
          <cell r="C1531" t="str">
            <v>583-06-02</v>
          </cell>
          <cell r="D1531" t="str">
            <v>WA474 0A</v>
          </cell>
          <cell r="E1531" t="str">
            <v>RW32</v>
          </cell>
          <cell r="F1531">
            <v>660</v>
          </cell>
          <cell r="G1531">
            <v>660</v>
          </cell>
        </row>
        <row r="1532">
          <cell r="B1532" t="str">
            <v>LSE5077</v>
          </cell>
          <cell r="C1532" t="str">
            <v>583-06-16</v>
          </cell>
          <cell r="D1532" t="str">
            <v>WA474 0A</v>
          </cell>
          <cell r="E1532" t="str">
            <v>SW49</v>
          </cell>
          <cell r="F1532">
            <v>330</v>
          </cell>
          <cell r="G1532">
            <v>330</v>
          </cell>
        </row>
        <row r="1533">
          <cell r="B1533" t="str">
            <v>LSE5093</v>
          </cell>
          <cell r="C1533" t="str">
            <v>583-06-16</v>
          </cell>
          <cell r="D1533" t="str">
            <v>WA474 0A</v>
          </cell>
          <cell r="E1533" t="str">
            <v>SW49</v>
          </cell>
          <cell r="F1533">
            <v>660</v>
          </cell>
          <cell r="G1533">
            <v>660</v>
          </cell>
        </row>
        <row r="1534">
          <cell r="B1534" t="str">
            <v>LSE5066</v>
          </cell>
          <cell r="C1534" t="str">
            <v>583-06-16</v>
          </cell>
          <cell r="D1534" t="str">
            <v>WA474 0A</v>
          </cell>
          <cell r="E1534" t="str">
            <v>SW49</v>
          </cell>
          <cell r="F1534">
            <v>660</v>
          </cell>
          <cell r="G1534">
            <v>660</v>
          </cell>
        </row>
        <row r="1535">
          <cell r="B1535" t="str">
            <v>LSE5073</v>
          </cell>
          <cell r="C1535" t="str">
            <v>583-06-16</v>
          </cell>
          <cell r="D1535" t="str">
            <v>WA474 0A</v>
          </cell>
          <cell r="E1535" t="str">
            <v>SW49</v>
          </cell>
          <cell r="F1535">
            <v>660</v>
          </cell>
          <cell r="G1535">
            <v>2640</v>
          </cell>
        </row>
        <row r="1536">
          <cell r="B1536" t="str">
            <v>LSE5073</v>
          </cell>
          <cell r="C1536" t="str">
            <v>583-06-16</v>
          </cell>
          <cell r="D1536" t="str">
            <v>WA474 0A</v>
          </cell>
          <cell r="E1536" t="str">
            <v>SW49</v>
          </cell>
          <cell r="F1536">
            <v>660</v>
          </cell>
        </row>
        <row r="1537">
          <cell r="B1537" t="str">
            <v>LSE5073</v>
          </cell>
          <cell r="C1537" t="str">
            <v>583-06-16</v>
          </cell>
          <cell r="D1537" t="str">
            <v>WA474 0A</v>
          </cell>
          <cell r="E1537" t="str">
            <v>SW49</v>
          </cell>
          <cell r="F1537">
            <v>660</v>
          </cell>
        </row>
        <row r="1538">
          <cell r="B1538" t="str">
            <v>LSE5073</v>
          </cell>
          <cell r="C1538" t="str">
            <v>583-06-16</v>
          </cell>
          <cell r="D1538" t="str">
            <v>WA474 0A</v>
          </cell>
          <cell r="E1538" t="str">
            <v>SW49</v>
          </cell>
          <cell r="F1538">
            <v>660</v>
          </cell>
        </row>
        <row r="1539">
          <cell r="B1539" t="str">
            <v>LSE5011</v>
          </cell>
          <cell r="C1539" t="str">
            <v>523-02-79</v>
          </cell>
          <cell r="D1539" t="str">
            <v>MA438 0A</v>
          </cell>
          <cell r="E1539" t="str">
            <v>TW16</v>
          </cell>
          <cell r="F1539">
            <v>682</v>
          </cell>
          <cell r="G1539">
            <v>1364</v>
          </cell>
        </row>
        <row r="1540">
          <cell r="B1540" t="str">
            <v>LSE5011</v>
          </cell>
          <cell r="C1540" t="str">
            <v>523-02-79</v>
          </cell>
          <cell r="D1540" t="str">
            <v>MA438 0A</v>
          </cell>
          <cell r="E1540" t="str">
            <v>TW16</v>
          </cell>
          <cell r="F1540">
            <v>682</v>
          </cell>
        </row>
        <row r="1541">
          <cell r="B1541" t="str">
            <v>LSE5051</v>
          </cell>
          <cell r="C1541" t="str">
            <v>523-02-79</v>
          </cell>
          <cell r="D1541" t="str">
            <v>MA438 0A</v>
          </cell>
          <cell r="E1541" t="str">
            <v>TW16</v>
          </cell>
          <cell r="F1541">
            <v>682</v>
          </cell>
          <cell r="G1541">
            <v>682</v>
          </cell>
        </row>
        <row r="1542">
          <cell r="B1542" t="str">
            <v>LSE5080</v>
          </cell>
          <cell r="C1542" t="str">
            <v>581-06-02</v>
          </cell>
          <cell r="D1542" t="str">
            <v>MA503 0A</v>
          </cell>
          <cell r="E1542" t="str">
            <v>RW32</v>
          </cell>
          <cell r="F1542">
            <v>660</v>
          </cell>
          <cell r="G1542">
            <v>660</v>
          </cell>
        </row>
        <row r="1543">
          <cell r="B1543" t="str">
            <v>LSE5083</v>
          </cell>
          <cell r="C1543" t="str">
            <v>581-06-02</v>
          </cell>
          <cell r="D1543" t="str">
            <v>MA503 0A</v>
          </cell>
          <cell r="E1543" t="str">
            <v>RW32</v>
          </cell>
          <cell r="F1543">
            <v>660</v>
          </cell>
          <cell r="G1543">
            <v>660</v>
          </cell>
        </row>
        <row r="1544">
          <cell r="B1544" t="str">
            <v>LSE5079</v>
          </cell>
          <cell r="C1544" t="str">
            <v>581-06-16</v>
          </cell>
          <cell r="D1544" t="str">
            <v>MA503 0A</v>
          </cell>
          <cell r="E1544" t="str">
            <v>SW49</v>
          </cell>
          <cell r="F1544">
            <v>660</v>
          </cell>
          <cell r="G1544">
            <v>660</v>
          </cell>
        </row>
        <row r="1545">
          <cell r="B1545" t="str">
            <v>LSE5075</v>
          </cell>
          <cell r="C1545" t="str">
            <v>581-06-16</v>
          </cell>
          <cell r="D1545" t="str">
            <v>MA503 0A</v>
          </cell>
          <cell r="E1545" t="str">
            <v>SW49</v>
          </cell>
          <cell r="F1545">
            <v>660</v>
          </cell>
          <cell r="G1545">
            <v>1980</v>
          </cell>
        </row>
        <row r="1546">
          <cell r="B1546" t="str">
            <v>LSE5075</v>
          </cell>
          <cell r="C1546" t="str">
            <v>581-06-16</v>
          </cell>
          <cell r="D1546" t="str">
            <v>MA503 0A</v>
          </cell>
          <cell r="E1546" t="str">
            <v>SW49</v>
          </cell>
          <cell r="F1546">
            <v>660</v>
          </cell>
        </row>
        <row r="1547">
          <cell r="B1547" t="str">
            <v>LSE5075</v>
          </cell>
          <cell r="C1547" t="str">
            <v>581-06-16</v>
          </cell>
          <cell r="D1547" t="str">
            <v>MA503 0A</v>
          </cell>
          <cell r="E1547" t="str">
            <v>SW49</v>
          </cell>
          <cell r="F1547">
            <v>660</v>
          </cell>
        </row>
        <row r="1548">
          <cell r="B1548" t="str">
            <v>LSE5085</v>
          </cell>
          <cell r="C1548" t="str">
            <v>581-06-16</v>
          </cell>
          <cell r="D1548" t="str">
            <v>MA503 0A</v>
          </cell>
          <cell r="E1548" t="str">
            <v>SW49</v>
          </cell>
          <cell r="F1548">
            <v>600</v>
          </cell>
          <cell r="G1548">
            <v>1200</v>
          </cell>
        </row>
        <row r="1549">
          <cell r="B1549" t="str">
            <v>LSE5085</v>
          </cell>
          <cell r="C1549" t="str">
            <v>581-06-16</v>
          </cell>
          <cell r="D1549" t="str">
            <v>MA503 0A</v>
          </cell>
          <cell r="E1549" t="str">
            <v>SW49</v>
          </cell>
          <cell r="F1549">
            <v>600</v>
          </cell>
        </row>
        <row r="1550">
          <cell r="B1550" t="str">
            <v>LSE5086</v>
          </cell>
          <cell r="C1550" t="str">
            <v>581-06-02</v>
          </cell>
          <cell r="D1550" t="str">
            <v>MA503 0A</v>
          </cell>
          <cell r="E1550" t="str">
            <v>RW32</v>
          </cell>
          <cell r="F1550">
            <v>330</v>
          </cell>
          <cell r="G1550">
            <v>330</v>
          </cell>
        </row>
        <row r="1551">
          <cell r="B1551" t="str">
            <v>LSE5069</v>
          </cell>
          <cell r="C1551" t="str">
            <v>581-06-02</v>
          </cell>
          <cell r="D1551" t="str">
            <v>MA503 0A</v>
          </cell>
          <cell r="E1551" t="str">
            <v>RW32</v>
          </cell>
          <cell r="F1551">
            <v>660</v>
          </cell>
          <cell r="G1551">
            <v>990</v>
          </cell>
        </row>
        <row r="1552">
          <cell r="B1552" t="str">
            <v>LSE5069</v>
          </cell>
          <cell r="C1552" t="str">
            <v>581-06-02</v>
          </cell>
          <cell r="D1552" t="str">
            <v>MA503 0A</v>
          </cell>
          <cell r="E1552" t="str">
            <v>RW32</v>
          </cell>
          <cell r="F1552">
            <v>330</v>
          </cell>
        </row>
        <row r="1553">
          <cell r="B1553" t="str">
            <v>LSE5070</v>
          </cell>
          <cell r="C1553" t="str">
            <v>581-06-02</v>
          </cell>
          <cell r="D1553" t="str">
            <v>MA503 0A</v>
          </cell>
          <cell r="E1553" t="str">
            <v>RW32</v>
          </cell>
          <cell r="F1553">
            <v>660</v>
          </cell>
          <cell r="G1553">
            <v>660</v>
          </cell>
        </row>
        <row r="1554">
          <cell r="B1554" t="str">
            <v>LSE5068</v>
          </cell>
          <cell r="C1554" t="str">
            <v>581-06-16</v>
          </cell>
          <cell r="D1554" t="str">
            <v>MA503 0A</v>
          </cell>
          <cell r="E1554" t="str">
            <v>SW49</v>
          </cell>
          <cell r="F1554">
            <v>660</v>
          </cell>
          <cell r="G1554">
            <v>3960</v>
          </cell>
        </row>
        <row r="1555">
          <cell r="B1555" t="str">
            <v>LSE5068</v>
          </cell>
          <cell r="C1555" t="str">
            <v>581-06-16</v>
          </cell>
          <cell r="D1555" t="str">
            <v>MA503 0A</v>
          </cell>
          <cell r="E1555" t="str">
            <v>SW49</v>
          </cell>
          <cell r="F1555">
            <v>660</v>
          </cell>
        </row>
        <row r="1556">
          <cell r="B1556" t="str">
            <v>LSE5068</v>
          </cell>
          <cell r="C1556" t="str">
            <v>581-06-16</v>
          </cell>
          <cell r="D1556" t="str">
            <v>MA503 0A</v>
          </cell>
          <cell r="E1556" t="str">
            <v>SW49</v>
          </cell>
          <cell r="F1556">
            <v>660</v>
          </cell>
        </row>
        <row r="1557">
          <cell r="B1557" t="str">
            <v>LSE5068</v>
          </cell>
          <cell r="C1557" t="str">
            <v>581-06-16</v>
          </cell>
          <cell r="D1557" t="str">
            <v>MA503 0A</v>
          </cell>
          <cell r="E1557" t="str">
            <v>SW49</v>
          </cell>
          <cell r="F1557">
            <v>660</v>
          </cell>
        </row>
        <row r="1558">
          <cell r="B1558" t="str">
            <v>LSE5068</v>
          </cell>
          <cell r="C1558" t="str">
            <v>581-06-16</v>
          </cell>
          <cell r="D1558" t="str">
            <v>MA503 0A</v>
          </cell>
          <cell r="E1558" t="str">
            <v>SW49</v>
          </cell>
          <cell r="F1558">
            <v>660</v>
          </cell>
        </row>
        <row r="1559">
          <cell r="B1559" t="str">
            <v>LSE5068</v>
          </cell>
          <cell r="C1559" t="str">
            <v>581-06-16</v>
          </cell>
          <cell r="D1559" t="str">
            <v>MA503 0A</v>
          </cell>
          <cell r="E1559" t="str">
            <v>SW49</v>
          </cell>
          <cell r="F1559">
            <v>660</v>
          </cell>
        </row>
        <row r="1560">
          <cell r="B1560" t="str">
            <v>LSE5089</v>
          </cell>
          <cell r="C1560" t="str">
            <v>581-06-16</v>
          </cell>
          <cell r="D1560" t="str">
            <v>MA503 0A</v>
          </cell>
          <cell r="E1560" t="str">
            <v>SW49</v>
          </cell>
          <cell r="F1560">
            <v>660</v>
          </cell>
          <cell r="G1560">
            <v>2640</v>
          </cell>
        </row>
        <row r="1561">
          <cell r="B1561" t="str">
            <v>LSE5089</v>
          </cell>
          <cell r="C1561" t="str">
            <v>581-06-16</v>
          </cell>
          <cell r="D1561" t="str">
            <v>MA503 0A</v>
          </cell>
          <cell r="E1561" t="str">
            <v>SW49</v>
          </cell>
          <cell r="F1561">
            <v>660</v>
          </cell>
        </row>
        <row r="1562">
          <cell r="B1562" t="str">
            <v>LSE5089</v>
          </cell>
          <cell r="C1562" t="str">
            <v>581-06-16</v>
          </cell>
          <cell r="D1562" t="str">
            <v>MA503 0A</v>
          </cell>
          <cell r="E1562" t="str">
            <v>SW49</v>
          </cell>
          <cell r="F1562">
            <v>660</v>
          </cell>
        </row>
        <row r="1563">
          <cell r="B1563" t="str">
            <v>LSE5089</v>
          </cell>
          <cell r="C1563" t="str">
            <v>581-06-16</v>
          </cell>
          <cell r="D1563" t="str">
            <v>MA503 0A</v>
          </cell>
          <cell r="E1563" t="str">
            <v>SW49</v>
          </cell>
          <cell r="F1563">
            <v>660</v>
          </cell>
        </row>
        <row r="1564">
          <cell r="B1564" t="str">
            <v>LSE5090</v>
          </cell>
          <cell r="C1564" t="str">
            <v>581-06-02</v>
          </cell>
          <cell r="D1564" t="str">
            <v>MA503 0A</v>
          </cell>
          <cell r="E1564" t="str">
            <v>RW32</v>
          </cell>
          <cell r="F1564">
            <v>660</v>
          </cell>
          <cell r="G1564">
            <v>1320</v>
          </cell>
        </row>
        <row r="1565">
          <cell r="B1565" t="str">
            <v>LSE5090</v>
          </cell>
          <cell r="C1565" t="str">
            <v>581-06-02</v>
          </cell>
          <cell r="D1565" t="str">
            <v>MA503 0A</v>
          </cell>
          <cell r="E1565" t="str">
            <v>RW32</v>
          </cell>
          <cell r="F1565">
            <v>660</v>
          </cell>
        </row>
        <row r="1566">
          <cell r="B1566" t="str">
            <v>LSE5064</v>
          </cell>
          <cell r="C1566" t="str">
            <v>581-06-02</v>
          </cell>
          <cell r="D1566" t="str">
            <v>MA503 0A</v>
          </cell>
          <cell r="E1566" t="str">
            <v>RW32</v>
          </cell>
          <cell r="F1566">
            <v>660</v>
          </cell>
          <cell r="G1566">
            <v>1320</v>
          </cell>
        </row>
        <row r="1567">
          <cell r="B1567" t="str">
            <v>LSE5064</v>
          </cell>
          <cell r="C1567" t="str">
            <v>581-06-02</v>
          </cell>
          <cell r="D1567" t="str">
            <v>MA503 0A</v>
          </cell>
          <cell r="E1567" t="str">
            <v>RW32</v>
          </cell>
          <cell r="F1567">
            <v>660</v>
          </cell>
        </row>
        <row r="1568">
          <cell r="B1568" t="str">
            <v>LSE5063</v>
          </cell>
          <cell r="C1568" t="str">
            <v>581-06-16</v>
          </cell>
          <cell r="D1568" t="str">
            <v>MA503 0A</v>
          </cell>
          <cell r="E1568" t="str">
            <v>SW49</v>
          </cell>
          <cell r="F1568">
            <v>660</v>
          </cell>
          <cell r="G1568">
            <v>660</v>
          </cell>
        </row>
        <row r="1569">
          <cell r="B1569" t="str">
            <v>LSE5108</v>
          </cell>
          <cell r="C1569" t="str">
            <v>581-06-16</v>
          </cell>
          <cell r="D1569" t="str">
            <v>MA503 0A</v>
          </cell>
          <cell r="E1569" t="str">
            <v>SW49</v>
          </cell>
          <cell r="F1569">
            <v>660</v>
          </cell>
          <cell r="G1569">
            <v>1320</v>
          </cell>
        </row>
        <row r="1570">
          <cell r="B1570" t="str">
            <v>LSE5108</v>
          </cell>
          <cell r="C1570" t="str">
            <v>581-06-16</v>
          </cell>
          <cell r="D1570" t="str">
            <v>MA503 0A</v>
          </cell>
          <cell r="E1570" t="str">
            <v>SW49</v>
          </cell>
          <cell r="F1570">
            <v>660</v>
          </cell>
        </row>
        <row r="1571">
          <cell r="B1571" t="str">
            <v>LSE5102</v>
          </cell>
          <cell r="C1571" t="str">
            <v>581-06-16</v>
          </cell>
          <cell r="D1571" t="str">
            <v>MA503 0A</v>
          </cell>
          <cell r="E1571" t="str">
            <v>SW49</v>
          </cell>
          <cell r="F1571">
            <v>660</v>
          </cell>
          <cell r="G1571">
            <v>660</v>
          </cell>
        </row>
        <row r="1572">
          <cell r="B1572" t="str">
            <v>LSE5099</v>
          </cell>
          <cell r="C1572" t="str">
            <v>581-06-16</v>
          </cell>
          <cell r="D1572" t="str">
            <v>MA503 0A</v>
          </cell>
          <cell r="E1572" t="str">
            <v>SW49</v>
          </cell>
          <cell r="F1572">
            <v>660</v>
          </cell>
          <cell r="G1572">
            <v>660</v>
          </cell>
        </row>
        <row r="1573">
          <cell r="B1573" t="str">
            <v>LSE5109</v>
          </cell>
          <cell r="C1573" t="str">
            <v>581-06-16</v>
          </cell>
          <cell r="D1573" t="str">
            <v>MA503 0A</v>
          </cell>
          <cell r="E1573" t="str">
            <v>SW49</v>
          </cell>
          <cell r="F1573">
            <v>660</v>
          </cell>
          <cell r="G1573">
            <v>1320</v>
          </cell>
        </row>
        <row r="1574">
          <cell r="B1574" t="str">
            <v>LSE5109</v>
          </cell>
          <cell r="C1574" t="str">
            <v>581-06-16</v>
          </cell>
          <cell r="D1574" t="str">
            <v>MA503 0A</v>
          </cell>
          <cell r="E1574" t="str">
            <v>SW49</v>
          </cell>
          <cell r="F1574">
            <v>660</v>
          </cell>
        </row>
        <row r="1575">
          <cell r="B1575" t="str">
            <v>LSE5110</v>
          </cell>
          <cell r="C1575" t="str">
            <v>581-06-02</v>
          </cell>
          <cell r="D1575" t="str">
            <v>MA503 0A</v>
          </cell>
          <cell r="E1575" t="str">
            <v>RW32</v>
          </cell>
          <cell r="F1575">
            <v>660</v>
          </cell>
          <cell r="G1575">
            <v>1320</v>
          </cell>
        </row>
        <row r="1576">
          <cell r="B1576" t="str">
            <v>LSE5110</v>
          </cell>
          <cell r="C1576" t="str">
            <v>581-06-02</v>
          </cell>
          <cell r="D1576" t="str">
            <v>MA503 0A</v>
          </cell>
          <cell r="E1576" t="str">
            <v>RW32</v>
          </cell>
          <cell r="F1576">
            <v>660</v>
          </cell>
        </row>
        <row r="1577">
          <cell r="B1577" t="str">
            <v>LSE5105</v>
          </cell>
          <cell r="C1577" t="str">
            <v>581-06-02</v>
          </cell>
          <cell r="D1577" t="str">
            <v>MA503 0A</v>
          </cell>
          <cell r="E1577" t="str">
            <v>RW32</v>
          </cell>
          <cell r="F1577">
            <v>660</v>
          </cell>
          <cell r="G1577">
            <v>660</v>
          </cell>
        </row>
        <row r="1578">
          <cell r="B1578" t="str">
            <v>LSE5113</v>
          </cell>
          <cell r="C1578" t="str">
            <v>521-02-76</v>
          </cell>
          <cell r="D1578" t="str">
            <v>MA362 1A</v>
          </cell>
          <cell r="E1578" t="str">
            <v>SB16</v>
          </cell>
          <cell r="F1578">
            <v>660</v>
          </cell>
          <cell r="G1578">
            <v>1320</v>
          </cell>
        </row>
        <row r="1579">
          <cell r="B1579" t="str">
            <v>LSE5113</v>
          </cell>
          <cell r="C1579" t="str">
            <v>521-02-76</v>
          </cell>
          <cell r="D1579" t="str">
            <v>MA362 1A</v>
          </cell>
          <cell r="E1579" t="str">
            <v>SB16</v>
          </cell>
          <cell r="F1579">
            <v>660</v>
          </cell>
        </row>
        <row r="1581">
          <cell r="B1581" t="str">
            <v>LSE4892</v>
          </cell>
          <cell r="C1581" t="str">
            <v>527-02-75</v>
          </cell>
          <cell r="D1581" t="str">
            <v>MA505 0A</v>
          </cell>
          <cell r="E1581" t="str">
            <v>SB15</v>
          </cell>
          <cell r="F1581">
            <v>600</v>
          </cell>
          <cell r="G1581">
            <v>8520</v>
          </cell>
        </row>
        <row r="1582">
          <cell r="B1582" t="str">
            <v>LSE4892</v>
          </cell>
          <cell r="C1582" t="str">
            <v>527-02-75</v>
          </cell>
          <cell r="D1582" t="str">
            <v>MA505 0A</v>
          </cell>
          <cell r="E1582" t="str">
            <v>SB15</v>
          </cell>
          <cell r="F1582">
            <v>600</v>
          </cell>
        </row>
        <row r="1583">
          <cell r="B1583" t="str">
            <v>LSE4892</v>
          </cell>
          <cell r="C1583" t="str">
            <v>527-02-75</v>
          </cell>
          <cell r="D1583" t="str">
            <v>MA505 0A</v>
          </cell>
          <cell r="E1583" t="str">
            <v>SB15</v>
          </cell>
          <cell r="F1583">
            <v>600</v>
          </cell>
        </row>
        <row r="1584">
          <cell r="B1584" t="str">
            <v>LSE4892</v>
          </cell>
          <cell r="C1584" t="str">
            <v>527-02-75</v>
          </cell>
          <cell r="D1584" t="str">
            <v>MA505 0A</v>
          </cell>
          <cell r="E1584" t="str">
            <v>SB15</v>
          </cell>
          <cell r="F1584">
            <v>660</v>
          </cell>
        </row>
        <row r="1585">
          <cell r="B1585" t="str">
            <v>LSE4892</v>
          </cell>
          <cell r="C1585" t="str">
            <v>527-02-75</v>
          </cell>
          <cell r="D1585" t="str">
            <v>MA505 0A</v>
          </cell>
          <cell r="E1585" t="str">
            <v>SB15</v>
          </cell>
          <cell r="F1585">
            <v>660</v>
          </cell>
        </row>
        <row r="1586">
          <cell r="B1586" t="str">
            <v>LSE4892</v>
          </cell>
          <cell r="C1586" t="str">
            <v>527-02-75</v>
          </cell>
          <cell r="D1586" t="str">
            <v>MA505 0A</v>
          </cell>
          <cell r="E1586" t="str">
            <v>SB15</v>
          </cell>
          <cell r="F1586">
            <v>660</v>
          </cell>
        </row>
        <row r="1587">
          <cell r="B1587" t="str">
            <v>LSE4892</v>
          </cell>
          <cell r="C1587" t="str">
            <v>527-02-75</v>
          </cell>
          <cell r="D1587" t="str">
            <v>MA505 0A</v>
          </cell>
          <cell r="E1587" t="str">
            <v>SB15</v>
          </cell>
          <cell r="F1587">
            <v>540</v>
          </cell>
        </row>
        <row r="1588">
          <cell r="B1588" t="str">
            <v>LSE4889 Re-Cut</v>
          </cell>
          <cell r="C1588" t="str">
            <v>527-02-75</v>
          </cell>
          <cell r="D1588" t="str">
            <v>MA505 0A</v>
          </cell>
          <cell r="E1588" t="str">
            <v>SB15</v>
          </cell>
          <cell r="F1588">
            <v>176</v>
          </cell>
          <cell r="G1588">
            <v>176</v>
          </cell>
        </row>
        <row r="1589">
          <cell r="B1589" t="str">
            <v>LSE5052</v>
          </cell>
          <cell r="C1589" t="str">
            <v>575-02-75</v>
          </cell>
          <cell r="D1589" t="str">
            <v>WA484 0A</v>
          </cell>
          <cell r="E1589" t="str">
            <v>SB15</v>
          </cell>
          <cell r="F1589">
            <v>660</v>
          </cell>
          <cell r="G1589">
            <v>1320</v>
          </cell>
        </row>
        <row r="1590">
          <cell r="B1590" t="str">
            <v>LSE5052</v>
          </cell>
          <cell r="C1590" t="str">
            <v>575-02-75</v>
          </cell>
          <cell r="D1590" t="str">
            <v>WA484 0A</v>
          </cell>
          <cell r="E1590" t="str">
            <v>SB15</v>
          </cell>
          <cell r="F1590">
            <v>660</v>
          </cell>
        </row>
        <row r="1591">
          <cell r="B1591" t="str">
            <v>LSE5095</v>
          </cell>
          <cell r="C1591" t="str">
            <v>575-02-75</v>
          </cell>
          <cell r="D1591" t="str">
            <v>WA484 0A</v>
          </cell>
          <cell r="E1591" t="str">
            <v>SB15</v>
          </cell>
          <cell r="F1591">
            <v>660</v>
          </cell>
          <cell r="G1591">
            <v>660</v>
          </cell>
        </row>
        <row r="1592">
          <cell r="B1592" t="str">
            <v>LSE5094</v>
          </cell>
          <cell r="C1592" t="str">
            <v>575-02-75</v>
          </cell>
          <cell r="D1592" t="str">
            <v>WA484 0A</v>
          </cell>
          <cell r="E1592" t="str">
            <v>SB15</v>
          </cell>
          <cell r="F1592">
            <v>660</v>
          </cell>
          <cell r="G1592">
            <v>660</v>
          </cell>
        </row>
        <row r="1593">
          <cell r="B1593" t="str">
            <v>LSE5027</v>
          </cell>
          <cell r="C1593" t="str">
            <v>575-02-02</v>
          </cell>
          <cell r="D1593" t="str">
            <v>WA484 0A</v>
          </cell>
          <cell r="E1593" t="str">
            <v>RW20</v>
          </cell>
          <cell r="F1593">
            <v>660</v>
          </cell>
          <cell r="G1593">
            <v>660</v>
          </cell>
        </row>
        <row r="1594">
          <cell r="B1594" t="str">
            <v>LSE5067</v>
          </cell>
          <cell r="C1594" t="str">
            <v>575-02-02</v>
          </cell>
          <cell r="D1594" t="str">
            <v>WA484 0A</v>
          </cell>
          <cell r="E1594" t="str">
            <v>RW20</v>
          </cell>
          <cell r="F1594">
            <v>660</v>
          </cell>
          <cell r="G1594">
            <v>660</v>
          </cell>
        </row>
        <row r="1595">
          <cell r="B1595" t="str">
            <v>LSE5088</v>
          </cell>
          <cell r="C1595" t="str">
            <v>575-02-02</v>
          </cell>
          <cell r="D1595" t="str">
            <v>WA484 0A</v>
          </cell>
          <cell r="E1595" t="str">
            <v>RW20</v>
          </cell>
          <cell r="F1595">
            <v>660</v>
          </cell>
          <cell r="G1595">
            <v>1320</v>
          </cell>
        </row>
        <row r="1596">
          <cell r="B1596" t="str">
            <v>LSE5088</v>
          </cell>
          <cell r="C1596" t="str">
            <v>575-02-02</v>
          </cell>
          <cell r="D1596" t="str">
            <v>WA484 0A</v>
          </cell>
          <cell r="E1596" t="str">
            <v>RW20</v>
          </cell>
          <cell r="F1596">
            <v>660</v>
          </cell>
        </row>
        <row r="1597">
          <cell r="B1597" t="str">
            <v>LSE5097</v>
          </cell>
          <cell r="C1597" t="str">
            <v>522-02-02</v>
          </cell>
          <cell r="D1597" t="str">
            <v>MA363 1B</v>
          </cell>
          <cell r="E1597" t="str">
            <v>RW20</v>
          </cell>
          <cell r="F1597">
            <v>600</v>
          </cell>
          <cell r="G1597">
            <v>6030</v>
          </cell>
        </row>
        <row r="1598">
          <cell r="B1598" t="str">
            <v>LSE5097</v>
          </cell>
          <cell r="C1598" t="str">
            <v>522-02-02</v>
          </cell>
          <cell r="D1598" t="str">
            <v>MA363 1B</v>
          </cell>
          <cell r="E1598" t="str">
            <v>RW20</v>
          </cell>
          <cell r="F1598">
            <v>600</v>
          </cell>
        </row>
        <row r="1599">
          <cell r="B1599" t="str">
            <v>LSE5097</v>
          </cell>
          <cell r="C1599" t="str">
            <v>522-02-02</v>
          </cell>
          <cell r="D1599" t="str">
            <v>MA363 1B</v>
          </cell>
          <cell r="E1599" t="str">
            <v>RW20</v>
          </cell>
          <cell r="F1599">
            <v>600</v>
          </cell>
        </row>
        <row r="1600">
          <cell r="B1600" t="str">
            <v>LSE5097</v>
          </cell>
          <cell r="C1600" t="str">
            <v>522-02-02</v>
          </cell>
          <cell r="D1600" t="str">
            <v>MA363 1B</v>
          </cell>
          <cell r="E1600" t="str">
            <v>RW20</v>
          </cell>
          <cell r="F1600">
            <v>600</v>
          </cell>
        </row>
        <row r="1601">
          <cell r="B1601" t="str">
            <v>LSE5097</v>
          </cell>
          <cell r="C1601" t="str">
            <v>522-02-02</v>
          </cell>
          <cell r="D1601" t="str">
            <v>MA363 1B</v>
          </cell>
          <cell r="E1601" t="str">
            <v>RW20</v>
          </cell>
          <cell r="F1601">
            <v>600</v>
          </cell>
        </row>
        <row r="1602">
          <cell r="B1602" t="str">
            <v>LSE5097</v>
          </cell>
          <cell r="C1602" t="str">
            <v>522-02-02</v>
          </cell>
          <cell r="D1602" t="str">
            <v>MA363 1B</v>
          </cell>
          <cell r="E1602" t="str">
            <v>RW20</v>
          </cell>
          <cell r="F1602">
            <v>600</v>
          </cell>
        </row>
        <row r="1603">
          <cell r="B1603" t="str">
            <v>LSE5097</v>
          </cell>
          <cell r="C1603" t="str">
            <v>522-02-02</v>
          </cell>
          <cell r="D1603" t="str">
            <v>MA363 1B</v>
          </cell>
          <cell r="E1603" t="str">
            <v>RW20</v>
          </cell>
          <cell r="F1603">
            <v>600</v>
          </cell>
        </row>
        <row r="1604">
          <cell r="B1604" t="str">
            <v>LSE5097</v>
          </cell>
          <cell r="C1604" t="str">
            <v>522-02-02</v>
          </cell>
          <cell r="D1604" t="str">
            <v>MA363 1B</v>
          </cell>
          <cell r="E1604" t="str">
            <v>RW20</v>
          </cell>
          <cell r="F1604">
            <v>660</v>
          </cell>
        </row>
        <row r="1605">
          <cell r="B1605" t="str">
            <v>LSE5097</v>
          </cell>
          <cell r="C1605" t="str">
            <v>522-02-02</v>
          </cell>
          <cell r="D1605" t="str">
            <v>MA363 1B</v>
          </cell>
          <cell r="E1605" t="str">
            <v>RW20</v>
          </cell>
          <cell r="F1605">
            <v>660</v>
          </cell>
        </row>
        <row r="1606">
          <cell r="B1606" t="str">
            <v>LSE5097</v>
          </cell>
          <cell r="C1606" t="str">
            <v>522-02-02</v>
          </cell>
          <cell r="D1606" t="str">
            <v>MA363 1B</v>
          </cell>
          <cell r="E1606" t="str">
            <v>RW20</v>
          </cell>
          <cell r="F1606">
            <v>510</v>
          </cell>
        </row>
        <row r="1607">
          <cell r="B1607" t="str">
            <v>LSE5098</v>
          </cell>
          <cell r="C1607" t="str">
            <v>582-06-02</v>
          </cell>
          <cell r="D1607" t="str">
            <v>MA473 0B</v>
          </cell>
          <cell r="E1607" t="str">
            <v>RW32</v>
          </cell>
          <cell r="F1607">
            <v>660</v>
          </cell>
          <cell r="G1607">
            <v>1320</v>
          </cell>
        </row>
        <row r="1608">
          <cell r="B1608" t="str">
            <v>LSE5098</v>
          </cell>
          <cell r="C1608" t="str">
            <v>582-06-02</v>
          </cell>
          <cell r="D1608" t="str">
            <v>MA473 0B</v>
          </cell>
          <cell r="E1608" t="str">
            <v>RW32</v>
          </cell>
          <cell r="F1608">
            <v>660</v>
          </cell>
        </row>
        <row r="1609">
          <cell r="B1609" t="str">
            <v>LSE5104</v>
          </cell>
          <cell r="C1609" t="str">
            <v>582-06-02</v>
          </cell>
          <cell r="D1609" t="str">
            <v>MA473 0B</v>
          </cell>
          <cell r="E1609" t="str">
            <v>RW32</v>
          </cell>
          <cell r="F1609">
            <v>660</v>
          </cell>
          <cell r="G1609">
            <v>660</v>
          </cell>
        </row>
        <row r="1610">
          <cell r="B1610" t="str">
            <v>LSE5103</v>
          </cell>
          <cell r="C1610" t="str">
            <v>582-06-16</v>
          </cell>
          <cell r="D1610" t="str">
            <v>MA473 0B</v>
          </cell>
          <cell r="E1610" t="str">
            <v>SW49</v>
          </cell>
          <cell r="F1610">
            <v>660</v>
          </cell>
          <cell r="G1610">
            <v>660</v>
          </cell>
        </row>
        <row r="1611">
          <cell r="B1611" t="str">
            <v>LSE5111</v>
          </cell>
          <cell r="C1611" t="str">
            <v>582-06-16</v>
          </cell>
          <cell r="D1611" t="str">
            <v>MA473 0B</v>
          </cell>
          <cell r="E1611" t="str">
            <v>SW49</v>
          </cell>
          <cell r="F1611">
            <v>660</v>
          </cell>
          <cell r="G1611">
            <v>2640</v>
          </cell>
        </row>
        <row r="1612">
          <cell r="B1612" t="str">
            <v>LSE5111</v>
          </cell>
          <cell r="C1612" t="str">
            <v>582-06-16</v>
          </cell>
          <cell r="D1612" t="str">
            <v>MA473 0B</v>
          </cell>
          <cell r="E1612" t="str">
            <v>SW49</v>
          </cell>
          <cell r="F1612">
            <v>660</v>
          </cell>
        </row>
        <row r="1613">
          <cell r="B1613" t="str">
            <v>LSE5111</v>
          </cell>
          <cell r="C1613" t="str">
            <v>582-06-16</v>
          </cell>
          <cell r="D1613" t="str">
            <v>MA473 0B</v>
          </cell>
          <cell r="E1613" t="str">
            <v>SW49</v>
          </cell>
          <cell r="F1613">
            <v>660</v>
          </cell>
        </row>
        <row r="1614">
          <cell r="B1614" t="str">
            <v>LSE5111</v>
          </cell>
          <cell r="C1614" t="str">
            <v>582-06-16</v>
          </cell>
          <cell r="D1614" t="str">
            <v>MA473 0B</v>
          </cell>
          <cell r="E1614" t="str">
            <v>SW49</v>
          </cell>
          <cell r="F1614">
            <v>660</v>
          </cell>
        </row>
        <row r="1615">
          <cell r="B1615" t="str">
            <v>LSE5112</v>
          </cell>
          <cell r="C1615" t="str">
            <v>582-06-02</v>
          </cell>
          <cell r="D1615" t="str">
            <v>MA473 0B</v>
          </cell>
          <cell r="E1615" t="str">
            <v>RW32</v>
          </cell>
          <cell r="F1615">
            <v>660</v>
          </cell>
          <cell r="G1615">
            <v>2640</v>
          </cell>
        </row>
        <row r="1616">
          <cell r="B1616" t="str">
            <v>LSE5112</v>
          </cell>
          <cell r="C1616" t="str">
            <v>582-06-02</v>
          </cell>
          <cell r="D1616" t="str">
            <v>MA473 0B</v>
          </cell>
          <cell r="E1616" t="str">
            <v>RW32</v>
          </cell>
          <cell r="F1616">
            <v>660</v>
          </cell>
        </row>
        <row r="1617">
          <cell r="B1617" t="str">
            <v>LSE5112</v>
          </cell>
          <cell r="C1617" t="str">
            <v>582-06-02</v>
          </cell>
          <cell r="D1617" t="str">
            <v>MA473 0B</v>
          </cell>
          <cell r="E1617" t="str">
            <v>RW32</v>
          </cell>
          <cell r="F1617">
            <v>660</v>
          </cell>
        </row>
        <row r="1618">
          <cell r="B1618" t="str">
            <v>LSE5112</v>
          </cell>
          <cell r="C1618" t="str">
            <v>582-06-02</v>
          </cell>
          <cell r="D1618" t="str">
            <v>MA473 0B</v>
          </cell>
          <cell r="E1618" t="str">
            <v>RW32</v>
          </cell>
          <cell r="F1618">
            <v>660</v>
          </cell>
        </row>
        <row r="1619">
          <cell r="B1619" t="str">
            <v>LSE5106</v>
          </cell>
          <cell r="C1619" t="str">
            <v>582-06-02</v>
          </cell>
          <cell r="D1619" t="str">
            <v>MA473 0B</v>
          </cell>
          <cell r="E1619" t="str">
            <v>RW32</v>
          </cell>
          <cell r="F1619">
            <v>660</v>
          </cell>
          <cell r="G1619">
            <v>660</v>
          </cell>
        </row>
        <row r="1620">
          <cell r="B1620" t="str">
            <v>LSE5107</v>
          </cell>
          <cell r="C1620" t="str">
            <v>582-06-02</v>
          </cell>
          <cell r="D1620" t="str">
            <v>MA473 0B</v>
          </cell>
          <cell r="E1620" t="str">
            <v>RW32</v>
          </cell>
          <cell r="F1620">
            <v>660</v>
          </cell>
          <cell r="G1620">
            <v>660</v>
          </cell>
        </row>
        <row r="1621">
          <cell r="B1621" t="str">
            <v>LSE5101</v>
          </cell>
          <cell r="C1621" t="str">
            <v>582-06-02</v>
          </cell>
          <cell r="D1621" t="str">
            <v>MA473 0B</v>
          </cell>
          <cell r="E1621" t="str">
            <v>RW32</v>
          </cell>
          <cell r="F1621">
            <v>660</v>
          </cell>
          <cell r="G1621">
            <v>660</v>
          </cell>
        </row>
        <row r="1622">
          <cell r="B1622" t="str">
            <v>LSE5100</v>
          </cell>
          <cell r="C1622" t="str">
            <v>582-06-16</v>
          </cell>
          <cell r="D1622" t="str">
            <v>MA473 0B</v>
          </cell>
          <cell r="E1622" t="str">
            <v>SW49</v>
          </cell>
          <cell r="F1622">
            <v>660</v>
          </cell>
          <cell r="G1622">
            <v>2640</v>
          </cell>
        </row>
        <row r="1623">
          <cell r="B1623" t="str">
            <v>LSE5100</v>
          </cell>
          <cell r="C1623" t="str">
            <v>582-06-16</v>
          </cell>
          <cell r="D1623" t="str">
            <v>MA473 0B</v>
          </cell>
          <cell r="E1623" t="str">
            <v>SW49</v>
          </cell>
          <cell r="F1623">
            <v>660</v>
          </cell>
        </row>
        <row r="1624">
          <cell r="B1624" t="str">
            <v>LSE5100</v>
          </cell>
          <cell r="C1624" t="str">
            <v>582-06-16</v>
          </cell>
          <cell r="D1624" t="str">
            <v>MA473 0B</v>
          </cell>
          <cell r="E1624" t="str">
            <v>SW49</v>
          </cell>
          <cell r="F1624">
            <v>660</v>
          </cell>
        </row>
        <row r="1625">
          <cell r="B1625" t="str">
            <v>LSE5100</v>
          </cell>
          <cell r="C1625" t="str">
            <v>582-06-16</v>
          </cell>
          <cell r="D1625" t="str">
            <v>MA473 0B</v>
          </cell>
          <cell r="E1625" t="str">
            <v>SW49</v>
          </cell>
          <cell r="F1625">
            <v>660</v>
          </cell>
        </row>
        <row r="1627">
          <cell r="B1627" t="str">
            <v>LSANZ4790</v>
          </cell>
          <cell r="C1627" t="str">
            <v>20985-8575</v>
          </cell>
          <cell r="D1627" t="str">
            <v>WA476 1A</v>
          </cell>
          <cell r="E1627" t="str">
            <v>SB29</v>
          </cell>
          <cell r="F1627">
            <v>310</v>
          </cell>
          <cell r="G1627">
            <v>310</v>
          </cell>
        </row>
        <row r="1628">
          <cell r="B1628" t="str">
            <v>LSANZ4782</v>
          </cell>
          <cell r="C1628" t="str">
            <v>20985-8580</v>
          </cell>
          <cell r="D1628" t="str">
            <v>WA476 1A</v>
          </cell>
          <cell r="E1628" t="str">
            <v>SP02</v>
          </cell>
          <cell r="F1628">
            <v>434</v>
          </cell>
          <cell r="G1628">
            <v>434</v>
          </cell>
        </row>
        <row r="1629">
          <cell r="B1629" t="str">
            <v>LSANZ4791</v>
          </cell>
          <cell r="C1629" t="str">
            <v>20985-8580</v>
          </cell>
          <cell r="D1629" t="str">
            <v>WA476 1A</v>
          </cell>
          <cell r="E1629" t="str">
            <v>SP02</v>
          </cell>
          <cell r="F1629">
            <v>310</v>
          </cell>
          <cell r="G1629">
            <v>310</v>
          </cell>
        </row>
        <row r="1630">
          <cell r="B1630" t="str">
            <v>LSANZ4783</v>
          </cell>
          <cell r="C1630" t="str">
            <v>43460-8520</v>
          </cell>
          <cell r="D1630" t="str">
            <v>WA504 0A</v>
          </cell>
          <cell r="E1630" t="str">
            <v>TW19</v>
          </cell>
          <cell r="F1630">
            <v>620</v>
          </cell>
          <cell r="G1630">
            <v>620</v>
          </cell>
        </row>
        <row r="1631">
          <cell r="B1631" t="str">
            <v>LSANZ4793</v>
          </cell>
          <cell r="C1631" t="str">
            <v>43460-8520</v>
          </cell>
          <cell r="D1631" t="str">
            <v>WA504 0A</v>
          </cell>
          <cell r="E1631" t="str">
            <v>TW19</v>
          </cell>
          <cell r="F1631">
            <v>744</v>
          </cell>
          <cell r="G1631">
            <v>744</v>
          </cell>
        </row>
        <row r="1632">
          <cell r="B1632" t="str">
            <v>LSANZ4784</v>
          </cell>
          <cell r="C1632" t="str">
            <v>43460-8580</v>
          </cell>
          <cell r="D1632" t="str">
            <v>WA504 0A</v>
          </cell>
          <cell r="E1632" t="str">
            <v>SP02</v>
          </cell>
          <cell r="F1632">
            <v>775</v>
          </cell>
          <cell r="G1632">
            <v>775</v>
          </cell>
        </row>
        <row r="1633">
          <cell r="B1633" t="str">
            <v>LSANZ4795</v>
          </cell>
          <cell r="C1633" t="str">
            <v>43460-8580</v>
          </cell>
          <cell r="D1633" t="str">
            <v>WA504 0A</v>
          </cell>
          <cell r="E1633" t="str">
            <v>SP02</v>
          </cell>
          <cell r="F1633">
            <v>651</v>
          </cell>
          <cell r="G1633">
            <v>651</v>
          </cell>
        </row>
        <row r="1634">
          <cell r="B1634" t="str">
            <v>LSANZ4794</v>
          </cell>
          <cell r="C1634" t="str">
            <v>43460-8575</v>
          </cell>
          <cell r="D1634" t="str">
            <v>WA504 0A</v>
          </cell>
          <cell r="E1634" t="str">
            <v>SB29</v>
          </cell>
          <cell r="F1634">
            <v>600</v>
          </cell>
          <cell r="G1634">
            <v>600</v>
          </cell>
        </row>
        <row r="1635">
          <cell r="B1635" t="str">
            <v>LSE5045 Re-Cut</v>
          </cell>
          <cell r="C1635" t="str">
            <v>582-06-16</v>
          </cell>
          <cell r="D1635" t="str">
            <v>MA473 0B</v>
          </cell>
          <cell r="E1635" t="str">
            <v>SW49</v>
          </cell>
          <cell r="F1635">
            <v>124</v>
          </cell>
          <cell r="G1635">
            <v>124</v>
          </cell>
        </row>
        <row r="1636">
          <cell r="B1636" t="str">
            <v>LSANZ4773</v>
          </cell>
          <cell r="C1636" t="str">
            <v>00513-0301</v>
          </cell>
          <cell r="D1636" t="str">
            <v>MA386 1A</v>
          </cell>
          <cell r="E1636" t="str">
            <v>RW15</v>
          </cell>
          <cell r="F1636">
            <v>600</v>
          </cell>
          <cell r="G1636">
            <v>900</v>
          </cell>
        </row>
        <row r="1637">
          <cell r="B1637" t="str">
            <v>LSANZ4773</v>
          </cell>
          <cell r="C1637" t="str">
            <v>00513-0301</v>
          </cell>
          <cell r="D1637" t="str">
            <v>MA386 1A</v>
          </cell>
          <cell r="E1637" t="str">
            <v>RW15</v>
          </cell>
          <cell r="F1637">
            <v>300</v>
          </cell>
        </row>
        <row r="1638">
          <cell r="B1638" t="str">
            <v>LSANZ4774</v>
          </cell>
          <cell r="C1638" t="str">
            <v>00513-0339</v>
          </cell>
          <cell r="D1638" t="str">
            <v>MA386 1A</v>
          </cell>
          <cell r="E1638" t="str">
            <v>RW28</v>
          </cell>
          <cell r="F1638">
            <v>600</v>
          </cell>
          <cell r="G1638">
            <v>600</v>
          </cell>
        </row>
        <row r="1639">
          <cell r="B1639" t="str">
            <v>LSANZ4787</v>
          </cell>
          <cell r="C1639" t="str">
            <v>00514-0220</v>
          </cell>
          <cell r="D1639" t="str">
            <v>MA502 0A</v>
          </cell>
          <cell r="E1639" t="str">
            <v>TW14</v>
          </cell>
          <cell r="F1639">
            <v>558</v>
          </cell>
          <cell r="G1639">
            <v>1536</v>
          </cell>
        </row>
        <row r="1640">
          <cell r="B1640" t="str">
            <v>LSANZ4787</v>
          </cell>
          <cell r="C1640" t="str">
            <v>00514-0220</v>
          </cell>
          <cell r="D1640" t="str">
            <v>MA502 0A</v>
          </cell>
          <cell r="E1640" t="str">
            <v>TW14</v>
          </cell>
          <cell r="F1640">
            <v>558</v>
          </cell>
        </row>
        <row r="1641">
          <cell r="B1641" t="str">
            <v>LSANZ4787</v>
          </cell>
          <cell r="C1641" t="str">
            <v>00514-0220</v>
          </cell>
          <cell r="D1641" t="str">
            <v>MA502 0A</v>
          </cell>
          <cell r="E1641" t="str">
            <v>TW14</v>
          </cell>
          <cell r="F1641">
            <v>420</v>
          </cell>
        </row>
        <row r="1642">
          <cell r="B1642" t="str">
            <v>LSANZ4792</v>
          </cell>
          <cell r="C1642" t="str">
            <v>43450-8580</v>
          </cell>
          <cell r="D1642" t="str">
            <v>WA421 2A</v>
          </cell>
          <cell r="E1642" t="str">
            <v>SP02</v>
          </cell>
          <cell r="F1642">
            <v>372</v>
          </cell>
          <cell r="G1642">
            <v>372</v>
          </cell>
        </row>
        <row r="1643">
          <cell r="B1643" t="str">
            <v>LSANZ4798</v>
          </cell>
          <cell r="C1643" t="str">
            <v>00607-0407</v>
          </cell>
          <cell r="D1643" t="str">
            <v>MA130 1B</v>
          </cell>
          <cell r="E1643" t="str">
            <v>SW29</v>
          </cell>
          <cell r="F1643">
            <v>600</v>
          </cell>
          <cell r="G1643">
            <v>1020</v>
          </cell>
        </row>
        <row r="1644">
          <cell r="B1644" t="str">
            <v>LSANZ4798</v>
          </cell>
          <cell r="C1644" t="str">
            <v>00607-0407</v>
          </cell>
          <cell r="D1644" t="str">
            <v>MA130 1B</v>
          </cell>
          <cell r="E1644" t="str">
            <v>SW29</v>
          </cell>
          <cell r="F1644">
            <v>420</v>
          </cell>
        </row>
        <row r="1645">
          <cell r="B1645" t="str">
            <v>LSANZ4776</v>
          </cell>
          <cell r="C1645" t="str">
            <v>00704-0207</v>
          </cell>
          <cell r="D1645" t="str">
            <v>MO143 1B</v>
          </cell>
          <cell r="E1645" t="str">
            <v>SW40</v>
          </cell>
          <cell r="F1645">
            <v>600</v>
          </cell>
          <cell r="G1645">
            <v>600</v>
          </cell>
        </row>
        <row r="1646">
          <cell r="B1646" t="str">
            <v>LSANZ4799</v>
          </cell>
          <cell r="C1646" t="str">
            <v>00704-0207</v>
          </cell>
          <cell r="D1646" t="str">
            <v>MO143 1B</v>
          </cell>
          <cell r="E1646" t="str">
            <v>SW40</v>
          </cell>
          <cell r="F1646">
            <v>600</v>
          </cell>
          <cell r="G1646">
            <v>600</v>
          </cell>
        </row>
        <row r="1647">
          <cell r="B1647" t="str">
            <v>LSANZ4748 Re-Cut</v>
          </cell>
          <cell r="C1647" t="str">
            <v>504-02-07</v>
          </cell>
          <cell r="D1647" t="str">
            <v>MA381 1A</v>
          </cell>
          <cell r="E1647" t="str">
            <v>SW28</v>
          </cell>
          <cell r="F1647">
            <v>87</v>
          </cell>
          <cell r="G1647">
            <v>87</v>
          </cell>
        </row>
        <row r="1648">
          <cell r="B1648" t="str">
            <v>LSANZ4796</v>
          </cell>
          <cell r="C1648" t="str">
            <v>00502-0313</v>
          </cell>
          <cell r="D1648" t="str">
            <v>MA391 1A</v>
          </cell>
          <cell r="E1648" t="str">
            <v>TW11</v>
          </cell>
          <cell r="F1648">
            <v>620</v>
          </cell>
          <cell r="G1648">
            <v>620</v>
          </cell>
        </row>
        <row r="1649">
          <cell r="B1649" t="str">
            <v>LSE5061</v>
          </cell>
          <cell r="C1649" t="str">
            <v>582-06-02</v>
          </cell>
          <cell r="D1649" t="str">
            <v>MA473 0B</v>
          </cell>
          <cell r="E1649" t="str">
            <v>RW32</v>
          </cell>
          <cell r="F1649">
            <v>660</v>
          </cell>
          <cell r="G1649">
            <v>1320</v>
          </cell>
        </row>
        <row r="1650">
          <cell r="B1650" t="str">
            <v>LSE5061</v>
          </cell>
          <cell r="C1650" t="str">
            <v>582-06-02</v>
          </cell>
          <cell r="D1650" t="str">
            <v>MA473 0B</v>
          </cell>
          <cell r="E1650" t="str">
            <v>RW32</v>
          </cell>
          <cell r="F1650">
            <v>660</v>
          </cell>
        </row>
        <row r="1651">
          <cell r="B1651" t="str">
            <v>LSE5060</v>
          </cell>
          <cell r="C1651" t="str">
            <v>582-06-16</v>
          </cell>
          <cell r="D1651" t="str">
            <v>MA473 0B</v>
          </cell>
          <cell r="E1651" t="str">
            <v>SW49</v>
          </cell>
          <cell r="F1651">
            <v>660</v>
          </cell>
          <cell r="G1651">
            <v>660</v>
          </cell>
        </row>
        <row r="1652">
          <cell r="B1652" t="str">
            <v>LSE5081</v>
          </cell>
          <cell r="C1652" t="str">
            <v>582-06-16</v>
          </cell>
          <cell r="D1652" t="str">
            <v>MA473 0B</v>
          </cell>
          <cell r="E1652" t="str">
            <v>SW49</v>
          </cell>
          <cell r="F1652">
            <v>660</v>
          </cell>
          <cell r="G1652">
            <v>1320</v>
          </cell>
        </row>
        <row r="1653">
          <cell r="B1653" t="str">
            <v>LSE5081</v>
          </cell>
          <cell r="C1653" t="str">
            <v>582-06-16</v>
          </cell>
          <cell r="D1653" t="str">
            <v>MA473 0B</v>
          </cell>
          <cell r="E1653" t="str">
            <v>SW49</v>
          </cell>
          <cell r="F1653">
            <v>660</v>
          </cell>
        </row>
        <row r="1654">
          <cell r="B1654" t="str">
            <v>LSE5076</v>
          </cell>
          <cell r="C1654" t="str">
            <v>582-06-02</v>
          </cell>
          <cell r="D1654" t="str">
            <v>MA473 0B</v>
          </cell>
          <cell r="E1654" t="str">
            <v>RW32</v>
          </cell>
          <cell r="F1654">
            <v>660</v>
          </cell>
          <cell r="G1654">
            <v>660</v>
          </cell>
        </row>
        <row r="1655">
          <cell r="B1655" t="str">
            <v>LSE5072</v>
          </cell>
          <cell r="C1655" t="str">
            <v>582-06-02</v>
          </cell>
          <cell r="D1655" t="str">
            <v>MA473 0B</v>
          </cell>
          <cell r="E1655" t="str">
            <v>RW32</v>
          </cell>
          <cell r="F1655">
            <v>660</v>
          </cell>
          <cell r="G1655">
            <v>3300</v>
          </cell>
        </row>
        <row r="1656">
          <cell r="B1656" t="str">
            <v>LSE5072</v>
          </cell>
          <cell r="C1656" t="str">
            <v>582-06-02</v>
          </cell>
          <cell r="D1656" t="str">
            <v>MA473 0B</v>
          </cell>
          <cell r="E1656" t="str">
            <v>RW32</v>
          </cell>
          <cell r="F1656">
            <v>660</v>
          </cell>
        </row>
        <row r="1657">
          <cell r="B1657" t="str">
            <v>LSE5072</v>
          </cell>
          <cell r="C1657" t="str">
            <v>582-06-02</v>
          </cell>
          <cell r="D1657" t="str">
            <v>MA473 0B</v>
          </cell>
          <cell r="E1657" t="str">
            <v>RW32</v>
          </cell>
          <cell r="F1657">
            <v>660</v>
          </cell>
        </row>
        <row r="1658">
          <cell r="B1658" t="str">
            <v>LSE5072</v>
          </cell>
          <cell r="C1658" t="str">
            <v>582-06-02</v>
          </cell>
          <cell r="D1658" t="str">
            <v>MA473 0B</v>
          </cell>
          <cell r="E1658" t="str">
            <v>RW32</v>
          </cell>
          <cell r="F1658">
            <v>660</v>
          </cell>
        </row>
        <row r="1659">
          <cell r="B1659" t="str">
            <v>LSE5072</v>
          </cell>
          <cell r="C1659" t="str">
            <v>582-06-02</v>
          </cell>
          <cell r="D1659" t="str">
            <v>MA473 0B</v>
          </cell>
          <cell r="E1659" t="str">
            <v>RW32</v>
          </cell>
          <cell r="F1659">
            <v>660</v>
          </cell>
        </row>
        <row r="1660">
          <cell r="B1660" t="str">
            <v>LSE5071</v>
          </cell>
          <cell r="C1660" t="str">
            <v>582-06-16</v>
          </cell>
          <cell r="D1660" t="str">
            <v>MA473 0B</v>
          </cell>
          <cell r="E1660" t="str">
            <v>SW49</v>
          </cell>
          <cell r="F1660">
            <v>660</v>
          </cell>
          <cell r="G1660">
            <v>1320</v>
          </cell>
        </row>
        <row r="1661">
          <cell r="B1661" t="str">
            <v>LSE5071</v>
          </cell>
          <cell r="C1661" t="str">
            <v>582-06-16</v>
          </cell>
          <cell r="D1661" t="str">
            <v>MA473 0B</v>
          </cell>
          <cell r="E1661" t="str">
            <v>SW49</v>
          </cell>
          <cell r="F1661">
            <v>660</v>
          </cell>
        </row>
        <row r="1662">
          <cell r="B1662" t="str">
            <v>LSE5065</v>
          </cell>
          <cell r="C1662" t="str">
            <v>582-06-16</v>
          </cell>
          <cell r="D1662" t="str">
            <v>MA473 0B</v>
          </cell>
          <cell r="E1662" t="str">
            <v>SW49</v>
          </cell>
          <cell r="F1662">
            <v>660</v>
          </cell>
          <cell r="G1662">
            <v>2640</v>
          </cell>
        </row>
        <row r="1663">
          <cell r="B1663" t="str">
            <v>LSE5065</v>
          </cell>
          <cell r="C1663" t="str">
            <v>582-06-16</v>
          </cell>
          <cell r="D1663" t="str">
            <v>MA473 0B</v>
          </cell>
          <cell r="E1663" t="str">
            <v>SW49</v>
          </cell>
          <cell r="F1663">
            <v>660</v>
          </cell>
        </row>
        <row r="1664">
          <cell r="B1664" t="str">
            <v>LSE5065</v>
          </cell>
          <cell r="C1664" t="str">
            <v>582-06-16</v>
          </cell>
          <cell r="D1664" t="str">
            <v>MA473 0B</v>
          </cell>
          <cell r="E1664" t="str">
            <v>SW49</v>
          </cell>
          <cell r="F1664">
            <v>660</v>
          </cell>
        </row>
        <row r="1665">
          <cell r="B1665" t="str">
            <v>LSE5065</v>
          </cell>
          <cell r="C1665" t="str">
            <v>582-06-16</v>
          </cell>
          <cell r="D1665" t="str">
            <v>MA473 0B</v>
          </cell>
          <cell r="E1665" t="str">
            <v>SW49</v>
          </cell>
          <cell r="F1665">
            <v>660</v>
          </cell>
        </row>
        <row r="1666">
          <cell r="B1666" t="str">
            <v>LSE5091</v>
          </cell>
          <cell r="C1666" t="str">
            <v>582-06-16</v>
          </cell>
          <cell r="D1666" t="str">
            <v>MA473 0B</v>
          </cell>
          <cell r="E1666" t="str">
            <v>SW49</v>
          </cell>
          <cell r="F1666">
            <v>660</v>
          </cell>
          <cell r="G1666">
            <v>2640</v>
          </cell>
        </row>
        <row r="1667">
          <cell r="B1667" t="str">
            <v>LSE5091</v>
          </cell>
          <cell r="C1667" t="str">
            <v>582-06-16</v>
          </cell>
          <cell r="D1667" t="str">
            <v>MA473 0B</v>
          </cell>
          <cell r="E1667" t="str">
            <v>SW49</v>
          </cell>
          <cell r="F1667">
            <v>660</v>
          </cell>
        </row>
        <row r="1668">
          <cell r="B1668" t="str">
            <v>LSE5091</v>
          </cell>
          <cell r="C1668" t="str">
            <v>582-06-16</v>
          </cell>
          <cell r="D1668" t="str">
            <v>MA473 0B</v>
          </cell>
          <cell r="E1668" t="str">
            <v>SW49</v>
          </cell>
          <cell r="F1668">
            <v>660</v>
          </cell>
        </row>
        <row r="1669">
          <cell r="B1669" t="str">
            <v>LSE5091</v>
          </cell>
          <cell r="C1669" t="str">
            <v>582-06-16</v>
          </cell>
          <cell r="D1669" t="str">
            <v>MA473 0B</v>
          </cell>
          <cell r="E1669" t="str">
            <v>SW49</v>
          </cell>
          <cell r="F1669">
            <v>660</v>
          </cell>
        </row>
        <row r="1670">
          <cell r="B1670" t="str">
            <v>LSE5056</v>
          </cell>
          <cell r="C1670" t="str">
            <v>522-02-02</v>
          </cell>
          <cell r="D1670" t="str">
            <v>MA363 1B</v>
          </cell>
          <cell r="E1670" t="str">
            <v>RW20</v>
          </cell>
          <cell r="F1670">
            <v>660</v>
          </cell>
          <cell r="G1670">
            <v>3510</v>
          </cell>
        </row>
        <row r="1671">
          <cell r="B1671" t="str">
            <v>LSE5056</v>
          </cell>
          <cell r="C1671" t="str">
            <v>522-02-02</v>
          </cell>
          <cell r="D1671" t="str">
            <v>MA363 1B</v>
          </cell>
          <cell r="E1671" t="str">
            <v>RW20</v>
          </cell>
          <cell r="F1671">
            <v>660</v>
          </cell>
        </row>
        <row r="1672">
          <cell r="B1672" t="str">
            <v>LSE5056</v>
          </cell>
          <cell r="C1672" t="str">
            <v>522-02-02</v>
          </cell>
          <cell r="D1672" t="str">
            <v>MA363 1B</v>
          </cell>
          <cell r="E1672" t="str">
            <v>RW20</v>
          </cell>
          <cell r="F1672">
            <v>660</v>
          </cell>
        </row>
        <row r="1673">
          <cell r="B1673" t="str">
            <v>LSE5056</v>
          </cell>
          <cell r="C1673" t="str">
            <v>522-02-02</v>
          </cell>
          <cell r="D1673" t="str">
            <v>MA363 1B</v>
          </cell>
          <cell r="E1673" t="str">
            <v>RW20</v>
          </cell>
          <cell r="F1673">
            <v>660</v>
          </cell>
        </row>
        <row r="1674">
          <cell r="B1674" t="str">
            <v>LSE5056</v>
          </cell>
          <cell r="C1674" t="str">
            <v>522-02-02</v>
          </cell>
          <cell r="D1674" t="str">
            <v>MA363 1B</v>
          </cell>
          <cell r="E1674" t="str">
            <v>RW20</v>
          </cell>
          <cell r="F1674">
            <v>660</v>
          </cell>
        </row>
        <row r="1675">
          <cell r="B1675" t="str">
            <v>LSE5056</v>
          </cell>
          <cell r="C1675" t="str">
            <v>522-02-02</v>
          </cell>
          <cell r="D1675" t="str">
            <v>MA363 1B</v>
          </cell>
          <cell r="E1675" t="str">
            <v>RW20</v>
          </cell>
          <cell r="F1675">
            <v>210</v>
          </cell>
        </row>
        <row r="1676">
          <cell r="B1676" t="str">
            <v>LSE5092</v>
          </cell>
          <cell r="C1676" t="str">
            <v>523-02-75</v>
          </cell>
          <cell r="D1676" t="str">
            <v>MA438 0A</v>
          </cell>
          <cell r="E1676" t="str">
            <v>SB15</v>
          </cell>
          <cell r="F1676">
            <v>660</v>
          </cell>
          <cell r="G1676">
            <v>1320</v>
          </cell>
        </row>
        <row r="1677">
          <cell r="B1677" t="str">
            <v>LSE5092</v>
          </cell>
          <cell r="C1677" t="str">
            <v>523-02-75</v>
          </cell>
          <cell r="D1677" t="str">
            <v>MA438 0A</v>
          </cell>
          <cell r="E1677" t="str">
            <v>SB15</v>
          </cell>
          <cell r="F1677">
            <v>660</v>
          </cell>
        </row>
        <row r="1679">
          <cell r="B1679" t="str">
            <v>CAR2264</v>
          </cell>
          <cell r="C1679" t="str">
            <v>450YU</v>
          </cell>
          <cell r="D1679" t="str">
            <v>JA501 1A</v>
          </cell>
          <cell r="E1679" t="str">
            <v>RW37</v>
          </cell>
          <cell r="F1679">
            <v>176</v>
          </cell>
        </row>
        <row r="1680">
          <cell r="B1680" t="str">
            <v>CAR2264</v>
          </cell>
          <cell r="C1680" t="str">
            <v>450YU</v>
          </cell>
          <cell r="D1680" t="str">
            <v>JA501 1A</v>
          </cell>
          <cell r="E1680" t="str">
            <v>RW37</v>
          </cell>
          <cell r="F1680">
            <v>38</v>
          </cell>
        </row>
        <row r="1681">
          <cell r="B1681" t="str">
            <v>CAR2267</v>
          </cell>
          <cell r="C1681" t="str">
            <v>450YU</v>
          </cell>
          <cell r="D1681" t="str">
            <v>JA501 1A</v>
          </cell>
          <cell r="E1681" t="str">
            <v>RW37</v>
          </cell>
          <cell r="F1681">
            <v>186</v>
          </cell>
          <cell r="G1681">
            <v>1066</v>
          </cell>
        </row>
        <row r="1682">
          <cell r="B1682" t="str">
            <v>CAR2267</v>
          </cell>
          <cell r="C1682" t="str">
            <v>450YU</v>
          </cell>
          <cell r="D1682" t="str">
            <v>JA501 1A</v>
          </cell>
          <cell r="E1682" t="str">
            <v>RW37</v>
          </cell>
          <cell r="F1682">
            <v>186</v>
          </cell>
        </row>
        <row r="1683">
          <cell r="B1683" t="str">
            <v>CAR2267</v>
          </cell>
          <cell r="C1683" t="str">
            <v>450YU</v>
          </cell>
          <cell r="D1683" t="str">
            <v>JA501 1A</v>
          </cell>
          <cell r="E1683" t="str">
            <v>RW37</v>
          </cell>
          <cell r="F1683">
            <v>240</v>
          </cell>
        </row>
        <row r="1684">
          <cell r="B1684" t="str">
            <v>CAR2267</v>
          </cell>
          <cell r="C1684" t="str">
            <v>450YU</v>
          </cell>
          <cell r="D1684" t="str">
            <v>JA501 1A</v>
          </cell>
          <cell r="E1684" t="str">
            <v>RW37</v>
          </cell>
          <cell r="F1684">
            <v>240</v>
          </cell>
        </row>
        <row r="1685">
          <cell r="B1685" t="str">
            <v>CAR2267</v>
          </cell>
          <cell r="C1685" t="str">
            <v>450YU</v>
          </cell>
          <cell r="D1685" t="str">
            <v>JA501 1A</v>
          </cell>
          <cell r="E1685" t="str">
            <v>RW37</v>
          </cell>
          <cell r="F1685">
            <v>176</v>
          </cell>
        </row>
        <row r="1686">
          <cell r="B1686" t="str">
            <v>CAR2267</v>
          </cell>
          <cell r="C1686" t="str">
            <v>450YU</v>
          </cell>
          <cell r="D1686" t="str">
            <v>JA501 1A</v>
          </cell>
          <cell r="E1686" t="str">
            <v>RW37</v>
          </cell>
          <cell r="F1686">
            <v>38</v>
          </cell>
        </row>
        <row r="1688">
          <cell r="B1688" t="str">
            <v>LSE5074</v>
          </cell>
          <cell r="C1688" t="str">
            <v>521-02-16</v>
          </cell>
          <cell r="D1688" t="str">
            <v>MA362 1A</v>
          </cell>
          <cell r="E1688" t="str">
            <v>SW39</v>
          </cell>
          <cell r="F1688">
            <v>660</v>
          </cell>
          <cell r="G1688">
            <v>660</v>
          </cell>
        </row>
        <row r="1689">
          <cell r="B1689" t="str">
            <v>LSE5082</v>
          </cell>
          <cell r="C1689" t="str">
            <v>521-02-16</v>
          </cell>
          <cell r="D1689" t="str">
            <v>MA362 1A</v>
          </cell>
          <cell r="E1689" t="str">
            <v>SW39</v>
          </cell>
          <cell r="F1689">
            <v>300</v>
          </cell>
          <cell r="G1689">
            <v>300</v>
          </cell>
        </row>
        <row r="1690">
          <cell r="B1690" t="str">
            <v>LSE5087</v>
          </cell>
          <cell r="C1690" t="str">
            <v>521-02-16</v>
          </cell>
          <cell r="D1690" t="str">
            <v>MA362 1A</v>
          </cell>
          <cell r="E1690" t="str">
            <v>SW39</v>
          </cell>
          <cell r="F1690">
            <v>660</v>
          </cell>
          <cell r="G1690">
            <v>660</v>
          </cell>
        </row>
        <row r="1691">
          <cell r="B1691" t="str">
            <v>LSE5115</v>
          </cell>
          <cell r="C1691" t="str">
            <v>581-06-02</v>
          </cell>
          <cell r="D1691" t="str">
            <v>MA503 0A</v>
          </cell>
          <cell r="E1691" t="str">
            <v>RW32</v>
          </cell>
          <cell r="F1691">
            <v>660</v>
          </cell>
          <cell r="G1691">
            <v>5280</v>
          </cell>
        </row>
        <row r="1692">
          <cell r="B1692" t="str">
            <v>LSE5115</v>
          </cell>
          <cell r="C1692" t="str">
            <v>581-06-02</v>
          </cell>
          <cell r="D1692" t="str">
            <v>MA503 0A</v>
          </cell>
          <cell r="E1692" t="str">
            <v>RW32</v>
          </cell>
          <cell r="F1692">
            <v>660</v>
          </cell>
        </row>
        <row r="1693">
          <cell r="B1693" t="str">
            <v>LSE5115</v>
          </cell>
          <cell r="C1693" t="str">
            <v>581-06-02</v>
          </cell>
          <cell r="D1693" t="str">
            <v>MA503 0A</v>
          </cell>
          <cell r="E1693" t="str">
            <v>RW32</v>
          </cell>
          <cell r="F1693">
            <v>660</v>
          </cell>
        </row>
        <row r="1694">
          <cell r="B1694" t="str">
            <v>LSE5115</v>
          </cell>
          <cell r="C1694" t="str">
            <v>581-06-02</v>
          </cell>
          <cell r="D1694" t="str">
            <v>MA503 0A</v>
          </cell>
          <cell r="E1694" t="str">
            <v>RW32</v>
          </cell>
          <cell r="F1694">
            <v>660</v>
          </cell>
        </row>
        <row r="1695">
          <cell r="B1695" t="str">
            <v>LSE5115</v>
          </cell>
          <cell r="C1695" t="str">
            <v>581-06-02</v>
          </cell>
          <cell r="D1695" t="str">
            <v>MA503 0A</v>
          </cell>
          <cell r="E1695" t="str">
            <v>RW32</v>
          </cell>
          <cell r="F1695">
            <v>660</v>
          </cell>
        </row>
        <row r="1696">
          <cell r="B1696" t="str">
            <v>LSE5115</v>
          </cell>
          <cell r="C1696" t="str">
            <v>581-06-02</v>
          </cell>
          <cell r="D1696" t="str">
            <v>MA503 0A</v>
          </cell>
          <cell r="E1696" t="str">
            <v>RW32</v>
          </cell>
          <cell r="F1696">
            <v>660</v>
          </cell>
        </row>
        <row r="1697">
          <cell r="B1697" t="str">
            <v>LSE5115</v>
          </cell>
          <cell r="C1697" t="str">
            <v>581-06-02</v>
          </cell>
          <cell r="D1697" t="str">
            <v>MA503 0A</v>
          </cell>
          <cell r="E1697" t="str">
            <v>RW32</v>
          </cell>
          <cell r="F1697">
            <v>660</v>
          </cell>
        </row>
        <row r="1698">
          <cell r="B1698" t="str">
            <v>LSE5115</v>
          </cell>
          <cell r="C1698" t="str">
            <v>581-06-02</v>
          </cell>
          <cell r="D1698" t="str">
            <v>MA503 0A</v>
          </cell>
          <cell r="E1698" t="str">
            <v>RW32</v>
          </cell>
          <cell r="F1698">
            <v>660</v>
          </cell>
        </row>
        <row r="1699">
          <cell r="B1699" t="str">
            <v>LSE5125</v>
          </cell>
          <cell r="C1699" t="str">
            <v>581-06-02</v>
          </cell>
          <cell r="D1699" t="str">
            <v>MA503 0A</v>
          </cell>
          <cell r="E1699" t="str">
            <v>RW32</v>
          </cell>
          <cell r="F1699">
            <v>660</v>
          </cell>
          <cell r="G1699">
            <v>3120</v>
          </cell>
        </row>
        <row r="1700">
          <cell r="B1700" t="str">
            <v>LSE5125</v>
          </cell>
          <cell r="C1700" t="str">
            <v>581-06-02</v>
          </cell>
          <cell r="D1700" t="str">
            <v>MA503 0A</v>
          </cell>
          <cell r="E1700" t="str">
            <v>RW32</v>
          </cell>
          <cell r="F1700">
            <v>660</v>
          </cell>
        </row>
        <row r="1701">
          <cell r="B1701" t="str">
            <v>LSE5125</v>
          </cell>
          <cell r="C1701" t="str">
            <v>581-06-02</v>
          </cell>
          <cell r="D1701" t="str">
            <v>MA503 0A</v>
          </cell>
          <cell r="E1701" t="str">
            <v>RW32</v>
          </cell>
          <cell r="F1701">
            <v>660</v>
          </cell>
        </row>
        <row r="1702">
          <cell r="B1702" t="str">
            <v>LSE5125</v>
          </cell>
          <cell r="C1702" t="str">
            <v>581-06-02</v>
          </cell>
          <cell r="D1702" t="str">
            <v>MA503 0A</v>
          </cell>
          <cell r="E1702" t="str">
            <v>RW32</v>
          </cell>
          <cell r="F1702">
            <v>660</v>
          </cell>
        </row>
        <row r="1703">
          <cell r="B1703" t="str">
            <v>LSE5125</v>
          </cell>
          <cell r="C1703" t="str">
            <v>581-06-02</v>
          </cell>
          <cell r="D1703" t="str">
            <v>MA503 0A</v>
          </cell>
          <cell r="E1703" t="str">
            <v>RW32</v>
          </cell>
          <cell r="F1703">
            <v>480</v>
          </cell>
        </row>
        <row r="1704">
          <cell r="B1704" t="str">
            <v>LSE5122</v>
          </cell>
          <cell r="C1704" t="str">
            <v>581-06-02</v>
          </cell>
          <cell r="D1704" t="str">
            <v>MA503 0A</v>
          </cell>
          <cell r="E1704" t="str">
            <v>RW32</v>
          </cell>
          <cell r="F1704">
            <v>660</v>
          </cell>
          <cell r="G1704">
            <v>1320</v>
          </cell>
        </row>
        <row r="1705">
          <cell r="B1705" t="str">
            <v>LSE5122</v>
          </cell>
          <cell r="C1705" t="str">
            <v>581-06-02</v>
          </cell>
          <cell r="D1705" t="str">
            <v>MA503 0A</v>
          </cell>
          <cell r="E1705" t="str">
            <v>RW32</v>
          </cell>
          <cell r="F1705">
            <v>660</v>
          </cell>
        </row>
        <row r="1706">
          <cell r="B1706" t="str">
            <v>LSE5131</v>
          </cell>
          <cell r="C1706" t="str">
            <v>581-06-02</v>
          </cell>
          <cell r="D1706" t="str">
            <v>MA503 0A</v>
          </cell>
          <cell r="E1706" t="str">
            <v>RW32</v>
          </cell>
          <cell r="F1706">
            <v>660</v>
          </cell>
          <cell r="G1706">
            <v>660</v>
          </cell>
        </row>
        <row r="1707">
          <cell r="B1707" t="str">
            <v>LSE5119</v>
          </cell>
          <cell r="C1707" t="str">
            <v>581-06-16</v>
          </cell>
          <cell r="D1707" t="str">
            <v>MA503 0A</v>
          </cell>
          <cell r="E1707" t="str">
            <v>SW49</v>
          </cell>
          <cell r="F1707">
            <v>660</v>
          </cell>
          <cell r="G1707">
            <v>1320</v>
          </cell>
        </row>
        <row r="1708">
          <cell r="B1708" t="str">
            <v>LSE5119</v>
          </cell>
          <cell r="C1708" t="str">
            <v>581-06-16</v>
          </cell>
          <cell r="D1708" t="str">
            <v>MA503 0A</v>
          </cell>
          <cell r="E1708" t="str">
            <v>SW49</v>
          </cell>
          <cell r="F1708">
            <v>660</v>
          </cell>
        </row>
        <row r="1709">
          <cell r="B1709" t="str">
            <v>MUS2045</v>
          </cell>
          <cell r="C1709" t="str">
            <v xml:space="preserve"> Bootcut 3173</v>
          </cell>
          <cell r="D1709" t="str">
            <v>MA506 0A</v>
          </cell>
          <cell r="E1709" t="str">
            <v>SP06</v>
          </cell>
          <cell r="F1709">
            <v>30</v>
          </cell>
          <cell r="G1709">
            <v>30</v>
          </cell>
        </row>
        <row r="1710">
          <cell r="B1710" t="str">
            <v>MUS2046</v>
          </cell>
          <cell r="C1710" t="str">
            <v>Bell Bottom 520</v>
          </cell>
          <cell r="D1710" t="str">
            <v>WA507 0A</v>
          </cell>
          <cell r="E1710" t="str">
            <v>SP06</v>
          </cell>
          <cell r="F1710">
            <v>24</v>
          </cell>
          <cell r="G1710">
            <v>24</v>
          </cell>
        </row>
        <row r="1711">
          <cell r="B1711" t="str">
            <v>LSE5015</v>
          </cell>
          <cell r="C1711" t="str">
            <v>521-02-16</v>
          </cell>
          <cell r="D1711" t="str">
            <v>MA362 1A</v>
          </cell>
          <cell r="E1711" t="str">
            <v>SW39</v>
          </cell>
          <cell r="F1711">
            <v>660</v>
          </cell>
          <cell r="G1711">
            <v>3300</v>
          </cell>
        </row>
        <row r="1712">
          <cell r="B1712" t="str">
            <v>LSE5015</v>
          </cell>
          <cell r="C1712" t="str">
            <v>521-02-16</v>
          </cell>
          <cell r="D1712" t="str">
            <v>MA362 1A</v>
          </cell>
          <cell r="E1712" t="str">
            <v>SW39</v>
          </cell>
          <cell r="F1712">
            <v>660</v>
          </cell>
        </row>
        <row r="1713">
          <cell r="B1713" t="str">
            <v>LSE5015</v>
          </cell>
          <cell r="C1713" t="str">
            <v>521-02-16</v>
          </cell>
          <cell r="D1713" t="str">
            <v>MA362 1A</v>
          </cell>
          <cell r="E1713" t="str">
            <v>SW39</v>
          </cell>
          <cell r="F1713">
            <v>660</v>
          </cell>
        </row>
        <row r="1714">
          <cell r="B1714" t="str">
            <v>LSE5015</v>
          </cell>
          <cell r="C1714" t="str">
            <v>521-02-16</v>
          </cell>
          <cell r="D1714" t="str">
            <v>MA362 1A</v>
          </cell>
          <cell r="E1714" t="str">
            <v>SW39</v>
          </cell>
          <cell r="F1714">
            <v>660</v>
          </cell>
        </row>
        <row r="1715">
          <cell r="B1715" t="str">
            <v>LSE5015</v>
          </cell>
          <cell r="C1715" t="str">
            <v>521-02-16</v>
          </cell>
          <cell r="D1715" t="str">
            <v>MA362 1A</v>
          </cell>
          <cell r="E1715" t="str">
            <v>SW39</v>
          </cell>
          <cell r="F1715">
            <v>660</v>
          </cell>
        </row>
        <row r="1716">
          <cell r="B1716" t="str">
            <v>LSE5054</v>
          </cell>
          <cell r="C1716" t="str">
            <v>521-02-16</v>
          </cell>
          <cell r="D1716" t="str">
            <v>MA362 1A</v>
          </cell>
          <cell r="E1716" t="str">
            <v>SW39</v>
          </cell>
          <cell r="F1716">
            <v>660</v>
          </cell>
          <cell r="G1716">
            <v>1320</v>
          </cell>
        </row>
        <row r="1717">
          <cell r="B1717" t="str">
            <v>LSE5054</v>
          </cell>
          <cell r="C1717" t="str">
            <v>521-02-16</v>
          </cell>
          <cell r="D1717" t="str">
            <v>MA362 1A</v>
          </cell>
          <cell r="E1717" t="str">
            <v>SW39</v>
          </cell>
          <cell r="F1717">
            <v>660</v>
          </cell>
        </row>
        <row r="1718">
          <cell r="B1718" t="str">
            <v>LSE5130</v>
          </cell>
          <cell r="C1718" t="str">
            <v>521-02-16</v>
          </cell>
          <cell r="D1718" t="str">
            <v>MA362 1A</v>
          </cell>
          <cell r="E1718" t="str">
            <v>SW39</v>
          </cell>
          <cell r="F1718">
            <v>660</v>
          </cell>
          <cell r="G1718">
            <v>660</v>
          </cell>
        </row>
        <row r="1719">
          <cell r="B1719" t="str">
            <v>LSE5124</v>
          </cell>
          <cell r="C1719" t="str">
            <v>583-06-16</v>
          </cell>
          <cell r="D1719" t="str">
            <v>WA474 0A</v>
          </cell>
          <cell r="E1719" t="str">
            <v>SW49</v>
          </cell>
          <cell r="F1719">
            <v>660</v>
          </cell>
          <cell r="G1719">
            <v>1320</v>
          </cell>
        </row>
        <row r="1720">
          <cell r="B1720" t="str">
            <v>LSE5124</v>
          </cell>
          <cell r="C1720" t="str">
            <v>583-06-16</v>
          </cell>
          <cell r="D1720" t="str">
            <v>WA474 0A</v>
          </cell>
          <cell r="E1720" t="str">
            <v>SW49</v>
          </cell>
          <cell r="F1720">
            <v>660</v>
          </cell>
        </row>
        <row r="1721">
          <cell r="B1721" t="str">
            <v>CAR2274</v>
          </cell>
          <cell r="C1721" t="str">
            <v>710 PB</v>
          </cell>
          <cell r="D1721" t="str">
            <v>MB204 1B</v>
          </cell>
          <cell r="E1721" t="str">
            <v>Rigid</v>
          </cell>
          <cell r="F1721">
            <v>120</v>
          </cell>
          <cell r="G1721">
            <v>10821</v>
          </cell>
        </row>
        <row r="1722">
          <cell r="B1722" t="str">
            <v>CAR2274</v>
          </cell>
          <cell r="C1722" t="str">
            <v>710 PB</v>
          </cell>
          <cell r="D1722" t="str">
            <v>MB204 1B</v>
          </cell>
          <cell r="E1722" t="str">
            <v>Rigid</v>
          </cell>
          <cell r="F1722">
            <v>600</v>
          </cell>
        </row>
        <row r="1723">
          <cell r="B1723" t="str">
            <v>CAR2274</v>
          </cell>
          <cell r="C1723" t="str">
            <v>710 PB</v>
          </cell>
          <cell r="D1723" t="str">
            <v>MB204 1B</v>
          </cell>
          <cell r="E1723" t="str">
            <v>Rigid</v>
          </cell>
          <cell r="F1723">
            <v>600</v>
          </cell>
        </row>
        <row r="1724">
          <cell r="B1724" t="str">
            <v>CAR2274</v>
          </cell>
          <cell r="C1724" t="str">
            <v>710 PB</v>
          </cell>
          <cell r="D1724" t="str">
            <v>MB204 1B</v>
          </cell>
          <cell r="E1724" t="str">
            <v>Rigid</v>
          </cell>
          <cell r="F1724">
            <v>600</v>
          </cell>
        </row>
        <row r="1725">
          <cell r="B1725" t="str">
            <v>CAR2274</v>
          </cell>
          <cell r="C1725" t="str">
            <v>710 PB</v>
          </cell>
          <cell r="D1725" t="str">
            <v>MB204 1B</v>
          </cell>
          <cell r="E1725" t="str">
            <v>Rigid</v>
          </cell>
          <cell r="F1725">
            <v>600</v>
          </cell>
        </row>
        <row r="1726">
          <cell r="B1726" t="str">
            <v>CAR2274</v>
          </cell>
          <cell r="C1726" t="str">
            <v>710 PB</v>
          </cell>
          <cell r="D1726" t="str">
            <v>MB204 1B</v>
          </cell>
          <cell r="E1726" t="str">
            <v>Rigid</v>
          </cell>
          <cell r="F1726">
            <v>600</v>
          </cell>
        </row>
        <row r="1727">
          <cell r="B1727" t="str">
            <v>CAR2274</v>
          </cell>
          <cell r="C1727" t="str">
            <v>710 PB</v>
          </cell>
          <cell r="D1727" t="str">
            <v>MB204 1B</v>
          </cell>
          <cell r="E1727" t="str">
            <v>Rigid</v>
          </cell>
          <cell r="F1727">
            <v>600</v>
          </cell>
        </row>
        <row r="1728">
          <cell r="B1728" t="str">
            <v>CAR2274</v>
          </cell>
          <cell r="C1728" t="str">
            <v>710 PB</v>
          </cell>
          <cell r="D1728" t="str">
            <v>MB204 1B</v>
          </cell>
          <cell r="E1728" t="str">
            <v>Rigid</v>
          </cell>
          <cell r="F1728">
            <v>600</v>
          </cell>
        </row>
        <row r="1729">
          <cell r="B1729" t="str">
            <v>CAR2274</v>
          </cell>
          <cell r="C1729" t="str">
            <v>710 PB</v>
          </cell>
          <cell r="D1729" t="str">
            <v>MB204 1B</v>
          </cell>
          <cell r="E1729" t="str">
            <v>Rigid</v>
          </cell>
          <cell r="F1729">
            <v>620</v>
          </cell>
        </row>
        <row r="1730">
          <cell r="B1730" t="str">
            <v>CAR2274</v>
          </cell>
          <cell r="C1730" t="str">
            <v>710 PB</v>
          </cell>
          <cell r="D1730" t="str">
            <v>MB204 1B</v>
          </cell>
          <cell r="E1730" t="str">
            <v>Rigid</v>
          </cell>
          <cell r="F1730">
            <v>620</v>
          </cell>
        </row>
        <row r="1731">
          <cell r="B1731" t="str">
            <v>CAR2274</v>
          </cell>
          <cell r="C1731" t="str">
            <v>710 PB</v>
          </cell>
          <cell r="D1731" t="str">
            <v>MB204 1B</v>
          </cell>
          <cell r="E1731" t="str">
            <v>Rigid</v>
          </cell>
          <cell r="F1731">
            <v>620</v>
          </cell>
        </row>
        <row r="1732">
          <cell r="B1732" t="str">
            <v>CAR2274</v>
          </cell>
          <cell r="C1732" t="str">
            <v>710 PB</v>
          </cell>
          <cell r="D1732" t="str">
            <v>MB204 1B</v>
          </cell>
          <cell r="E1732" t="str">
            <v>Rigid</v>
          </cell>
          <cell r="F1732">
            <v>620</v>
          </cell>
        </row>
        <row r="1733">
          <cell r="B1733" t="str">
            <v>CAR2274</v>
          </cell>
          <cell r="C1733" t="str">
            <v>710 PB</v>
          </cell>
          <cell r="D1733" t="str">
            <v>MB204 1B</v>
          </cell>
          <cell r="E1733" t="str">
            <v>Rigid</v>
          </cell>
          <cell r="F1733">
            <v>620</v>
          </cell>
        </row>
        <row r="1734">
          <cell r="B1734" t="str">
            <v>CAR2274</v>
          </cell>
          <cell r="C1734" t="str">
            <v>710 PB</v>
          </cell>
          <cell r="D1734" t="str">
            <v>MB204 1B</v>
          </cell>
          <cell r="E1734" t="str">
            <v>Rigid</v>
          </cell>
          <cell r="F1734">
            <v>620</v>
          </cell>
        </row>
        <row r="1735">
          <cell r="B1735" t="str">
            <v>CAR2274</v>
          </cell>
          <cell r="C1735" t="str">
            <v>710 PB</v>
          </cell>
          <cell r="D1735" t="str">
            <v>MB204 1B</v>
          </cell>
          <cell r="E1735" t="str">
            <v>Rigid</v>
          </cell>
          <cell r="F1735">
            <v>620</v>
          </cell>
        </row>
        <row r="1736">
          <cell r="B1736" t="str">
            <v>CAR2274</v>
          </cell>
          <cell r="C1736" t="str">
            <v>710 PB</v>
          </cell>
          <cell r="D1736" t="str">
            <v>MB204 1B</v>
          </cell>
          <cell r="E1736" t="str">
            <v>Rigid</v>
          </cell>
          <cell r="F1736">
            <v>600</v>
          </cell>
        </row>
        <row r="1737">
          <cell r="B1737" t="str">
            <v>CAR2274</v>
          </cell>
          <cell r="C1737" t="str">
            <v>710 PB</v>
          </cell>
          <cell r="D1737" t="str">
            <v>MB204 1B</v>
          </cell>
          <cell r="E1737" t="str">
            <v>Rigid</v>
          </cell>
          <cell r="F1737">
            <v>600</v>
          </cell>
        </row>
        <row r="1738">
          <cell r="B1738" t="str">
            <v>CAR2274</v>
          </cell>
          <cell r="C1738" t="str">
            <v>710 PB</v>
          </cell>
          <cell r="D1738" t="str">
            <v>MB204 1B</v>
          </cell>
          <cell r="E1738" t="str">
            <v>Rigid</v>
          </cell>
          <cell r="F1738">
            <v>620</v>
          </cell>
        </row>
        <row r="1739">
          <cell r="B1739" t="str">
            <v>CAR2274</v>
          </cell>
          <cell r="C1739" t="str">
            <v>710 PB</v>
          </cell>
          <cell r="D1739" t="str">
            <v>MB204 1B</v>
          </cell>
          <cell r="E1739" t="str">
            <v>Rigid</v>
          </cell>
          <cell r="F1739">
            <v>341</v>
          </cell>
        </row>
        <row r="1740">
          <cell r="B1740" t="str">
            <v>LSE5066 Re-Cut</v>
          </cell>
          <cell r="C1740" t="str">
            <v>583-06-16</v>
          </cell>
          <cell r="D1740" t="str">
            <v>WA474 0A</v>
          </cell>
          <cell r="E1740" t="str">
            <v>SW49</v>
          </cell>
          <cell r="F1740">
            <v>28</v>
          </cell>
          <cell r="G1740">
            <v>28</v>
          </cell>
        </row>
        <row r="1741">
          <cell r="B1741" t="str">
            <v>LSE5068 Re-Cut</v>
          </cell>
          <cell r="C1741" t="str">
            <v>581-06-16</v>
          </cell>
          <cell r="D1741" t="str">
            <v>MA503 0A</v>
          </cell>
          <cell r="E1741" t="str">
            <v>SW49</v>
          </cell>
          <cell r="F1741">
            <v>116</v>
          </cell>
          <cell r="G1741">
            <v>116</v>
          </cell>
        </row>
        <row r="1742">
          <cell r="B1742" t="str">
            <v>CAR2273</v>
          </cell>
          <cell r="C1742" t="str">
            <v>704 PB</v>
          </cell>
          <cell r="D1742" t="str">
            <v>MA480 0A</v>
          </cell>
          <cell r="E1742" t="str">
            <v>Rigid</v>
          </cell>
          <cell r="F1742">
            <v>180</v>
          </cell>
          <cell r="G1742">
            <v>1068</v>
          </cell>
        </row>
        <row r="1743">
          <cell r="B1743" t="str">
            <v>CAR2273</v>
          </cell>
          <cell r="C1743" t="str">
            <v>704 PB</v>
          </cell>
          <cell r="D1743" t="str">
            <v>MA480 0A</v>
          </cell>
          <cell r="E1743" t="str">
            <v>Rigid</v>
          </cell>
          <cell r="F1743">
            <v>600</v>
          </cell>
        </row>
        <row r="1744">
          <cell r="B1744" t="str">
            <v>CAR2273</v>
          </cell>
          <cell r="C1744" t="str">
            <v>704 PB</v>
          </cell>
          <cell r="D1744" t="str">
            <v>MA480 0A</v>
          </cell>
          <cell r="E1744" t="str">
            <v>Rigid</v>
          </cell>
          <cell r="F1744">
            <v>288</v>
          </cell>
        </row>
        <row r="1745">
          <cell r="B1745" t="str">
            <v>LSE5118</v>
          </cell>
          <cell r="C1745" t="str">
            <v>583-06-02</v>
          </cell>
          <cell r="D1745" t="str">
            <v>WA474 0A</v>
          </cell>
          <cell r="E1745" t="str">
            <v>RW32</v>
          </cell>
          <cell r="F1745">
            <v>660</v>
          </cell>
          <cell r="G1745">
            <v>660</v>
          </cell>
        </row>
        <row r="1746">
          <cell r="B1746" t="str">
            <v>LSE5117</v>
          </cell>
          <cell r="C1746" t="str">
            <v>583-06-16</v>
          </cell>
          <cell r="D1746" t="str">
            <v>WA474 0A</v>
          </cell>
          <cell r="E1746" t="str">
            <v>SW49</v>
          </cell>
          <cell r="F1746">
            <v>660</v>
          </cell>
          <cell r="G1746">
            <v>1980</v>
          </cell>
        </row>
        <row r="1747">
          <cell r="B1747" t="str">
            <v>LSE5117</v>
          </cell>
          <cell r="C1747" t="str">
            <v>583-06-16</v>
          </cell>
          <cell r="D1747" t="str">
            <v>WA474 0A</v>
          </cell>
          <cell r="E1747" t="str">
            <v>SW49</v>
          </cell>
          <cell r="F1747">
            <v>660</v>
          </cell>
        </row>
        <row r="1748">
          <cell r="B1748" t="str">
            <v>LSE5117</v>
          </cell>
          <cell r="C1748" t="str">
            <v>583-06-16</v>
          </cell>
          <cell r="D1748" t="str">
            <v>WA474 0A</v>
          </cell>
          <cell r="E1748" t="str">
            <v>SW49</v>
          </cell>
          <cell r="F1748">
            <v>660</v>
          </cell>
        </row>
        <row r="1749">
          <cell r="B1749" t="str">
            <v>LSE5160</v>
          </cell>
          <cell r="C1749" t="str">
            <v>583-06-16</v>
          </cell>
          <cell r="D1749" t="str">
            <v>WA474 0A</v>
          </cell>
          <cell r="E1749" t="str">
            <v>SW49</v>
          </cell>
          <cell r="F1749">
            <v>660</v>
          </cell>
          <cell r="G1749">
            <v>660</v>
          </cell>
        </row>
        <row r="1750">
          <cell r="B1750" t="str">
            <v>LSE5165</v>
          </cell>
          <cell r="C1750" t="str">
            <v>583-06-02</v>
          </cell>
          <cell r="D1750" t="str">
            <v>WA474 0A</v>
          </cell>
          <cell r="E1750" t="str">
            <v>RW32</v>
          </cell>
          <cell r="F1750">
            <v>660</v>
          </cell>
          <cell r="G1750">
            <v>660</v>
          </cell>
        </row>
        <row r="1751">
          <cell r="B1751" t="str">
            <v>LSE5181</v>
          </cell>
          <cell r="C1751" t="str">
            <v>521-02-76</v>
          </cell>
          <cell r="D1751" t="str">
            <v>MA362 1A</v>
          </cell>
          <cell r="E1751" t="str">
            <v>SB16</v>
          </cell>
          <cell r="F1751">
            <v>660</v>
          </cell>
          <cell r="G1751">
            <v>4620</v>
          </cell>
        </row>
        <row r="1753">
          <cell r="B1753" t="str">
            <v>LSE5055</v>
          </cell>
          <cell r="C1753" t="str">
            <v>522-02-16</v>
          </cell>
          <cell r="D1753" t="str">
            <v>MA363 1B</v>
          </cell>
          <cell r="E1753" t="str">
            <v>SW39</v>
          </cell>
          <cell r="F1753">
            <v>600</v>
          </cell>
          <cell r="G1753">
            <v>1500</v>
          </cell>
        </row>
        <row r="1754">
          <cell r="B1754" t="str">
            <v>LSE5055</v>
          </cell>
          <cell r="C1754" t="str">
            <v>522-02-16</v>
          </cell>
          <cell r="D1754" t="str">
            <v>MA363 1B</v>
          </cell>
          <cell r="E1754" t="str">
            <v>SW39</v>
          </cell>
          <cell r="F1754">
            <v>600</v>
          </cell>
        </row>
        <row r="1755">
          <cell r="B1755" t="str">
            <v>LSE5055</v>
          </cell>
          <cell r="C1755" t="str">
            <v>522-02-16</v>
          </cell>
          <cell r="D1755" t="str">
            <v>MA363 1B</v>
          </cell>
          <cell r="E1755" t="str">
            <v>SW39</v>
          </cell>
          <cell r="F1755">
            <v>300</v>
          </cell>
        </row>
        <row r="1756">
          <cell r="B1756" t="str">
            <v>LSE5062</v>
          </cell>
          <cell r="C1756" t="str">
            <v>522-02-16</v>
          </cell>
          <cell r="D1756" t="str">
            <v>MA363 1B</v>
          </cell>
          <cell r="E1756" t="str">
            <v>SW39</v>
          </cell>
          <cell r="F1756">
            <v>660</v>
          </cell>
          <cell r="G1756">
            <v>660</v>
          </cell>
        </row>
        <row r="1757">
          <cell r="B1757" t="str">
            <v>LSE5120</v>
          </cell>
          <cell r="C1757" t="str">
            <v>582-06-16</v>
          </cell>
          <cell r="D1757" t="str">
            <v>MA473 0B</v>
          </cell>
          <cell r="E1757" t="str">
            <v>SW49</v>
          </cell>
          <cell r="F1757">
            <v>660</v>
          </cell>
          <cell r="G1757">
            <v>4620</v>
          </cell>
        </row>
        <row r="1758">
          <cell r="B1758" t="str">
            <v>LSE5120</v>
          </cell>
          <cell r="C1758" t="str">
            <v>582-06-16</v>
          </cell>
          <cell r="D1758" t="str">
            <v>MA473 0B</v>
          </cell>
          <cell r="E1758" t="str">
            <v>SW49</v>
          </cell>
          <cell r="F1758">
            <v>660</v>
          </cell>
        </row>
        <row r="1759">
          <cell r="B1759" t="str">
            <v>LSE5120</v>
          </cell>
          <cell r="C1759" t="str">
            <v>582-06-16</v>
          </cell>
          <cell r="D1759" t="str">
            <v>MA473 0B</v>
          </cell>
          <cell r="E1759" t="str">
            <v>SW49</v>
          </cell>
          <cell r="F1759">
            <v>660</v>
          </cell>
        </row>
        <row r="1760">
          <cell r="B1760" t="str">
            <v>LSE5120</v>
          </cell>
          <cell r="C1760" t="str">
            <v>582-06-16</v>
          </cell>
          <cell r="D1760" t="str">
            <v>MA473 0B</v>
          </cell>
          <cell r="E1760" t="str">
            <v>SW49</v>
          </cell>
          <cell r="F1760">
            <v>660</v>
          </cell>
        </row>
        <row r="1761">
          <cell r="B1761" t="str">
            <v>LSE5120</v>
          </cell>
          <cell r="C1761" t="str">
            <v>582-06-16</v>
          </cell>
          <cell r="D1761" t="str">
            <v>MA473 0B</v>
          </cell>
          <cell r="E1761" t="str">
            <v>SW49</v>
          </cell>
          <cell r="F1761">
            <v>660</v>
          </cell>
        </row>
        <row r="1762">
          <cell r="B1762" t="str">
            <v>LSE5120</v>
          </cell>
          <cell r="C1762" t="str">
            <v>582-06-16</v>
          </cell>
          <cell r="D1762" t="str">
            <v>MA473 0B</v>
          </cell>
          <cell r="E1762" t="str">
            <v>SW49</v>
          </cell>
          <cell r="F1762">
            <v>660</v>
          </cell>
        </row>
        <row r="1763">
          <cell r="B1763" t="str">
            <v>LSE5120</v>
          </cell>
          <cell r="C1763" t="str">
            <v>582-06-16</v>
          </cell>
          <cell r="D1763" t="str">
            <v>MA473 0B</v>
          </cell>
          <cell r="E1763" t="str">
            <v>SW49</v>
          </cell>
          <cell r="F1763">
            <v>660</v>
          </cell>
        </row>
        <row r="1764">
          <cell r="B1764" t="str">
            <v>LSE5121</v>
          </cell>
          <cell r="C1764" t="str">
            <v>582-06-02</v>
          </cell>
          <cell r="D1764" t="str">
            <v>MA473 0B</v>
          </cell>
          <cell r="E1764" t="str">
            <v>RW32</v>
          </cell>
          <cell r="F1764">
            <v>660</v>
          </cell>
          <cell r="G1764">
            <v>1320</v>
          </cell>
        </row>
        <row r="1765">
          <cell r="B1765" t="str">
            <v>LSE5121</v>
          </cell>
          <cell r="C1765" t="str">
            <v>582-06-02</v>
          </cell>
          <cell r="D1765" t="str">
            <v>MA473 0B</v>
          </cell>
          <cell r="E1765" t="str">
            <v>RW32</v>
          </cell>
          <cell r="F1765">
            <v>660</v>
          </cell>
        </row>
        <row r="1766">
          <cell r="B1766" t="str">
            <v>LSE5123</v>
          </cell>
          <cell r="C1766" t="str">
            <v>582-06-16</v>
          </cell>
          <cell r="D1766" t="str">
            <v>MA473 0B</v>
          </cell>
          <cell r="E1766" t="str">
            <v>SW49</v>
          </cell>
          <cell r="F1766">
            <v>660</v>
          </cell>
          <cell r="G1766">
            <v>660</v>
          </cell>
        </row>
        <row r="1767">
          <cell r="B1767" t="str">
            <v>LSE5132</v>
          </cell>
          <cell r="C1767" t="str">
            <v>582-06-16</v>
          </cell>
          <cell r="D1767" t="str">
            <v>MA473 0B</v>
          </cell>
          <cell r="E1767" t="str">
            <v>SW49</v>
          </cell>
          <cell r="F1767">
            <v>660</v>
          </cell>
          <cell r="G1767">
            <v>660</v>
          </cell>
        </row>
        <row r="1768">
          <cell r="B1768" t="str">
            <v>LSE5116</v>
          </cell>
          <cell r="C1768" t="str">
            <v>582-06-16</v>
          </cell>
          <cell r="D1768" t="str">
            <v>MA473 0B</v>
          </cell>
          <cell r="E1768" t="str">
            <v>SW49</v>
          </cell>
          <cell r="F1768">
            <v>660</v>
          </cell>
          <cell r="G1768">
            <v>2640</v>
          </cell>
        </row>
        <row r="1769">
          <cell r="B1769" t="str">
            <v>LSE5116</v>
          </cell>
          <cell r="C1769" t="str">
            <v>582-06-16</v>
          </cell>
          <cell r="D1769" t="str">
            <v>MA473 0B</v>
          </cell>
          <cell r="E1769" t="str">
            <v>SW49</v>
          </cell>
          <cell r="F1769">
            <v>660</v>
          </cell>
        </row>
        <row r="1770">
          <cell r="B1770" t="str">
            <v>LSE5116</v>
          </cell>
          <cell r="C1770" t="str">
            <v>582-06-16</v>
          </cell>
          <cell r="D1770" t="str">
            <v>MA473 0B</v>
          </cell>
          <cell r="E1770" t="str">
            <v>SW49</v>
          </cell>
          <cell r="F1770">
            <v>660</v>
          </cell>
        </row>
        <row r="1771">
          <cell r="B1771" t="str">
            <v>LSE5116</v>
          </cell>
          <cell r="C1771" t="str">
            <v>582-06-16</v>
          </cell>
          <cell r="D1771" t="str">
            <v>MA473 0B</v>
          </cell>
          <cell r="E1771" t="str">
            <v>SW49</v>
          </cell>
          <cell r="F1771">
            <v>660</v>
          </cell>
        </row>
        <row r="1772">
          <cell r="B1772" t="str">
            <v>LSE5129</v>
          </cell>
          <cell r="C1772" t="str">
            <v>582-06-16</v>
          </cell>
          <cell r="D1772" t="str">
            <v>MA473 0B</v>
          </cell>
          <cell r="E1772" t="str">
            <v>SW49</v>
          </cell>
          <cell r="F1772">
            <v>660</v>
          </cell>
          <cell r="G1772">
            <v>660</v>
          </cell>
        </row>
        <row r="1773">
          <cell r="B1773" t="str">
            <v>LSE5126</v>
          </cell>
          <cell r="C1773" t="str">
            <v>582-06-16</v>
          </cell>
          <cell r="D1773" t="str">
            <v>MA473 0B</v>
          </cell>
          <cell r="E1773" t="str">
            <v>SW49</v>
          </cell>
          <cell r="F1773">
            <v>660</v>
          </cell>
          <cell r="G1773">
            <v>660</v>
          </cell>
        </row>
        <row r="1774">
          <cell r="B1774" t="str">
            <v>LSE5127</v>
          </cell>
          <cell r="C1774" t="str">
            <v>582-06-02</v>
          </cell>
          <cell r="D1774" t="str">
            <v>MA473 0B</v>
          </cell>
          <cell r="E1774" t="str">
            <v>RW32</v>
          </cell>
          <cell r="F1774">
            <v>660</v>
          </cell>
          <cell r="G1774">
            <v>660</v>
          </cell>
        </row>
        <row r="1775">
          <cell r="B1775" t="str">
            <v>LSE5096</v>
          </cell>
          <cell r="C1775" t="str">
            <v>522-02-16</v>
          </cell>
          <cell r="D1775" t="str">
            <v>MA363 1B</v>
          </cell>
          <cell r="E1775" t="str">
            <v>SW39</v>
          </cell>
          <cell r="F1775">
            <v>660</v>
          </cell>
          <cell r="G1775">
            <v>9060</v>
          </cell>
        </row>
        <row r="1776">
          <cell r="B1776" t="str">
            <v>LSE5096</v>
          </cell>
          <cell r="C1776" t="str">
            <v>522-02-16</v>
          </cell>
          <cell r="D1776" t="str">
            <v>MA363 1B</v>
          </cell>
          <cell r="E1776" t="str">
            <v>SW39</v>
          </cell>
          <cell r="F1776">
            <v>660</v>
          </cell>
        </row>
        <row r="1777">
          <cell r="B1777" t="str">
            <v>LSE5096</v>
          </cell>
          <cell r="C1777" t="str">
            <v>522-02-16</v>
          </cell>
          <cell r="D1777" t="str">
            <v>MA363 1B</v>
          </cell>
          <cell r="E1777" t="str">
            <v>SW39</v>
          </cell>
          <cell r="F1777">
            <v>660</v>
          </cell>
        </row>
        <row r="1778">
          <cell r="B1778" t="str">
            <v>LSE5096</v>
          </cell>
          <cell r="C1778" t="str">
            <v>522-02-16</v>
          </cell>
          <cell r="D1778" t="str">
            <v>MA363 1B</v>
          </cell>
          <cell r="E1778" t="str">
            <v>SW39</v>
          </cell>
          <cell r="F1778">
            <v>660</v>
          </cell>
        </row>
        <row r="1779">
          <cell r="B1779" t="str">
            <v>LSE5096</v>
          </cell>
          <cell r="C1779" t="str">
            <v>522-02-16</v>
          </cell>
          <cell r="D1779" t="str">
            <v>MA363 1B</v>
          </cell>
          <cell r="E1779" t="str">
            <v>SW39</v>
          </cell>
          <cell r="F1779">
            <v>660</v>
          </cell>
        </row>
        <row r="1780">
          <cell r="B1780" t="str">
            <v>LSE5096</v>
          </cell>
          <cell r="C1780" t="str">
            <v>522-02-16</v>
          </cell>
          <cell r="D1780" t="str">
            <v>MA363 1B</v>
          </cell>
          <cell r="E1780" t="str">
            <v>SW39</v>
          </cell>
          <cell r="F1780">
            <v>660</v>
          </cell>
        </row>
        <row r="1781">
          <cell r="B1781" t="str">
            <v>LSE5096</v>
          </cell>
          <cell r="C1781" t="str">
            <v>522-02-16</v>
          </cell>
          <cell r="D1781" t="str">
            <v>MA363 1B</v>
          </cell>
          <cell r="E1781" t="str">
            <v>SW39</v>
          </cell>
          <cell r="F1781">
            <v>660</v>
          </cell>
        </row>
        <row r="1782">
          <cell r="B1782" t="str">
            <v>LSE5096</v>
          </cell>
          <cell r="C1782" t="str">
            <v>522-02-16</v>
          </cell>
          <cell r="D1782" t="str">
            <v>MA363 1B</v>
          </cell>
          <cell r="E1782" t="str">
            <v>SW39</v>
          </cell>
          <cell r="F1782">
            <v>660</v>
          </cell>
        </row>
        <row r="1783">
          <cell r="B1783" t="str">
            <v>LSE5096</v>
          </cell>
          <cell r="C1783" t="str">
            <v>522-02-16</v>
          </cell>
          <cell r="D1783" t="str">
            <v>MA363 1B</v>
          </cell>
          <cell r="E1783" t="str">
            <v>SW39</v>
          </cell>
          <cell r="F1783">
            <v>660</v>
          </cell>
        </row>
        <row r="1784">
          <cell r="B1784" t="str">
            <v>LSE5096</v>
          </cell>
          <cell r="C1784" t="str">
            <v>522-02-16</v>
          </cell>
          <cell r="D1784" t="str">
            <v>MA363 1B</v>
          </cell>
          <cell r="E1784" t="str">
            <v>SW39</v>
          </cell>
          <cell r="F1784">
            <v>660</v>
          </cell>
        </row>
        <row r="1785">
          <cell r="B1785" t="str">
            <v>LSE5096</v>
          </cell>
          <cell r="C1785" t="str">
            <v>522-02-16</v>
          </cell>
          <cell r="D1785" t="str">
            <v>MA363 1B</v>
          </cell>
          <cell r="E1785" t="str">
            <v>SW39</v>
          </cell>
          <cell r="F1785">
            <v>600</v>
          </cell>
        </row>
        <row r="1786">
          <cell r="B1786" t="str">
            <v>LSE5096</v>
          </cell>
          <cell r="C1786" t="str">
            <v>522-02-16</v>
          </cell>
          <cell r="D1786" t="str">
            <v>MA363 1B</v>
          </cell>
          <cell r="E1786" t="str">
            <v>SW39</v>
          </cell>
          <cell r="F1786">
            <v>600</v>
          </cell>
        </row>
        <row r="1787">
          <cell r="B1787" t="str">
            <v>LSE5096</v>
          </cell>
          <cell r="C1787" t="str">
            <v>522-02-16</v>
          </cell>
          <cell r="D1787" t="str">
            <v>MA363 1B</v>
          </cell>
          <cell r="E1787" t="str">
            <v>SW39</v>
          </cell>
          <cell r="F1787">
            <v>600</v>
          </cell>
        </row>
        <row r="1788">
          <cell r="B1788" t="str">
            <v>LSE5096</v>
          </cell>
          <cell r="C1788" t="str">
            <v>522-02-16</v>
          </cell>
          <cell r="D1788" t="str">
            <v>MA363 1B</v>
          </cell>
          <cell r="E1788" t="str">
            <v>SW39</v>
          </cell>
          <cell r="F1788">
            <v>660</v>
          </cell>
        </row>
        <row r="1789">
          <cell r="B1789" t="str">
            <v>LSE5135</v>
          </cell>
          <cell r="C1789" t="str">
            <v>523-02-75</v>
          </cell>
          <cell r="D1789" t="str">
            <v>MA438 0A</v>
          </cell>
          <cell r="E1789" t="str">
            <v>SB15</v>
          </cell>
          <cell r="F1789">
            <v>660</v>
          </cell>
          <cell r="G1789">
            <v>2640</v>
          </cell>
        </row>
        <row r="1790">
          <cell r="B1790" t="str">
            <v>LSE5135</v>
          </cell>
          <cell r="C1790" t="str">
            <v>523-02-75</v>
          </cell>
          <cell r="D1790" t="str">
            <v>MA438 0A</v>
          </cell>
          <cell r="E1790" t="str">
            <v>SB15</v>
          </cell>
          <cell r="F1790">
            <v>660</v>
          </cell>
        </row>
        <row r="1791">
          <cell r="B1791" t="str">
            <v>LSE5135</v>
          </cell>
          <cell r="C1791" t="str">
            <v>523-02-75</v>
          </cell>
          <cell r="D1791" t="str">
            <v>MA438 0A</v>
          </cell>
          <cell r="E1791" t="str">
            <v>SB15</v>
          </cell>
          <cell r="F1791">
            <v>660</v>
          </cell>
        </row>
        <row r="1792">
          <cell r="B1792" t="str">
            <v>LSE5135</v>
          </cell>
          <cell r="C1792" t="str">
            <v>523-02-75</v>
          </cell>
          <cell r="D1792" t="str">
            <v>MA438 0A</v>
          </cell>
          <cell r="E1792" t="str">
            <v>SB15</v>
          </cell>
          <cell r="F1792">
            <v>660</v>
          </cell>
        </row>
        <row r="1793">
          <cell r="B1793" t="str">
            <v>LSE5134</v>
          </cell>
          <cell r="C1793" t="str">
            <v>523-02-75</v>
          </cell>
          <cell r="D1793" t="str">
            <v>MA438 0A</v>
          </cell>
          <cell r="E1793" t="str">
            <v>SB15</v>
          </cell>
          <cell r="F1793">
            <v>660</v>
          </cell>
          <cell r="G1793">
            <v>1320</v>
          </cell>
        </row>
        <row r="1794">
          <cell r="B1794" t="str">
            <v>LSE5134</v>
          </cell>
          <cell r="C1794" t="str">
            <v>523-02-75</v>
          </cell>
          <cell r="D1794" t="str">
            <v>MA438 0A</v>
          </cell>
          <cell r="E1794" t="str">
            <v>SB15</v>
          </cell>
          <cell r="F1794">
            <v>660</v>
          </cell>
        </row>
        <row r="1795">
          <cell r="B1795" t="str">
            <v>LSE5084</v>
          </cell>
          <cell r="C1795" t="str">
            <v>521-02-16</v>
          </cell>
          <cell r="D1795" t="str">
            <v>MA362 1A</v>
          </cell>
          <cell r="E1795" t="str">
            <v>SW39</v>
          </cell>
          <cell r="F1795">
            <v>660</v>
          </cell>
          <cell r="G1795">
            <v>2640</v>
          </cell>
        </row>
        <row r="1796">
          <cell r="B1796" t="str">
            <v>LSE5084</v>
          </cell>
          <cell r="C1796" t="str">
            <v>521-02-16</v>
          </cell>
          <cell r="D1796" t="str">
            <v>MA362 1A</v>
          </cell>
          <cell r="E1796" t="str">
            <v>SW39</v>
          </cell>
          <cell r="F1796">
            <v>660</v>
          </cell>
        </row>
        <row r="1797">
          <cell r="B1797" t="str">
            <v>LSE5084</v>
          </cell>
          <cell r="C1797" t="str">
            <v>521-02-16</v>
          </cell>
          <cell r="D1797" t="str">
            <v>MA362 1A</v>
          </cell>
          <cell r="E1797" t="str">
            <v>SW39</v>
          </cell>
          <cell r="F1797">
            <v>660</v>
          </cell>
        </row>
        <row r="1798">
          <cell r="B1798" t="str">
            <v>LSE5084</v>
          </cell>
          <cell r="C1798" t="str">
            <v>521-02-16</v>
          </cell>
          <cell r="D1798" t="str">
            <v>MA362 1A</v>
          </cell>
          <cell r="E1798" t="str">
            <v>SW39</v>
          </cell>
          <cell r="F1798">
            <v>660</v>
          </cell>
        </row>
        <row r="1799">
          <cell r="B1799" t="str">
            <v>LSE5128</v>
          </cell>
          <cell r="C1799" t="str">
            <v>521-02-16</v>
          </cell>
          <cell r="D1799" t="str">
            <v>MA362 1A</v>
          </cell>
          <cell r="E1799" t="str">
            <v>SW39</v>
          </cell>
          <cell r="F1799">
            <v>660</v>
          </cell>
          <cell r="G1799">
            <v>660</v>
          </cell>
        </row>
        <row r="1800">
          <cell r="B1800" t="str">
            <v>LSE5114</v>
          </cell>
          <cell r="C1800" t="str">
            <v>521-02-16</v>
          </cell>
          <cell r="D1800" t="str">
            <v>MA362 1A</v>
          </cell>
          <cell r="E1800" t="str">
            <v>SW39</v>
          </cell>
          <cell r="F1800">
            <v>660</v>
          </cell>
          <cell r="G1800">
            <v>660</v>
          </cell>
        </row>
        <row r="1801">
          <cell r="B1801" t="str">
            <v>LSE5133</v>
          </cell>
          <cell r="C1801" t="str">
            <v>521-02-76</v>
          </cell>
          <cell r="D1801" t="str">
            <v>MA362 1A</v>
          </cell>
          <cell r="E1801" t="str">
            <v>SB16</v>
          </cell>
          <cell r="F1801">
            <v>660</v>
          </cell>
          <cell r="G1801">
            <v>1980</v>
          </cell>
        </row>
        <row r="1802">
          <cell r="B1802" t="str">
            <v>LSE5133</v>
          </cell>
          <cell r="C1802" t="str">
            <v>521-02-76</v>
          </cell>
          <cell r="D1802" t="str">
            <v>MA362 1A</v>
          </cell>
          <cell r="E1802" t="str">
            <v>SB16</v>
          </cell>
          <cell r="F1802">
            <v>660</v>
          </cell>
        </row>
        <row r="1803">
          <cell r="B1803" t="str">
            <v>LSE5133</v>
          </cell>
          <cell r="C1803" t="str">
            <v>521-02-76</v>
          </cell>
          <cell r="D1803" t="str">
            <v>MA362 1A</v>
          </cell>
          <cell r="E1803" t="str">
            <v>SB16</v>
          </cell>
          <cell r="F1803">
            <v>660</v>
          </cell>
        </row>
        <row r="1804">
          <cell r="B1804" t="str">
            <v>LSE5177</v>
          </cell>
          <cell r="C1804" t="str">
            <v>521-02-16</v>
          </cell>
          <cell r="D1804" t="str">
            <v>MA362 1A</v>
          </cell>
          <cell r="E1804" t="str">
            <v>SW39</v>
          </cell>
          <cell r="F1804">
            <v>660</v>
          </cell>
          <cell r="G1804">
            <v>660</v>
          </cell>
        </row>
        <row r="1805">
          <cell r="B1805" t="str">
            <v>LSE5166</v>
          </cell>
          <cell r="C1805" t="str">
            <v>521-02-16</v>
          </cell>
          <cell r="D1805" t="str">
            <v>MA362 1A</v>
          </cell>
          <cell r="E1805" t="str">
            <v>SW39</v>
          </cell>
          <cell r="F1805">
            <v>660</v>
          </cell>
          <cell r="G1805">
            <v>1980</v>
          </cell>
        </row>
        <row r="1806">
          <cell r="B1806" t="str">
            <v>LSE5166</v>
          </cell>
          <cell r="C1806" t="str">
            <v>521-02-16</v>
          </cell>
          <cell r="D1806" t="str">
            <v>MA362 1A</v>
          </cell>
          <cell r="E1806" t="str">
            <v>SW39</v>
          </cell>
          <cell r="F1806">
            <v>660</v>
          </cell>
        </row>
        <row r="1807">
          <cell r="B1807" t="str">
            <v>LSE5166</v>
          </cell>
          <cell r="C1807" t="str">
            <v>521-02-16</v>
          </cell>
          <cell r="D1807" t="str">
            <v>MA362 1A</v>
          </cell>
          <cell r="E1807" t="str">
            <v>SW39</v>
          </cell>
          <cell r="F1807">
            <v>660</v>
          </cell>
        </row>
        <row r="1808">
          <cell r="B1808" t="str">
            <v>LSE5167</v>
          </cell>
          <cell r="C1808" t="str">
            <v>521-02-02</v>
          </cell>
          <cell r="D1808" t="str">
            <v>MA362 1A</v>
          </cell>
          <cell r="E1808" t="str">
            <v>RW20</v>
          </cell>
          <cell r="F1808">
            <v>660</v>
          </cell>
          <cell r="G1808">
            <v>1980</v>
          </cell>
        </row>
        <row r="1809">
          <cell r="B1809" t="str">
            <v>LSE5167</v>
          </cell>
          <cell r="C1809" t="str">
            <v>521-02-02</v>
          </cell>
          <cell r="D1809" t="str">
            <v>MA362 1A</v>
          </cell>
          <cell r="E1809" t="str">
            <v>RW20</v>
          </cell>
          <cell r="F1809">
            <v>660</v>
          </cell>
        </row>
        <row r="1810">
          <cell r="B1810" t="str">
            <v>LSE5167</v>
          </cell>
          <cell r="C1810" t="str">
            <v>521-02-02</v>
          </cell>
          <cell r="D1810" t="str">
            <v>MA362 1A</v>
          </cell>
          <cell r="E1810" t="str">
            <v>RW20</v>
          </cell>
          <cell r="F1810">
            <v>660</v>
          </cell>
        </row>
        <row r="1811">
          <cell r="B1811" t="str">
            <v>LSE5179</v>
          </cell>
          <cell r="C1811" t="str">
            <v>521-02-02</v>
          </cell>
          <cell r="D1811" t="str">
            <v>MA362 1A</v>
          </cell>
          <cell r="E1811" t="str">
            <v>RW20</v>
          </cell>
          <cell r="F1811">
            <v>660</v>
          </cell>
          <cell r="G1811">
            <v>660</v>
          </cell>
        </row>
        <row r="1812">
          <cell r="B1812" t="str">
            <v>LSE5157</v>
          </cell>
          <cell r="C1812" t="str">
            <v>581-06-13</v>
          </cell>
          <cell r="D1812" t="str">
            <v>MA503 0A</v>
          </cell>
          <cell r="E1812" t="str">
            <v>BW40</v>
          </cell>
          <cell r="F1812">
            <v>660</v>
          </cell>
          <cell r="G1812">
            <v>660</v>
          </cell>
        </row>
        <row r="1814">
          <cell r="B1814" t="str">
            <v>LSANZ4831</v>
          </cell>
          <cell r="C1814" t="str">
            <v>20560-9494</v>
          </cell>
          <cell r="D1814" t="str">
            <v>WA477 0B</v>
          </cell>
          <cell r="E1814" t="str">
            <v>SP07</v>
          </cell>
          <cell r="F1814">
            <v>360</v>
          </cell>
          <cell r="G1814">
            <v>616</v>
          </cell>
        </row>
        <row r="1815">
          <cell r="B1815" t="str">
            <v>LSANZ4831</v>
          </cell>
          <cell r="C1815" t="str">
            <v>20560-9494</v>
          </cell>
          <cell r="D1815" t="str">
            <v>WA477 0B</v>
          </cell>
          <cell r="E1815" t="str">
            <v>SP07</v>
          </cell>
          <cell r="F1815">
            <v>176</v>
          </cell>
        </row>
        <row r="1816">
          <cell r="B1816" t="str">
            <v>LSANZ4831</v>
          </cell>
          <cell r="C1816" t="str">
            <v>20560-9494</v>
          </cell>
          <cell r="D1816" t="str">
            <v>WA477 0B</v>
          </cell>
          <cell r="E1816" t="str">
            <v>SP07</v>
          </cell>
          <cell r="F1816">
            <v>55</v>
          </cell>
        </row>
        <row r="1817">
          <cell r="B1817" t="str">
            <v>LSANZ4831</v>
          </cell>
          <cell r="C1817" t="str">
            <v>20560-9494</v>
          </cell>
          <cell r="D1817" t="str">
            <v>WA477 0B</v>
          </cell>
          <cell r="E1817" t="str">
            <v>SP07</v>
          </cell>
          <cell r="F1817">
            <v>25</v>
          </cell>
        </row>
        <row r="1818">
          <cell r="B1818" t="str">
            <v>LSANZ4832</v>
          </cell>
          <cell r="C1818" t="str">
            <v>20985-9494</v>
          </cell>
          <cell r="D1818" t="str">
            <v>WA476 0A</v>
          </cell>
          <cell r="E1818" t="str">
            <v>SP07</v>
          </cell>
          <cell r="F1818">
            <v>420</v>
          </cell>
          <cell r="G1818">
            <v>680</v>
          </cell>
        </row>
        <row r="1819">
          <cell r="B1819" t="str">
            <v>LSANZ4832</v>
          </cell>
          <cell r="C1819" t="str">
            <v>20985-9494</v>
          </cell>
          <cell r="D1819" t="str">
            <v>WA476 0A</v>
          </cell>
          <cell r="E1819" t="str">
            <v>SP07</v>
          </cell>
          <cell r="F1819">
            <v>168</v>
          </cell>
        </row>
        <row r="1820">
          <cell r="B1820" t="str">
            <v>LSANZ4832</v>
          </cell>
          <cell r="C1820" t="str">
            <v>20985-9494</v>
          </cell>
          <cell r="D1820" t="str">
            <v>WA476 0A</v>
          </cell>
          <cell r="E1820" t="str">
            <v>SP07</v>
          </cell>
          <cell r="F1820">
            <v>20</v>
          </cell>
        </row>
        <row r="1821">
          <cell r="B1821" t="str">
            <v>LSANZ4832</v>
          </cell>
          <cell r="C1821" t="str">
            <v>20985-9494</v>
          </cell>
          <cell r="D1821" t="str">
            <v>WA476 0A</v>
          </cell>
          <cell r="E1821" t="str">
            <v>SP07</v>
          </cell>
          <cell r="F1821">
            <v>72</v>
          </cell>
        </row>
        <row r="1822">
          <cell r="B1822" t="str">
            <v>LSANZ4833</v>
          </cell>
          <cell r="C1822" t="str">
            <v>43450-9494</v>
          </cell>
          <cell r="D1822" t="str">
            <v>WA421 1A</v>
          </cell>
          <cell r="E1822" t="str">
            <v>SP07</v>
          </cell>
          <cell r="F1822">
            <v>341</v>
          </cell>
          <cell r="G1822">
            <v>511</v>
          </cell>
        </row>
        <row r="1823">
          <cell r="B1823" t="str">
            <v>LSANZ4833</v>
          </cell>
          <cell r="C1823" t="str">
            <v>43450-9494</v>
          </cell>
          <cell r="D1823" t="str">
            <v>WA421 1A</v>
          </cell>
          <cell r="E1823" t="str">
            <v>SP07</v>
          </cell>
          <cell r="F1823">
            <v>135</v>
          </cell>
        </row>
        <row r="1824">
          <cell r="B1824" t="str">
            <v>LSANZ4833</v>
          </cell>
          <cell r="C1824" t="str">
            <v>43450-9494</v>
          </cell>
          <cell r="D1824" t="str">
            <v>WA421 1A</v>
          </cell>
          <cell r="E1824" t="str">
            <v>SP07</v>
          </cell>
          <cell r="F1824">
            <v>35</v>
          </cell>
        </row>
        <row r="1825">
          <cell r="B1825" t="str">
            <v>LSANZ4829</v>
          </cell>
          <cell r="C1825" t="str">
            <v>00502-9494</v>
          </cell>
          <cell r="D1825" t="str">
            <v>MA391 1A</v>
          </cell>
          <cell r="E1825" t="str">
            <v>SP07</v>
          </cell>
          <cell r="F1825">
            <v>600</v>
          </cell>
          <cell r="G1825">
            <v>1724</v>
          </cell>
        </row>
        <row r="1826">
          <cell r="B1826" t="str">
            <v>LSANZ4829</v>
          </cell>
          <cell r="C1826" t="str">
            <v>00502-9494</v>
          </cell>
          <cell r="D1826" t="str">
            <v>MA391 1A</v>
          </cell>
          <cell r="E1826" t="str">
            <v>SP07</v>
          </cell>
          <cell r="F1826">
            <v>620</v>
          </cell>
        </row>
        <row r="1827">
          <cell r="B1827" t="str">
            <v>LSANZ4829</v>
          </cell>
          <cell r="C1827" t="str">
            <v>00502-9494</v>
          </cell>
          <cell r="D1827" t="str">
            <v>MA391 1A</v>
          </cell>
          <cell r="E1827" t="str">
            <v>SP07</v>
          </cell>
          <cell r="F1827">
            <v>384</v>
          </cell>
        </row>
        <row r="1828">
          <cell r="B1828" t="str">
            <v>LSANZ4829</v>
          </cell>
          <cell r="C1828" t="str">
            <v>00502-9494</v>
          </cell>
          <cell r="D1828" t="str">
            <v>MA391 1A</v>
          </cell>
          <cell r="E1828" t="str">
            <v>SP07</v>
          </cell>
          <cell r="F1828">
            <v>100</v>
          </cell>
        </row>
        <row r="1829">
          <cell r="B1829" t="str">
            <v>LSANZ4829</v>
          </cell>
          <cell r="C1829" t="str">
            <v>00502-9494</v>
          </cell>
          <cell r="D1829" t="str">
            <v>MA391 1A</v>
          </cell>
          <cell r="E1829" t="str">
            <v>SP07</v>
          </cell>
          <cell r="F1829">
            <v>20</v>
          </cell>
        </row>
        <row r="1830">
          <cell r="B1830" t="str">
            <v>LSANZ4830</v>
          </cell>
          <cell r="C1830" t="str">
            <v>00520-9495</v>
          </cell>
          <cell r="D1830" t="str">
            <v>MA447 1A</v>
          </cell>
          <cell r="E1830" t="str">
            <v>SP08</v>
          </cell>
          <cell r="F1830">
            <v>294</v>
          </cell>
          <cell r="G1830">
            <v>524</v>
          </cell>
        </row>
        <row r="1831">
          <cell r="B1831" t="str">
            <v>LSANZ4830</v>
          </cell>
          <cell r="C1831" t="str">
            <v>00520-9495</v>
          </cell>
          <cell r="D1831" t="str">
            <v>MA447 1A</v>
          </cell>
          <cell r="E1831" t="str">
            <v>SP08</v>
          </cell>
          <cell r="F1831">
            <v>160</v>
          </cell>
        </row>
        <row r="1832">
          <cell r="B1832" t="str">
            <v>LSANZ4830</v>
          </cell>
          <cell r="C1832" t="str">
            <v>00520-9495</v>
          </cell>
          <cell r="D1832" t="str">
            <v>MA447 1A</v>
          </cell>
          <cell r="E1832" t="str">
            <v>SP08</v>
          </cell>
          <cell r="F1832">
            <v>40</v>
          </cell>
        </row>
        <row r="1833">
          <cell r="B1833" t="str">
            <v>LSANZ4830</v>
          </cell>
          <cell r="C1833" t="str">
            <v>00520-9495</v>
          </cell>
          <cell r="D1833" t="str">
            <v>MA447 1A</v>
          </cell>
          <cell r="E1833" t="str">
            <v>SP08</v>
          </cell>
          <cell r="F1833">
            <v>30</v>
          </cell>
        </row>
        <row r="1835">
          <cell r="B1835" t="str">
            <v>LSEJKTPPR1</v>
          </cell>
          <cell r="C1835" t="str">
            <v>70570-0602</v>
          </cell>
          <cell r="D1835" t="str">
            <v>JA508 0A</v>
          </cell>
          <cell r="E1835" t="str">
            <v>RW32</v>
          </cell>
          <cell r="F1835">
            <v>200</v>
          </cell>
          <cell r="G1835">
            <v>400</v>
          </cell>
        </row>
        <row r="1836">
          <cell r="B1836" t="str">
            <v>LSEJKTPPR1</v>
          </cell>
          <cell r="C1836" t="str">
            <v>70570-0602</v>
          </cell>
          <cell r="D1836" t="str">
            <v>JA508 0A</v>
          </cell>
          <cell r="E1836" t="str">
            <v>RW32</v>
          </cell>
          <cell r="F1836">
            <v>200</v>
          </cell>
        </row>
        <row r="1837">
          <cell r="B1837" t="str">
            <v>LSEJKTPPR2</v>
          </cell>
          <cell r="C1837" t="str">
            <v>70570-0616</v>
          </cell>
          <cell r="D1837" t="str">
            <v>JA508 0A</v>
          </cell>
          <cell r="E1837" t="str">
            <v>SW49</v>
          </cell>
          <cell r="F1837">
            <v>200</v>
          </cell>
          <cell r="G1837">
            <v>400</v>
          </cell>
        </row>
        <row r="1838">
          <cell r="B1838" t="str">
            <v>LSEJKTPPR2</v>
          </cell>
          <cell r="C1838" t="str">
            <v>70570-0616</v>
          </cell>
          <cell r="D1838" t="str">
            <v>JA508 0A</v>
          </cell>
          <cell r="E1838" t="str">
            <v>SW49</v>
          </cell>
          <cell r="F1838">
            <v>200</v>
          </cell>
        </row>
        <row r="1840">
          <cell r="B1840" t="str">
            <v>LSE5181</v>
          </cell>
          <cell r="C1840" t="str">
            <v>521-02-76</v>
          </cell>
          <cell r="D1840" t="str">
            <v>MA362 1A</v>
          </cell>
          <cell r="E1840" t="str">
            <v>SB16</v>
          </cell>
          <cell r="F1840">
            <v>660</v>
          </cell>
        </row>
        <row r="1841">
          <cell r="B1841" t="str">
            <v>LSE5181</v>
          </cell>
          <cell r="C1841" t="str">
            <v>521-02-76</v>
          </cell>
          <cell r="D1841" t="str">
            <v>MA362 1A</v>
          </cell>
          <cell r="E1841" t="str">
            <v>SB16</v>
          </cell>
          <cell r="F1841">
            <v>660</v>
          </cell>
        </row>
        <row r="1842">
          <cell r="B1842" t="str">
            <v>LSE5181</v>
          </cell>
          <cell r="C1842" t="str">
            <v>521-02-76</v>
          </cell>
          <cell r="D1842" t="str">
            <v>MA362 1A</v>
          </cell>
          <cell r="E1842" t="str">
            <v>SB16</v>
          </cell>
          <cell r="F1842">
            <v>660</v>
          </cell>
        </row>
        <row r="1843">
          <cell r="B1843" t="str">
            <v>LSE5181</v>
          </cell>
          <cell r="C1843" t="str">
            <v>521-02-76</v>
          </cell>
          <cell r="D1843" t="str">
            <v>MA362 1A</v>
          </cell>
          <cell r="E1843" t="str">
            <v>SB16</v>
          </cell>
          <cell r="F1843">
            <v>660</v>
          </cell>
        </row>
        <row r="1844">
          <cell r="B1844" t="str">
            <v>LSE5181</v>
          </cell>
          <cell r="C1844" t="str">
            <v>521-02-76</v>
          </cell>
          <cell r="D1844" t="str">
            <v>MA362 1A</v>
          </cell>
          <cell r="E1844" t="str">
            <v>SB16</v>
          </cell>
          <cell r="F1844">
            <v>660</v>
          </cell>
        </row>
        <row r="1845">
          <cell r="B1845" t="str">
            <v>LSE5181</v>
          </cell>
          <cell r="C1845" t="str">
            <v>521-02-76</v>
          </cell>
          <cell r="D1845" t="str">
            <v>MA362 1A</v>
          </cell>
          <cell r="E1845" t="str">
            <v>SB16</v>
          </cell>
          <cell r="F1845">
            <v>660</v>
          </cell>
        </row>
        <row r="1846">
          <cell r="B1846" t="str">
            <v>LSE5159</v>
          </cell>
          <cell r="C1846" t="str">
            <v>581-06-16</v>
          </cell>
          <cell r="D1846" t="str">
            <v>MA503 0A</v>
          </cell>
          <cell r="E1846" t="str">
            <v>SW49</v>
          </cell>
          <cell r="F1846">
            <v>660</v>
          </cell>
          <cell r="G1846">
            <v>660</v>
          </cell>
        </row>
        <row r="1847">
          <cell r="B1847" t="str">
            <v>LSE5174</v>
          </cell>
          <cell r="C1847" t="str">
            <v>581-06-16</v>
          </cell>
          <cell r="D1847" t="str">
            <v>MA503 0A</v>
          </cell>
          <cell r="E1847" t="str">
            <v>SW49</v>
          </cell>
          <cell r="F1847">
            <v>660</v>
          </cell>
          <cell r="G1847">
            <v>1980</v>
          </cell>
        </row>
        <row r="1848">
          <cell r="B1848" t="str">
            <v>LSE5174</v>
          </cell>
          <cell r="C1848" t="str">
            <v>581-06-16</v>
          </cell>
          <cell r="D1848" t="str">
            <v>MA503 0A</v>
          </cell>
          <cell r="E1848" t="str">
            <v>SW49</v>
          </cell>
          <cell r="F1848">
            <v>660</v>
          </cell>
        </row>
        <row r="1849">
          <cell r="B1849" t="str">
            <v>LSE5174</v>
          </cell>
          <cell r="C1849" t="str">
            <v>581-06-16</v>
          </cell>
          <cell r="D1849" t="str">
            <v>MA503 0A</v>
          </cell>
          <cell r="E1849" t="str">
            <v>SW49</v>
          </cell>
          <cell r="F1849">
            <v>660</v>
          </cell>
        </row>
        <row r="1850">
          <cell r="B1850" t="str">
            <v>LSE5175</v>
          </cell>
          <cell r="C1850" t="str">
            <v>581-06-02</v>
          </cell>
          <cell r="D1850" t="str">
            <v>MA503 0A</v>
          </cell>
          <cell r="E1850" t="str">
            <v>RW32</v>
          </cell>
          <cell r="F1850">
            <v>660</v>
          </cell>
          <cell r="G1850">
            <v>660</v>
          </cell>
        </row>
        <row r="1851">
          <cell r="B1851" t="str">
            <v>LSE5172</v>
          </cell>
          <cell r="C1851" t="str">
            <v>581-06-02</v>
          </cell>
          <cell r="D1851" t="str">
            <v>MA503 0A</v>
          </cell>
          <cell r="E1851" t="str">
            <v>RW32</v>
          </cell>
          <cell r="F1851">
            <v>660</v>
          </cell>
          <cell r="G1851">
            <v>660</v>
          </cell>
        </row>
        <row r="1852">
          <cell r="B1852" t="str">
            <v>LSE5170</v>
          </cell>
          <cell r="C1852" t="str">
            <v>581-06-16</v>
          </cell>
          <cell r="D1852" t="str">
            <v>MA503 0A</v>
          </cell>
          <cell r="E1852" t="str">
            <v>SW49</v>
          </cell>
          <cell r="F1852">
            <v>660</v>
          </cell>
          <cell r="G1852">
            <v>1980</v>
          </cell>
        </row>
        <row r="1853">
          <cell r="B1853" t="str">
            <v>LSE5170</v>
          </cell>
          <cell r="C1853" t="str">
            <v>581-06-16</v>
          </cell>
          <cell r="D1853" t="str">
            <v>MA503 0A</v>
          </cell>
          <cell r="E1853" t="str">
            <v>SW49</v>
          </cell>
          <cell r="F1853">
            <v>660</v>
          </cell>
        </row>
        <row r="1854">
          <cell r="B1854" t="str">
            <v>LSE5170</v>
          </cell>
          <cell r="C1854" t="str">
            <v>581-06-16</v>
          </cell>
          <cell r="D1854" t="str">
            <v>MA503 0A</v>
          </cell>
          <cell r="E1854" t="str">
            <v>SW49</v>
          </cell>
          <cell r="F1854">
            <v>660</v>
          </cell>
        </row>
        <row r="1855">
          <cell r="B1855" t="str">
            <v>LSE5168</v>
          </cell>
          <cell r="C1855" t="str">
            <v>581-06-16</v>
          </cell>
          <cell r="D1855" t="str">
            <v>MA503 0A</v>
          </cell>
          <cell r="E1855" t="str">
            <v>SW49</v>
          </cell>
          <cell r="F1855">
            <v>660</v>
          </cell>
          <cell r="G1855">
            <v>660</v>
          </cell>
        </row>
        <row r="1856">
          <cell r="B1856" t="str">
            <v>LSE5163</v>
          </cell>
          <cell r="C1856" t="str">
            <v>581-06-16</v>
          </cell>
          <cell r="D1856" t="str">
            <v>MA503 0A</v>
          </cell>
          <cell r="E1856" t="str">
            <v>SW49</v>
          </cell>
          <cell r="F1856">
            <v>660</v>
          </cell>
          <cell r="G1856">
            <v>660</v>
          </cell>
        </row>
        <row r="1857">
          <cell r="B1857" t="str">
            <v>LSE5169</v>
          </cell>
          <cell r="C1857" t="str">
            <v>581-06-02</v>
          </cell>
          <cell r="D1857" t="str">
            <v>MA503 0A</v>
          </cell>
          <cell r="E1857" t="str">
            <v>RW32</v>
          </cell>
          <cell r="F1857">
            <v>660</v>
          </cell>
          <cell r="G1857">
            <v>660</v>
          </cell>
        </row>
        <row r="1858">
          <cell r="B1858" t="str">
            <v>LSE5164</v>
          </cell>
          <cell r="C1858" t="str">
            <v>582-06-02</v>
          </cell>
          <cell r="D1858" t="str">
            <v>MA473 0B</v>
          </cell>
          <cell r="E1858" t="str">
            <v>RW32</v>
          </cell>
          <cell r="F1858">
            <v>660</v>
          </cell>
          <cell r="G1858">
            <v>3300</v>
          </cell>
        </row>
        <row r="1859">
          <cell r="B1859" t="str">
            <v>LSE5164</v>
          </cell>
          <cell r="C1859" t="str">
            <v>582-06-02</v>
          </cell>
          <cell r="D1859" t="str">
            <v>MA473 0B</v>
          </cell>
          <cell r="E1859" t="str">
            <v>RW32</v>
          </cell>
          <cell r="F1859">
            <v>660</v>
          </cell>
        </row>
        <row r="1860">
          <cell r="B1860" t="str">
            <v>LSE5164</v>
          </cell>
          <cell r="C1860" t="str">
            <v>582-06-02</v>
          </cell>
          <cell r="D1860" t="str">
            <v>MA473 0B</v>
          </cell>
          <cell r="E1860" t="str">
            <v>RW32</v>
          </cell>
          <cell r="F1860">
            <v>660</v>
          </cell>
        </row>
        <row r="1861">
          <cell r="B1861" t="str">
            <v>LSE5164</v>
          </cell>
          <cell r="C1861" t="str">
            <v>582-06-02</v>
          </cell>
          <cell r="D1861" t="str">
            <v>MA473 0B</v>
          </cell>
          <cell r="E1861" t="str">
            <v>RW32</v>
          </cell>
          <cell r="F1861">
            <v>660</v>
          </cell>
        </row>
        <row r="1862">
          <cell r="B1862" t="str">
            <v>LSE5164</v>
          </cell>
          <cell r="C1862" t="str">
            <v>582-06-02</v>
          </cell>
          <cell r="D1862" t="str">
            <v>MA473 0B</v>
          </cell>
          <cell r="E1862" t="str">
            <v>RW32</v>
          </cell>
          <cell r="F1862">
            <v>660</v>
          </cell>
        </row>
        <row r="1863">
          <cell r="B1863" t="str">
            <v>LSE5176</v>
          </cell>
          <cell r="C1863" t="str">
            <v>582-06-02</v>
          </cell>
          <cell r="D1863" t="str">
            <v>MA473 0B</v>
          </cell>
          <cell r="E1863" t="str">
            <v>RW32</v>
          </cell>
          <cell r="F1863">
            <v>660</v>
          </cell>
          <cell r="G1863">
            <v>1320</v>
          </cell>
        </row>
        <row r="1864">
          <cell r="B1864" t="str">
            <v>LSE5176</v>
          </cell>
          <cell r="C1864" t="str">
            <v>582-06-02</v>
          </cell>
          <cell r="D1864" t="str">
            <v>MA473 0B</v>
          </cell>
          <cell r="E1864" t="str">
            <v>RW32</v>
          </cell>
          <cell r="F1864">
            <v>660</v>
          </cell>
        </row>
        <row r="1865">
          <cell r="B1865" t="str">
            <v>LSE5173</v>
          </cell>
          <cell r="C1865" t="str">
            <v>582-06-02</v>
          </cell>
          <cell r="D1865" t="str">
            <v>MA473 0B</v>
          </cell>
          <cell r="E1865" t="str">
            <v>RW32</v>
          </cell>
          <cell r="F1865">
            <v>660</v>
          </cell>
          <cell r="G1865">
            <v>1320</v>
          </cell>
        </row>
        <row r="1866">
          <cell r="B1866" t="str">
            <v>LSE5173</v>
          </cell>
          <cell r="C1866" t="str">
            <v>582-06-02</v>
          </cell>
          <cell r="D1866" t="str">
            <v>MA473 0B</v>
          </cell>
          <cell r="E1866" t="str">
            <v>RW32</v>
          </cell>
          <cell r="F1866">
            <v>660</v>
          </cell>
        </row>
        <row r="1867">
          <cell r="B1867" t="str">
            <v>LSE5171</v>
          </cell>
          <cell r="C1867" t="str">
            <v>582-06-16</v>
          </cell>
          <cell r="D1867" t="str">
            <v>MA473 0B</v>
          </cell>
          <cell r="E1867" t="str">
            <v>SW49</v>
          </cell>
          <cell r="F1867">
            <v>660</v>
          </cell>
          <cell r="G1867">
            <v>660</v>
          </cell>
        </row>
        <row r="1868">
          <cell r="B1868" t="str">
            <v>LSE5158</v>
          </cell>
          <cell r="C1868" t="str">
            <v>582-06-13</v>
          </cell>
          <cell r="D1868" t="str">
            <v>MA473 0B</v>
          </cell>
          <cell r="E1868" t="str">
            <v>BW40</v>
          </cell>
          <cell r="F1868">
            <v>660</v>
          </cell>
          <cell r="G1868">
            <v>1320</v>
          </cell>
        </row>
        <row r="1869">
          <cell r="B1869" t="str">
            <v>LSE5158</v>
          </cell>
          <cell r="C1869" t="str">
            <v>582-06-13</v>
          </cell>
          <cell r="D1869" t="str">
            <v>MA473 0B</v>
          </cell>
          <cell r="E1869" t="str">
            <v>BW40</v>
          </cell>
          <cell r="F1869">
            <v>660</v>
          </cell>
        </row>
        <row r="1870">
          <cell r="B1870" t="str">
            <v>LSE5178</v>
          </cell>
          <cell r="C1870" t="str">
            <v>522-02-16</v>
          </cell>
          <cell r="D1870" t="str">
            <v>MA363 1B</v>
          </cell>
          <cell r="E1870" t="str">
            <v>SW39</v>
          </cell>
          <cell r="F1870">
            <v>660</v>
          </cell>
          <cell r="G1870">
            <v>660</v>
          </cell>
        </row>
        <row r="1871">
          <cell r="B1871" t="str">
            <v>LSE5180</v>
          </cell>
          <cell r="C1871" t="str">
            <v>575-02-02</v>
          </cell>
          <cell r="D1871" t="str">
            <v>WA484 0A</v>
          </cell>
          <cell r="E1871" t="str">
            <v>RW20</v>
          </cell>
          <cell r="F1871">
            <v>660</v>
          </cell>
          <cell r="G1871">
            <v>660</v>
          </cell>
        </row>
        <row r="1872">
          <cell r="B1872" t="str">
            <v>SR333A</v>
          </cell>
          <cell r="C1872" t="str">
            <v>3173-5085-505</v>
          </cell>
          <cell r="D1872" t="str">
            <v>MA506 0A</v>
          </cell>
          <cell r="E1872" t="str">
            <v>SB31</v>
          </cell>
          <cell r="F1872">
            <v>54</v>
          </cell>
        </row>
        <row r="1873">
          <cell r="B1873" t="str">
            <v>SR333B</v>
          </cell>
          <cell r="C1873" t="str">
            <v>520-5085-505</v>
          </cell>
          <cell r="D1873" t="str">
            <v>WA507 0A</v>
          </cell>
          <cell r="E1873" t="str">
            <v>SB31</v>
          </cell>
          <cell r="F1873">
            <v>54</v>
          </cell>
        </row>
        <row r="1874">
          <cell r="B1874" t="str">
            <v>SR334A</v>
          </cell>
          <cell r="C1874" t="str">
            <v>111-5085-533</v>
          </cell>
          <cell r="D1874" t="str">
            <v>MA444 0A</v>
          </cell>
          <cell r="E1874" t="str">
            <v>SW57</v>
          </cell>
          <cell r="F1874">
            <v>54</v>
          </cell>
        </row>
        <row r="1875">
          <cell r="B1875" t="str">
            <v>SR334B</v>
          </cell>
          <cell r="C1875" t="str">
            <v>3169-5085-533</v>
          </cell>
          <cell r="D1875" t="str">
            <v>TBA</v>
          </cell>
          <cell r="E1875" t="str">
            <v>SW57</v>
          </cell>
          <cell r="F1875">
            <v>54</v>
          </cell>
        </row>
        <row r="1877">
          <cell r="B1877" t="str">
            <v>LSANZ4805</v>
          </cell>
          <cell r="C1877" t="str">
            <v>00594-0208</v>
          </cell>
          <cell r="D1877" t="str">
            <v>MA511 0A</v>
          </cell>
          <cell r="E1877" t="str">
            <v>BW40</v>
          </cell>
          <cell r="F1877">
            <v>660</v>
          </cell>
          <cell r="G1877">
            <v>5368</v>
          </cell>
        </row>
        <row r="1878">
          <cell r="B1878" t="str">
            <v>LSANZ4805</v>
          </cell>
          <cell r="C1878" t="str">
            <v>00594-0208</v>
          </cell>
          <cell r="D1878" t="str">
            <v>MA511 0A</v>
          </cell>
          <cell r="E1878" t="str">
            <v>BW40</v>
          </cell>
          <cell r="F1878">
            <v>660</v>
          </cell>
        </row>
        <row r="1879">
          <cell r="B1879" t="str">
            <v>LSANZ4805</v>
          </cell>
          <cell r="C1879" t="str">
            <v>00594-0208</v>
          </cell>
          <cell r="D1879" t="str">
            <v>MA511 0A</v>
          </cell>
          <cell r="E1879" t="str">
            <v>BW40</v>
          </cell>
          <cell r="F1879">
            <v>660</v>
          </cell>
        </row>
        <row r="1880">
          <cell r="B1880" t="str">
            <v>LSANZ4805</v>
          </cell>
          <cell r="C1880" t="str">
            <v>00594-0208</v>
          </cell>
          <cell r="D1880" t="str">
            <v>MA511 0A</v>
          </cell>
          <cell r="E1880" t="str">
            <v>BW40</v>
          </cell>
          <cell r="F1880">
            <v>682</v>
          </cell>
        </row>
        <row r="1881">
          <cell r="B1881" t="str">
            <v>LSANZ4805</v>
          </cell>
          <cell r="C1881" t="str">
            <v>00594-0208</v>
          </cell>
          <cell r="D1881" t="str">
            <v>MA511 0A</v>
          </cell>
          <cell r="E1881" t="str">
            <v>BW40</v>
          </cell>
          <cell r="F1881">
            <v>660</v>
          </cell>
        </row>
        <row r="1882">
          <cell r="B1882" t="str">
            <v>LSANZ4805</v>
          </cell>
          <cell r="C1882" t="str">
            <v>00594-0208</v>
          </cell>
          <cell r="D1882" t="str">
            <v>MA511 0A</v>
          </cell>
          <cell r="E1882" t="str">
            <v>BW40</v>
          </cell>
          <cell r="F1882">
            <v>682</v>
          </cell>
        </row>
        <row r="1883">
          <cell r="B1883" t="str">
            <v>LSANZ4805</v>
          </cell>
          <cell r="C1883" t="str">
            <v>00594-0208</v>
          </cell>
          <cell r="D1883" t="str">
            <v>MA511 0A</v>
          </cell>
          <cell r="E1883" t="str">
            <v>BW40</v>
          </cell>
          <cell r="F1883">
            <v>682</v>
          </cell>
        </row>
        <row r="1884">
          <cell r="B1884" t="str">
            <v>LSANZ4805</v>
          </cell>
          <cell r="C1884" t="str">
            <v>00594-0208</v>
          </cell>
          <cell r="D1884" t="str">
            <v>MA511 0A</v>
          </cell>
          <cell r="E1884" t="str">
            <v>BW40</v>
          </cell>
          <cell r="F1884">
            <v>682</v>
          </cell>
        </row>
        <row r="1885">
          <cell r="B1885" t="str">
            <v>LSANZ4825</v>
          </cell>
          <cell r="C1885" t="str">
            <v>00594-0208</v>
          </cell>
          <cell r="D1885" t="str">
            <v>MA511 0A</v>
          </cell>
          <cell r="E1885" t="str">
            <v>BW40</v>
          </cell>
          <cell r="F1885">
            <v>720</v>
          </cell>
          <cell r="G1885">
            <v>2746</v>
          </cell>
        </row>
        <row r="1886">
          <cell r="B1886" t="str">
            <v>LSANZ4825</v>
          </cell>
          <cell r="C1886" t="str">
            <v>00594-0208</v>
          </cell>
          <cell r="D1886" t="str">
            <v>MA511 0A</v>
          </cell>
          <cell r="E1886" t="str">
            <v>BW40</v>
          </cell>
          <cell r="F1886">
            <v>744</v>
          </cell>
        </row>
        <row r="1887">
          <cell r="B1887" t="str">
            <v>LSANZ4825</v>
          </cell>
          <cell r="C1887" t="str">
            <v>00594-0208</v>
          </cell>
          <cell r="D1887" t="str">
            <v>MA511 0A</v>
          </cell>
          <cell r="E1887" t="str">
            <v>BW40</v>
          </cell>
          <cell r="F1887">
            <v>600</v>
          </cell>
        </row>
        <row r="1888">
          <cell r="B1888" t="str">
            <v>LSANZ4825</v>
          </cell>
          <cell r="C1888" t="str">
            <v>00594-0208</v>
          </cell>
          <cell r="D1888" t="str">
            <v>MA511 0A</v>
          </cell>
          <cell r="E1888" t="str">
            <v>BW40</v>
          </cell>
          <cell r="F1888">
            <v>682</v>
          </cell>
        </row>
        <row r="1889">
          <cell r="B1889" t="str">
            <v>LSANZ4802</v>
          </cell>
          <cell r="C1889" t="str">
            <v>00594-0201</v>
          </cell>
          <cell r="D1889" t="str">
            <v>MA511 0A</v>
          </cell>
          <cell r="E1889" t="str">
            <v>RW32</v>
          </cell>
          <cell r="F1889">
            <v>660</v>
          </cell>
          <cell r="G1889">
            <v>4086</v>
          </cell>
        </row>
        <row r="1890">
          <cell r="B1890" t="str">
            <v>LSANZ4802</v>
          </cell>
          <cell r="C1890" t="str">
            <v>00594-0201</v>
          </cell>
          <cell r="D1890" t="str">
            <v>MA511 0A</v>
          </cell>
          <cell r="E1890" t="str">
            <v>RW32</v>
          </cell>
          <cell r="F1890">
            <v>660</v>
          </cell>
        </row>
        <row r="1891">
          <cell r="B1891" t="str">
            <v>LSANZ4802</v>
          </cell>
          <cell r="C1891" t="str">
            <v>00594-0201</v>
          </cell>
          <cell r="D1891" t="str">
            <v>MA511 0A</v>
          </cell>
          <cell r="E1891" t="str">
            <v>RW32</v>
          </cell>
          <cell r="F1891">
            <v>682</v>
          </cell>
        </row>
        <row r="1892">
          <cell r="B1892" t="str">
            <v>LSANZ4802</v>
          </cell>
          <cell r="C1892" t="str">
            <v>00594-0201</v>
          </cell>
          <cell r="D1892" t="str">
            <v>MA511 0A</v>
          </cell>
          <cell r="E1892" t="str">
            <v>RW32</v>
          </cell>
          <cell r="F1892">
            <v>682</v>
          </cell>
        </row>
        <row r="1893">
          <cell r="B1893" t="str">
            <v>LSANZ4802</v>
          </cell>
          <cell r="C1893" t="str">
            <v>00594-0201</v>
          </cell>
          <cell r="D1893" t="str">
            <v>MA511 0A</v>
          </cell>
          <cell r="E1893" t="str">
            <v>RW32</v>
          </cell>
          <cell r="F1893">
            <v>682</v>
          </cell>
        </row>
        <row r="1894">
          <cell r="B1894" t="str">
            <v>LSANZ4802</v>
          </cell>
          <cell r="C1894" t="str">
            <v>00594-0201</v>
          </cell>
          <cell r="D1894" t="str">
            <v>MA511 0A</v>
          </cell>
          <cell r="E1894" t="str">
            <v>RW32</v>
          </cell>
          <cell r="F1894">
            <v>720</v>
          </cell>
        </row>
        <row r="1895">
          <cell r="B1895" t="str">
            <v>LSANZ4823</v>
          </cell>
          <cell r="C1895" t="str">
            <v>00594-0201</v>
          </cell>
          <cell r="D1895" t="str">
            <v>MA511 0A</v>
          </cell>
          <cell r="E1895" t="str">
            <v>RW32</v>
          </cell>
          <cell r="F1895">
            <v>600</v>
          </cell>
          <cell r="G1895">
            <v>2140</v>
          </cell>
        </row>
        <row r="1896">
          <cell r="B1896" t="str">
            <v>LSANZ4823</v>
          </cell>
          <cell r="C1896" t="str">
            <v>00594-0201</v>
          </cell>
          <cell r="D1896" t="str">
            <v>MA511 0A</v>
          </cell>
          <cell r="E1896" t="str">
            <v>RW32</v>
          </cell>
          <cell r="F1896">
            <v>620</v>
          </cell>
        </row>
        <row r="1897">
          <cell r="B1897" t="str">
            <v>LSANZ4823</v>
          </cell>
          <cell r="C1897" t="str">
            <v>00594-0201</v>
          </cell>
          <cell r="D1897" t="str">
            <v>MA511 0A</v>
          </cell>
          <cell r="E1897" t="str">
            <v>RW32</v>
          </cell>
          <cell r="F1897">
            <v>620</v>
          </cell>
        </row>
        <row r="1898">
          <cell r="B1898" t="str">
            <v>LSANZ4823</v>
          </cell>
          <cell r="C1898" t="str">
            <v>00594-0201</v>
          </cell>
          <cell r="D1898" t="str">
            <v>MA511 0A</v>
          </cell>
          <cell r="E1898" t="str">
            <v>RW32</v>
          </cell>
          <cell r="F1898">
            <v>300</v>
          </cell>
        </row>
        <row r="1899">
          <cell r="B1899" t="str">
            <v>LSANZ4803</v>
          </cell>
          <cell r="C1899" t="str">
            <v>00594-0207</v>
          </cell>
          <cell r="D1899" t="str">
            <v>MA511 0A</v>
          </cell>
          <cell r="E1899" t="str">
            <v>SW49</v>
          </cell>
          <cell r="F1899">
            <v>660</v>
          </cell>
          <cell r="G1899">
            <v>4770</v>
          </cell>
        </row>
        <row r="1900">
          <cell r="B1900" t="str">
            <v>LSANZ4803</v>
          </cell>
          <cell r="C1900" t="str">
            <v>00594-0207</v>
          </cell>
          <cell r="D1900" t="str">
            <v>MA511 0A</v>
          </cell>
          <cell r="E1900" t="str">
            <v>SW49</v>
          </cell>
          <cell r="F1900">
            <v>660</v>
          </cell>
        </row>
        <row r="1901">
          <cell r="B1901" t="str">
            <v>LSANZ4803</v>
          </cell>
          <cell r="C1901" t="str">
            <v>00594-0207</v>
          </cell>
          <cell r="D1901" t="str">
            <v>MA511 0A</v>
          </cell>
          <cell r="E1901" t="str">
            <v>SW49</v>
          </cell>
          <cell r="F1901">
            <v>682</v>
          </cell>
        </row>
        <row r="1902">
          <cell r="B1902" t="str">
            <v>LSANZ4803</v>
          </cell>
          <cell r="C1902" t="str">
            <v>00594-0207</v>
          </cell>
          <cell r="D1902" t="str">
            <v>MA511 0A</v>
          </cell>
          <cell r="E1902" t="str">
            <v>SW49</v>
          </cell>
          <cell r="F1902">
            <v>682</v>
          </cell>
        </row>
        <row r="1903">
          <cell r="B1903" t="str">
            <v>LSANZ4803</v>
          </cell>
          <cell r="C1903" t="str">
            <v>00594-0207</v>
          </cell>
          <cell r="D1903" t="str">
            <v>MA511 0A</v>
          </cell>
          <cell r="E1903" t="str">
            <v>SW49</v>
          </cell>
          <cell r="F1903">
            <v>660</v>
          </cell>
        </row>
        <row r="1904">
          <cell r="B1904" t="str">
            <v>LSANZ4803</v>
          </cell>
          <cell r="C1904" t="str">
            <v>00594-0207</v>
          </cell>
          <cell r="D1904" t="str">
            <v>MA511 0A</v>
          </cell>
          <cell r="E1904" t="str">
            <v>SW49</v>
          </cell>
          <cell r="F1904">
            <v>682</v>
          </cell>
        </row>
        <row r="1905">
          <cell r="B1905" t="str">
            <v>LSANZ4803</v>
          </cell>
          <cell r="C1905" t="str">
            <v>00594-0207</v>
          </cell>
          <cell r="D1905" t="str">
            <v>MA511 0A</v>
          </cell>
          <cell r="E1905" t="str">
            <v>SW49</v>
          </cell>
          <cell r="F1905">
            <v>744</v>
          </cell>
        </row>
        <row r="1906">
          <cell r="B1906" t="str">
            <v>LSANZ4804</v>
          </cell>
          <cell r="C1906" t="str">
            <v>00594-0207</v>
          </cell>
          <cell r="D1906" t="str">
            <v>MA511 0A</v>
          </cell>
          <cell r="E1906" t="str">
            <v>SW49</v>
          </cell>
          <cell r="F1906">
            <v>600</v>
          </cell>
          <cell r="G1906">
            <v>3784</v>
          </cell>
        </row>
        <row r="1907">
          <cell r="B1907" t="str">
            <v>LSANZ4804</v>
          </cell>
          <cell r="C1907" t="str">
            <v>00594-0207</v>
          </cell>
          <cell r="D1907" t="str">
            <v>MA511 0A</v>
          </cell>
          <cell r="E1907" t="str">
            <v>SW49</v>
          </cell>
          <cell r="F1907">
            <v>600</v>
          </cell>
        </row>
        <row r="1908">
          <cell r="B1908" t="str">
            <v>LSANZ4804</v>
          </cell>
          <cell r="C1908" t="str">
            <v>00594-0207</v>
          </cell>
          <cell r="D1908" t="str">
            <v>MA511 0A</v>
          </cell>
          <cell r="E1908" t="str">
            <v>SW49</v>
          </cell>
          <cell r="F1908">
            <v>600</v>
          </cell>
        </row>
        <row r="1909">
          <cell r="B1909" t="str">
            <v>LSANZ4804</v>
          </cell>
          <cell r="C1909" t="str">
            <v>00594-0207</v>
          </cell>
          <cell r="D1909" t="str">
            <v>MA511 0A</v>
          </cell>
          <cell r="E1909" t="str">
            <v>SW49</v>
          </cell>
          <cell r="F1909">
            <v>620</v>
          </cell>
        </row>
        <row r="1910">
          <cell r="B1910" t="str">
            <v>LSANZ4804</v>
          </cell>
          <cell r="C1910" t="str">
            <v>00594-0207</v>
          </cell>
          <cell r="D1910" t="str">
            <v>MA511 0A</v>
          </cell>
          <cell r="E1910" t="str">
            <v>SW49</v>
          </cell>
          <cell r="F1910">
            <v>682</v>
          </cell>
        </row>
        <row r="1911">
          <cell r="B1911" t="str">
            <v>LSANZ4804</v>
          </cell>
          <cell r="C1911" t="str">
            <v>00594-0207</v>
          </cell>
          <cell r="D1911" t="str">
            <v>MA511 0A</v>
          </cell>
          <cell r="E1911" t="str">
            <v>SW49</v>
          </cell>
          <cell r="F1911">
            <v>682</v>
          </cell>
        </row>
        <row r="1912">
          <cell r="B1912" t="str">
            <v>LSANZ4824</v>
          </cell>
          <cell r="C1912" t="str">
            <v>00594-0207</v>
          </cell>
          <cell r="D1912" t="str">
            <v>MA511 0A</v>
          </cell>
          <cell r="E1912" t="str">
            <v>SW49</v>
          </cell>
          <cell r="F1912">
            <v>660</v>
          </cell>
          <cell r="G1912">
            <v>3964</v>
          </cell>
        </row>
        <row r="1913">
          <cell r="B1913" t="str">
            <v>LSANZ4824</v>
          </cell>
          <cell r="C1913" t="str">
            <v>00594-0207</v>
          </cell>
          <cell r="D1913" t="str">
            <v>MA511 0A</v>
          </cell>
          <cell r="E1913" t="str">
            <v>SW49</v>
          </cell>
          <cell r="F1913">
            <v>660</v>
          </cell>
        </row>
        <row r="1914">
          <cell r="B1914" t="str">
            <v>LSANZ4824</v>
          </cell>
          <cell r="C1914" t="str">
            <v>00594-0207</v>
          </cell>
          <cell r="D1914" t="str">
            <v>MA511 0A</v>
          </cell>
          <cell r="E1914" t="str">
            <v>SW49</v>
          </cell>
          <cell r="F1914">
            <v>682</v>
          </cell>
        </row>
        <row r="1915">
          <cell r="B1915" t="str">
            <v>LSANZ4824</v>
          </cell>
          <cell r="C1915" t="str">
            <v>00594-0207</v>
          </cell>
          <cell r="D1915" t="str">
            <v>MA511 0A</v>
          </cell>
          <cell r="E1915" t="str">
            <v>SW49</v>
          </cell>
          <cell r="F1915">
            <v>660</v>
          </cell>
        </row>
        <row r="1916">
          <cell r="B1916" t="str">
            <v>LSANZ4824</v>
          </cell>
          <cell r="C1916" t="str">
            <v>00594-0207</v>
          </cell>
          <cell r="D1916" t="str">
            <v>MA511 0A</v>
          </cell>
          <cell r="E1916" t="str">
            <v>SW49</v>
          </cell>
          <cell r="F1916">
            <v>620</v>
          </cell>
        </row>
        <row r="1917">
          <cell r="B1917" t="str">
            <v>LSANZ4824</v>
          </cell>
          <cell r="C1917" t="str">
            <v>00594-0207</v>
          </cell>
          <cell r="D1917" t="str">
            <v>MA511 0A</v>
          </cell>
          <cell r="E1917" t="str">
            <v>SW49</v>
          </cell>
          <cell r="F1917">
            <v>682</v>
          </cell>
        </row>
        <row r="1918">
          <cell r="B1918" t="str">
            <v>LSANZ4828</v>
          </cell>
          <cell r="C1918" t="str">
            <v>20597-0207</v>
          </cell>
          <cell r="D1918" t="str">
            <v>WA514 0A</v>
          </cell>
          <cell r="E1918" t="str">
            <v>SW49</v>
          </cell>
          <cell r="F1918">
            <v>540</v>
          </cell>
          <cell r="G1918">
            <v>1532</v>
          </cell>
        </row>
        <row r="1919">
          <cell r="B1919" t="str">
            <v>LSANZ4828</v>
          </cell>
          <cell r="C1919" t="str">
            <v>20597-0207</v>
          </cell>
          <cell r="D1919" t="str">
            <v>WA514 0A</v>
          </cell>
          <cell r="E1919" t="str">
            <v>SW49</v>
          </cell>
          <cell r="F1919">
            <v>558</v>
          </cell>
        </row>
        <row r="1920">
          <cell r="B1920" t="str">
            <v>LSANZ4828</v>
          </cell>
          <cell r="C1920" t="str">
            <v>20597-0207</v>
          </cell>
          <cell r="D1920" t="str">
            <v>WA514 0A</v>
          </cell>
          <cell r="E1920" t="str">
            <v>SW49</v>
          </cell>
          <cell r="F1920">
            <v>434</v>
          </cell>
        </row>
        <row r="1922">
          <cell r="B1922" t="str">
            <v>LSANZ4807</v>
          </cell>
          <cell r="C1922" t="str">
            <v>20596-0201</v>
          </cell>
          <cell r="D1922" t="str">
            <v>WA513 0A</v>
          </cell>
          <cell r="E1922" t="str">
            <v>RW32</v>
          </cell>
          <cell r="F1922">
            <v>600</v>
          </cell>
          <cell r="G1922">
            <v>3598</v>
          </cell>
        </row>
        <row r="1923">
          <cell r="B1923" t="str">
            <v>LSANZ4807</v>
          </cell>
          <cell r="C1923" t="str">
            <v>20596-0201</v>
          </cell>
          <cell r="D1923" t="str">
            <v>WA513 0A</v>
          </cell>
          <cell r="E1923" t="str">
            <v>RW32</v>
          </cell>
          <cell r="F1923">
            <v>600</v>
          </cell>
        </row>
        <row r="1924">
          <cell r="B1924" t="str">
            <v>LSANZ4807</v>
          </cell>
          <cell r="C1924" t="str">
            <v>20596-0201</v>
          </cell>
          <cell r="D1924" t="str">
            <v>WA513 0A</v>
          </cell>
          <cell r="E1924" t="str">
            <v>RW32</v>
          </cell>
          <cell r="F1924">
            <v>600</v>
          </cell>
        </row>
        <row r="1925">
          <cell r="B1925" t="str">
            <v>LSANZ4807</v>
          </cell>
          <cell r="C1925" t="str">
            <v>20596-0201</v>
          </cell>
          <cell r="D1925" t="str">
            <v>WA513 0A</v>
          </cell>
          <cell r="E1925" t="str">
            <v>RW32</v>
          </cell>
          <cell r="F1925">
            <v>620</v>
          </cell>
        </row>
        <row r="1926">
          <cell r="B1926" t="str">
            <v>LSANZ4807</v>
          </cell>
          <cell r="C1926" t="str">
            <v>20596-0201</v>
          </cell>
          <cell r="D1926" t="str">
            <v>WA513 0A</v>
          </cell>
          <cell r="E1926" t="str">
            <v>RW32</v>
          </cell>
          <cell r="F1926">
            <v>620</v>
          </cell>
        </row>
        <row r="1927">
          <cell r="B1927" t="str">
            <v>LSANZ4807</v>
          </cell>
          <cell r="C1927" t="str">
            <v>20596-0201</v>
          </cell>
          <cell r="D1927" t="str">
            <v>WA513 0A</v>
          </cell>
          <cell r="E1927" t="str">
            <v>RW32</v>
          </cell>
          <cell r="F1927">
            <v>558</v>
          </cell>
        </row>
        <row r="1928">
          <cell r="B1928" t="str">
            <v>LSANZ4827</v>
          </cell>
          <cell r="C1928" t="str">
            <v>20596-0201</v>
          </cell>
          <cell r="D1928" t="str">
            <v>WA513 0A</v>
          </cell>
          <cell r="E1928" t="str">
            <v>RW32</v>
          </cell>
          <cell r="F1928">
            <v>540</v>
          </cell>
          <cell r="G1928">
            <v>1532</v>
          </cell>
        </row>
        <row r="1929">
          <cell r="B1929" t="str">
            <v>LSANZ4827</v>
          </cell>
          <cell r="C1929" t="str">
            <v>20596-0201</v>
          </cell>
          <cell r="D1929" t="str">
            <v>WA513 0A</v>
          </cell>
          <cell r="E1929" t="str">
            <v>RW32</v>
          </cell>
          <cell r="F1929">
            <v>558</v>
          </cell>
        </row>
        <row r="1930">
          <cell r="B1930" t="str">
            <v>LSANZ4827</v>
          </cell>
          <cell r="C1930" t="str">
            <v>20596-0201</v>
          </cell>
          <cell r="D1930" t="str">
            <v>WA513 0A</v>
          </cell>
          <cell r="E1930" t="str">
            <v>RW32</v>
          </cell>
          <cell r="F1930">
            <v>434</v>
          </cell>
        </row>
        <row r="1931">
          <cell r="B1931" t="str">
            <v>LSANZ4806</v>
          </cell>
          <cell r="C1931" t="str">
            <v>20595-0207</v>
          </cell>
          <cell r="D1931" t="str">
            <v>WA512 0A</v>
          </cell>
          <cell r="E1931" t="str">
            <v>SW49</v>
          </cell>
          <cell r="F1931">
            <v>660</v>
          </cell>
          <cell r="G1931">
            <v>4564</v>
          </cell>
        </row>
        <row r="1932">
          <cell r="B1932" t="str">
            <v>LSANZ4806</v>
          </cell>
          <cell r="C1932" t="str">
            <v>20595-0207</v>
          </cell>
          <cell r="D1932" t="str">
            <v>WA512 0A</v>
          </cell>
          <cell r="E1932" t="str">
            <v>SW49</v>
          </cell>
          <cell r="F1932">
            <v>660</v>
          </cell>
        </row>
        <row r="1933">
          <cell r="B1933" t="str">
            <v>LSANZ4806</v>
          </cell>
          <cell r="C1933" t="str">
            <v>20595-0207</v>
          </cell>
          <cell r="D1933" t="str">
            <v>WA512 0A</v>
          </cell>
          <cell r="E1933" t="str">
            <v>SW49</v>
          </cell>
          <cell r="F1933">
            <v>660</v>
          </cell>
        </row>
        <row r="1934">
          <cell r="B1934" t="str">
            <v>LSANZ4806</v>
          </cell>
          <cell r="C1934" t="str">
            <v>20595-0207</v>
          </cell>
          <cell r="D1934" t="str">
            <v>WA512 0A</v>
          </cell>
          <cell r="E1934" t="str">
            <v>SW49</v>
          </cell>
          <cell r="F1934">
            <v>682</v>
          </cell>
        </row>
        <row r="1935">
          <cell r="B1935" t="str">
            <v>LSANZ4806</v>
          </cell>
          <cell r="C1935" t="str">
            <v>20595-0207</v>
          </cell>
          <cell r="D1935" t="str">
            <v>WA512 0A</v>
          </cell>
          <cell r="E1935" t="str">
            <v>SW49</v>
          </cell>
          <cell r="F1935">
            <v>682</v>
          </cell>
        </row>
        <row r="1936">
          <cell r="B1936" t="str">
            <v>LSANZ4806</v>
          </cell>
          <cell r="C1936" t="str">
            <v>20595-0207</v>
          </cell>
          <cell r="D1936" t="str">
            <v>WA512 0A</v>
          </cell>
          <cell r="E1936" t="str">
            <v>SW49</v>
          </cell>
          <cell r="F1936">
            <v>600</v>
          </cell>
        </row>
        <row r="1937">
          <cell r="B1937" t="str">
            <v>LSANZ4806</v>
          </cell>
          <cell r="C1937" t="str">
            <v>20595-0207</v>
          </cell>
          <cell r="D1937" t="str">
            <v>WA512 0A</v>
          </cell>
          <cell r="E1937" t="str">
            <v>SW49</v>
          </cell>
          <cell r="F1937">
            <v>620</v>
          </cell>
        </row>
        <row r="1938">
          <cell r="B1938" t="str">
            <v>LSANZ4826</v>
          </cell>
          <cell r="C1938" t="str">
            <v>20595-0207</v>
          </cell>
          <cell r="D1938" t="str">
            <v>WA512 0A</v>
          </cell>
          <cell r="E1938" t="str">
            <v>SW49</v>
          </cell>
          <cell r="F1938">
            <v>600</v>
          </cell>
          <cell r="G1938">
            <v>2140</v>
          </cell>
        </row>
        <row r="1939">
          <cell r="B1939" t="str">
            <v>LSANZ4826</v>
          </cell>
          <cell r="C1939" t="str">
            <v>20595-0207</v>
          </cell>
          <cell r="D1939" t="str">
            <v>WA512 0A</v>
          </cell>
          <cell r="E1939" t="str">
            <v>SW49</v>
          </cell>
          <cell r="F1939">
            <v>620</v>
          </cell>
        </row>
        <row r="1940">
          <cell r="B1940" t="str">
            <v>LSANZ4826</v>
          </cell>
          <cell r="C1940" t="str">
            <v>20595-0207</v>
          </cell>
          <cell r="D1940" t="str">
            <v>WA512 0A</v>
          </cell>
          <cell r="E1940" t="str">
            <v>SW49</v>
          </cell>
          <cell r="F1940">
            <v>620</v>
          </cell>
        </row>
        <row r="1941">
          <cell r="B1941" t="str">
            <v>LSANZ4826</v>
          </cell>
          <cell r="C1941" t="str">
            <v>20595-0207</v>
          </cell>
          <cell r="D1941" t="str">
            <v>WA512 0A</v>
          </cell>
          <cell r="E1941" t="str">
            <v>SW49</v>
          </cell>
          <cell r="F1941">
            <v>300</v>
          </cell>
        </row>
        <row r="1942">
          <cell r="B1942" t="str">
            <v>LSANZ4800</v>
          </cell>
          <cell r="C1942" t="str">
            <v>00591-0207</v>
          </cell>
          <cell r="D1942" t="str">
            <v>MA509 0A</v>
          </cell>
          <cell r="E1942" t="str">
            <v>SW49</v>
          </cell>
          <cell r="F1942">
            <v>660</v>
          </cell>
          <cell r="G1942">
            <v>3716</v>
          </cell>
        </row>
        <row r="1943">
          <cell r="B1943" t="str">
            <v>LSANZ4800</v>
          </cell>
          <cell r="C1943" t="str">
            <v>00591-0207</v>
          </cell>
          <cell r="D1943" t="str">
            <v>MA509 0A</v>
          </cell>
          <cell r="E1943" t="str">
            <v>SW49</v>
          </cell>
          <cell r="F1943">
            <v>660</v>
          </cell>
        </row>
        <row r="1944">
          <cell r="B1944" t="str">
            <v>LSANZ4800</v>
          </cell>
          <cell r="C1944" t="str">
            <v>00591-0207</v>
          </cell>
          <cell r="D1944" t="str">
            <v>MA509 0A</v>
          </cell>
          <cell r="E1944" t="str">
            <v>SW49</v>
          </cell>
          <cell r="F1944">
            <v>682</v>
          </cell>
        </row>
        <row r="1945">
          <cell r="B1945" t="str">
            <v>LSANZ4800</v>
          </cell>
          <cell r="C1945" t="str">
            <v>00591-0207</v>
          </cell>
          <cell r="D1945" t="str">
            <v>MA509 0A</v>
          </cell>
          <cell r="E1945" t="str">
            <v>SW49</v>
          </cell>
          <cell r="F1945">
            <v>660</v>
          </cell>
        </row>
        <row r="1946">
          <cell r="B1946" t="str">
            <v>LSANZ4800</v>
          </cell>
          <cell r="C1946" t="str">
            <v>00591-0207</v>
          </cell>
          <cell r="D1946" t="str">
            <v>MA509 0A</v>
          </cell>
          <cell r="E1946" t="str">
            <v>SW49</v>
          </cell>
          <cell r="F1946">
            <v>682</v>
          </cell>
        </row>
        <row r="1947">
          <cell r="B1947" t="str">
            <v>LSANZ4800</v>
          </cell>
          <cell r="C1947" t="str">
            <v>00591-0207</v>
          </cell>
          <cell r="D1947" t="str">
            <v>MA509 0A</v>
          </cell>
          <cell r="E1947" t="str">
            <v>SW49</v>
          </cell>
          <cell r="F1947">
            <v>372</v>
          </cell>
        </row>
        <row r="1948">
          <cell r="B1948" t="str">
            <v>LSANZ4821</v>
          </cell>
          <cell r="C1948" t="str">
            <v>00591-0207</v>
          </cell>
          <cell r="D1948" t="str">
            <v>MA509 0A</v>
          </cell>
          <cell r="E1948" t="str">
            <v>SW49</v>
          </cell>
          <cell r="F1948">
            <v>600</v>
          </cell>
          <cell r="G1948">
            <v>1840</v>
          </cell>
        </row>
        <row r="1949">
          <cell r="B1949" t="str">
            <v>LSANZ4821</v>
          </cell>
          <cell r="C1949" t="str">
            <v>00591-0207</v>
          </cell>
          <cell r="D1949" t="str">
            <v>MA509 0A</v>
          </cell>
          <cell r="E1949" t="str">
            <v>SW49</v>
          </cell>
          <cell r="F1949">
            <v>620</v>
          </cell>
        </row>
        <row r="1950">
          <cell r="B1950" t="str">
            <v>LSANZ4821</v>
          </cell>
          <cell r="C1950" t="str">
            <v>00591-0207</v>
          </cell>
          <cell r="D1950" t="str">
            <v>MA509 0A</v>
          </cell>
          <cell r="E1950" t="str">
            <v>SW49</v>
          </cell>
          <cell r="F1950">
            <v>620</v>
          </cell>
        </row>
        <row r="1951">
          <cell r="B1951" t="str">
            <v>LSANZ4801</v>
          </cell>
          <cell r="C1951" t="str">
            <v>00592-0201</v>
          </cell>
          <cell r="D1951" t="str">
            <v>MA510 0A</v>
          </cell>
          <cell r="E1951" t="str">
            <v>RW32</v>
          </cell>
          <cell r="F1951">
            <v>600</v>
          </cell>
          <cell r="G1951">
            <v>3060</v>
          </cell>
        </row>
        <row r="1952">
          <cell r="B1952" t="str">
            <v>LSANZ4801</v>
          </cell>
          <cell r="C1952" t="str">
            <v>00592-0201</v>
          </cell>
          <cell r="D1952" t="str">
            <v>MA510 0A</v>
          </cell>
          <cell r="E1952" t="str">
            <v>RW32</v>
          </cell>
          <cell r="F1952">
            <v>600</v>
          </cell>
        </row>
        <row r="1953">
          <cell r="B1953" t="str">
            <v>LSANZ4817</v>
          </cell>
          <cell r="C1953" t="str">
            <v>00514-5471</v>
          </cell>
          <cell r="D1953" t="str">
            <v>MA502 0A</v>
          </cell>
          <cell r="E1953" t="str">
            <v>TW23</v>
          </cell>
          <cell r="F1953">
            <v>30</v>
          </cell>
          <cell r="G1953">
            <v>30</v>
          </cell>
        </row>
        <row r="1954">
          <cell r="B1954" t="str">
            <v>LSANZ4819</v>
          </cell>
          <cell r="C1954" t="str">
            <v>00550-5471</v>
          </cell>
          <cell r="D1954" t="str">
            <v>WA383 1A</v>
          </cell>
          <cell r="E1954" t="str">
            <v>TW23</v>
          </cell>
          <cell r="F1954">
            <v>30</v>
          </cell>
          <cell r="G1954">
            <v>30</v>
          </cell>
        </row>
        <row r="1955">
          <cell r="B1955" t="str">
            <v>LSANZ4820</v>
          </cell>
          <cell r="C1955" t="str">
            <v>43452-5471</v>
          </cell>
          <cell r="D1955" t="str">
            <v>WA515 0A</v>
          </cell>
          <cell r="E1955" t="str">
            <v>TW23</v>
          </cell>
          <cell r="F1955">
            <v>30</v>
          </cell>
          <cell r="G1955">
            <v>30</v>
          </cell>
        </row>
        <row r="1956">
          <cell r="B1956" t="str">
            <v>LSANZ4818</v>
          </cell>
          <cell r="C1956" t="str">
            <v>00533-5471</v>
          </cell>
          <cell r="D1956" t="str">
            <v>MA485 2A</v>
          </cell>
          <cell r="E1956" t="str">
            <v>TW23</v>
          </cell>
          <cell r="F1956">
            <v>30</v>
          </cell>
          <cell r="G1956">
            <v>30</v>
          </cell>
        </row>
        <row r="1957">
          <cell r="B1957" t="str">
            <v>LSANZ4801</v>
          </cell>
          <cell r="C1957" t="str">
            <v>00592-0201</v>
          </cell>
          <cell r="D1957" t="str">
            <v>MA510 0A</v>
          </cell>
          <cell r="E1957" t="str">
            <v>RW32</v>
          </cell>
          <cell r="F1957">
            <v>620</v>
          </cell>
        </row>
        <row r="1958">
          <cell r="B1958" t="str">
            <v>LSANZ4801</v>
          </cell>
          <cell r="C1958" t="str">
            <v>00592-0201</v>
          </cell>
          <cell r="D1958" t="str">
            <v>MA510 0A</v>
          </cell>
          <cell r="E1958" t="str">
            <v>RW32</v>
          </cell>
          <cell r="F1958">
            <v>620</v>
          </cell>
        </row>
        <row r="1959">
          <cell r="B1959" t="str">
            <v>LSANZ4801</v>
          </cell>
          <cell r="C1959" t="str">
            <v>00592-0201</v>
          </cell>
          <cell r="D1959" t="str">
            <v>MA510 0A</v>
          </cell>
          <cell r="E1959" t="str">
            <v>RW32</v>
          </cell>
          <cell r="F1959">
            <v>620</v>
          </cell>
        </row>
        <row r="1960">
          <cell r="B1960" t="str">
            <v>LSANZ4822</v>
          </cell>
          <cell r="C1960" t="str">
            <v>00592-0201</v>
          </cell>
          <cell r="D1960" t="str">
            <v>MA510 0A</v>
          </cell>
          <cell r="E1960" t="str">
            <v>RW32</v>
          </cell>
          <cell r="F1960">
            <v>480</v>
          </cell>
          <cell r="G1960">
            <v>1534</v>
          </cell>
        </row>
        <row r="1961">
          <cell r="B1961" t="str">
            <v>LSANZ4822</v>
          </cell>
          <cell r="C1961" t="str">
            <v>00592-0201</v>
          </cell>
          <cell r="D1961" t="str">
            <v>MA510 0A</v>
          </cell>
          <cell r="E1961" t="str">
            <v>RW32</v>
          </cell>
          <cell r="F1961">
            <v>496</v>
          </cell>
        </row>
        <row r="1962">
          <cell r="B1962" t="str">
            <v>LSANZ4822</v>
          </cell>
          <cell r="C1962" t="str">
            <v>00592-0201</v>
          </cell>
          <cell r="D1962" t="str">
            <v>MA510 0A</v>
          </cell>
          <cell r="E1962" t="str">
            <v>RW32</v>
          </cell>
          <cell r="F1962">
            <v>558</v>
          </cell>
        </row>
        <row r="1963">
          <cell r="B1963" t="str">
            <v>LSANZ4808</v>
          </cell>
          <cell r="C1963" t="str">
            <v>20597-0207</v>
          </cell>
          <cell r="D1963" t="str">
            <v>WA514 0A</v>
          </cell>
          <cell r="E1963" t="str">
            <v>SW49</v>
          </cell>
          <cell r="F1963">
            <v>660</v>
          </cell>
          <cell r="G1963">
            <v>3842</v>
          </cell>
        </row>
        <row r="1964">
          <cell r="B1964" t="str">
            <v>LSANZ4808</v>
          </cell>
          <cell r="C1964" t="str">
            <v>20597-0207</v>
          </cell>
          <cell r="D1964" t="str">
            <v>WA514 0A</v>
          </cell>
          <cell r="E1964" t="str">
            <v>SW49</v>
          </cell>
          <cell r="F1964">
            <v>660</v>
          </cell>
        </row>
        <row r="1965">
          <cell r="B1965" t="str">
            <v>LSANZ4808</v>
          </cell>
          <cell r="C1965" t="str">
            <v>20597-0207</v>
          </cell>
          <cell r="D1965" t="str">
            <v>WA514 0A</v>
          </cell>
          <cell r="E1965" t="str">
            <v>SW49</v>
          </cell>
          <cell r="F1965">
            <v>682</v>
          </cell>
        </row>
        <row r="1966">
          <cell r="B1966" t="str">
            <v>LSANZ4808</v>
          </cell>
          <cell r="C1966" t="str">
            <v>20597-0207</v>
          </cell>
          <cell r="D1966" t="str">
            <v>WA514 0A</v>
          </cell>
          <cell r="E1966" t="str">
            <v>SW49</v>
          </cell>
          <cell r="F1966">
            <v>682</v>
          </cell>
        </row>
        <row r="1967">
          <cell r="B1967" t="str">
            <v>LSANZ4808</v>
          </cell>
          <cell r="C1967" t="str">
            <v>20597-0207</v>
          </cell>
          <cell r="D1967" t="str">
            <v>WA514 0A</v>
          </cell>
          <cell r="E1967" t="str">
            <v>SW49</v>
          </cell>
          <cell r="F1967">
            <v>600</v>
          </cell>
        </row>
        <row r="1968">
          <cell r="B1968" t="str">
            <v>LSANZ4808</v>
          </cell>
          <cell r="C1968" t="str">
            <v>20597-0207</v>
          </cell>
          <cell r="D1968" t="str">
            <v>WA514 0A</v>
          </cell>
          <cell r="E1968" t="str">
            <v>SW49</v>
          </cell>
          <cell r="F1968">
            <v>558</v>
          </cell>
        </row>
        <row r="1969">
          <cell r="B1969" t="str">
            <v>LSANZ4837</v>
          </cell>
          <cell r="C1969" t="str">
            <v>00553-0260</v>
          </cell>
          <cell r="D1969" t="str">
            <v>WB384 1A</v>
          </cell>
          <cell r="E1969" t="str">
            <v>RW23</v>
          </cell>
          <cell r="F1969">
            <v>600</v>
          </cell>
          <cell r="G1969">
            <v>600</v>
          </cell>
        </row>
        <row r="1970">
          <cell r="B1970" t="str">
            <v>LSANZ4834</v>
          </cell>
          <cell r="C1970" t="str">
            <v>00502-0313</v>
          </cell>
          <cell r="D1970" t="str">
            <v>MA391 1A</v>
          </cell>
          <cell r="E1970" t="str">
            <v>TW11</v>
          </cell>
          <cell r="F1970">
            <v>620</v>
          </cell>
          <cell r="G1970">
            <v>1840</v>
          </cell>
        </row>
        <row r="1971">
          <cell r="B1971" t="str">
            <v>LSANZ4834</v>
          </cell>
          <cell r="C1971" t="str">
            <v>00502-0313</v>
          </cell>
          <cell r="D1971" t="str">
            <v>MA391 1A</v>
          </cell>
          <cell r="E1971" t="str">
            <v>TW11</v>
          </cell>
          <cell r="F1971">
            <v>620</v>
          </cell>
        </row>
        <row r="1972">
          <cell r="B1972" t="str">
            <v>LSANZ4834</v>
          </cell>
          <cell r="C1972" t="str">
            <v>00502-0313</v>
          </cell>
          <cell r="D1972" t="str">
            <v>MA391 1A</v>
          </cell>
          <cell r="E1972" t="str">
            <v>TW11</v>
          </cell>
          <cell r="F1972">
            <v>600</v>
          </cell>
        </row>
        <row r="1973">
          <cell r="B1973" t="str">
            <v>LSANZ4843</v>
          </cell>
          <cell r="C1973" t="str">
            <v>00502-8520</v>
          </cell>
          <cell r="D1973" t="str">
            <v>MA391 1A</v>
          </cell>
          <cell r="E1973" t="str">
            <v>TW19</v>
          </cell>
          <cell r="F1973">
            <v>620</v>
          </cell>
          <cell r="G1973">
            <v>620</v>
          </cell>
        </row>
        <row r="1974">
          <cell r="B1974" t="str">
            <v>LSANZ4841</v>
          </cell>
          <cell r="C1974" t="str">
            <v>00520-8520</v>
          </cell>
          <cell r="D1974" t="str">
            <v>MA447 1A</v>
          </cell>
          <cell r="E1974" t="str">
            <v>TW19</v>
          </cell>
          <cell r="F1974">
            <v>620</v>
          </cell>
          <cell r="G1974">
            <v>620</v>
          </cell>
        </row>
        <row r="1975">
          <cell r="B1975" t="str">
            <v>LSANZ4842</v>
          </cell>
          <cell r="C1975" t="str">
            <v>00520-8575</v>
          </cell>
          <cell r="D1975" t="str">
            <v>MA447 1A</v>
          </cell>
          <cell r="E1975" t="str">
            <v>SB29</v>
          </cell>
          <cell r="F1975">
            <v>540</v>
          </cell>
          <cell r="G1975">
            <v>810</v>
          </cell>
        </row>
        <row r="1976">
          <cell r="B1976" t="str">
            <v>LSANZ4842</v>
          </cell>
          <cell r="C1976" t="str">
            <v>00520-8575</v>
          </cell>
          <cell r="D1976" t="str">
            <v>MA447 1A</v>
          </cell>
          <cell r="E1976" t="str">
            <v>SB29</v>
          </cell>
          <cell r="F1976">
            <v>270</v>
          </cell>
        </row>
        <row r="1978">
          <cell r="B1978" t="str">
            <v>LSEJKTPPR3</v>
          </cell>
          <cell r="C1978" t="str">
            <v>70570-0616</v>
          </cell>
          <cell r="D1978" t="str">
            <v>JA508 0A</v>
          </cell>
          <cell r="E1978" t="str">
            <v>SW49</v>
          </cell>
          <cell r="F1978">
            <v>120</v>
          </cell>
          <cell r="G1978">
            <v>120</v>
          </cell>
        </row>
        <row r="1979">
          <cell r="B1979" t="str">
            <v>LSEJKTPPR4</v>
          </cell>
          <cell r="C1979" t="str">
            <v>70570-0616</v>
          </cell>
          <cell r="D1979" t="str">
            <v>JA508 0A</v>
          </cell>
          <cell r="E1979" t="str">
            <v>RW32</v>
          </cell>
          <cell r="F1979">
            <v>120</v>
          </cell>
          <cell r="G1979">
            <v>120</v>
          </cell>
        </row>
        <row r="1980">
          <cell r="B1980" t="str">
            <v>LSEJKTPPR5</v>
          </cell>
          <cell r="C1980" t="str">
            <v>70570-0616</v>
          </cell>
          <cell r="D1980" t="str">
            <v>JA508 0A</v>
          </cell>
          <cell r="E1980" t="str">
            <v>SW49</v>
          </cell>
          <cell r="F1980">
            <v>120</v>
          </cell>
          <cell r="G1980">
            <v>120</v>
          </cell>
        </row>
        <row r="1981">
          <cell r="B1981" t="str">
            <v>LSEJKTPPR6</v>
          </cell>
          <cell r="C1981" t="str">
            <v>70570-0616</v>
          </cell>
          <cell r="D1981" t="str">
            <v>JA508 0A</v>
          </cell>
          <cell r="E1981" t="str">
            <v>RW32</v>
          </cell>
          <cell r="F1981">
            <v>120</v>
          </cell>
          <cell r="G1981">
            <v>120</v>
          </cell>
        </row>
        <row r="1982">
          <cell r="B1982" t="str">
            <v>LSE5136</v>
          </cell>
          <cell r="C1982" t="str">
            <v>70570-0616</v>
          </cell>
          <cell r="D1982" t="str">
            <v>JA508 0A</v>
          </cell>
          <cell r="E1982" t="str">
            <v>SW49</v>
          </cell>
          <cell r="F1982">
            <v>240</v>
          </cell>
          <cell r="G1982">
            <v>1106</v>
          </cell>
        </row>
        <row r="1983">
          <cell r="B1983" t="str">
            <v>LSE5136</v>
          </cell>
          <cell r="C1983" t="str">
            <v>70570-0616</v>
          </cell>
          <cell r="D1983" t="str">
            <v>JA508 0A</v>
          </cell>
          <cell r="E1983" t="str">
            <v>SW49</v>
          </cell>
          <cell r="F1983">
            <v>248</v>
          </cell>
        </row>
        <row r="1984">
          <cell r="B1984" t="str">
            <v>LSE5136</v>
          </cell>
          <cell r="C1984" t="str">
            <v>70570-0616</v>
          </cell>
          <cell r="D1984" t="str">
            <v>JA508 0A</v>
          </cell>
          <cell r="E1984" t="str">
            <v>SW49</v>
          </cell>
          <cell r="F1984">
            <v>248</v>
          </cell>
        </row>
        <row r="1985">
          <cell r="B1985" t="str">
            <v>LSE5136</v>
          </cell>
          <cell r="C1985" t="str">
            <v>70570-0616</v>
          </cell>
          <cell r="D1985" t="str">
            <v>JA508 0A</v>
          </cell>
          <cell r="E1985" t="str">
            <v>SW49</v>
          </cell>
          <cell r="F1985">
            <v>310</v>
          </cell>
        </row>
        <row r="1986">
          <cell r="B1986" t="str">
            <v>LSE5136</v>
          </cell>
          <cell r="C1986" t="str">
            <v>70570-0616</v>
          </cell>
          <cell r="D1986" t="str">
            <v>JA508 0A</v>
          </cell>
          <cell r="E1986" t="str">
            <v>SW49</v>
          </cell>
          <cell r="F1986">
            <v>60</v>
          </cell>
        </row>
        <row r="1987">
          <cell r="B1987" t="str">
            <v>LSE5138</v>
          </cell>
          <cell r="C1987" t="str">
            <v>70570-0616</v>
          </cell>
          <cell r="D1987" t="str">
            <v>JA508 0A</v>
          </cell>
          <cell r="E1987" t="str">
            <v>SW49</v>
          </cell>
          <cell r="F1987">
            <v>310</v>
          </cell>
          <cell r="G1987">
            <v>1232</v>
          </cell>
        </row>
        <row r="1988">
          <cell r="B1988" t="str">
            <v>LSE5138</v>
          </cell>
          <cell r="C1988" t="str">
            <v>70570-0616</v>
          </cell>
          <cell r="D1988" t="str">
            <v>JA508 0A</v>
          </cell>
          <cell r="E1988" t="str">
            <v>SW49</v>
          </cell>
          <cell r="F1988">
            <v>310</v>
          </cell>
        </row>
        <row r="1989">
          <cell r="B1989" t="str">
            <v>LSE5138</v>
          </cell>
          <cell r="C1989" t="str">
            <v>70570-0616</v>
          </cell>
          <cell r="D1989" t="str">
            <v>JA508 0A</v>
          </cell>
          <cell r="E1989" t="str">
            <v>SW49</v>
          </cell>
          <cell r="F1989">
            <v>300</v>
          </cell>
        </row>
        <row r="1991">
          <cell r="B1991" t="str">
            <v>LSE5198</v>
          </cell>
          <cell r="C1991" t="str">
            <v>521-02-02</v>
          </cell>
          <cell r="D1991" t="str">
            <v>MA362 1A</v>
          </cell>
          <cell r="E1991" t="str">
            <v>RW20</v>
          </cell>
          <cell r="F1991">
            <v>660</v>
          </cell>
          <cell r="G1991">
            <v>1980</v>
          </cell>
        </row>
        <row r="1992">
          <cell r="B1992" t="str">
            <v>LSE5198</v>
          </cell>
          <cell r="C1992" t="str">
            <v>521-02-02</v>
          </cell>
          <cell r="D1992" t="str">
            <v>MA362 1A</v>
          </cell>
          <cell r="E1992" t="str">
            <v>RW20</v>
          </cell>
          <cell r="F1992">
            <v>660</v>
          </cell>
        </row>
        <row r="1993">
          <cell r="B1993" t="str">
            <v>LSE5198</v>
          </cell>
          <cell r="C1993" t="str">
            <v>521-02-02</v>
          </cell>
          <cell r="D1993" t="str">
            <v>MA362 1A</v>
          </cell>
          <cell r="E1993" t="str">
            <v>RW20</v>
          </cell>
          <cell r="F1993">
            <v>660</v>
          </cell>
        </row>
        <row r="1994">
          <cell r="B1994" t="str">
            <v>LSE5211</v>
          </cell>
          <cell r="C1994" t="str">
            <v>521-02-16</v>
          </cell>
          <cell r="D1994" t="str">
            <v>MA362 1A</v>
          </cell>
          <cell r="E1994" t="str">
            <v>SW39</v>
          </cell>
          <cell r="F1994">
            <v>660</v>
          </cell>
          <cell r="G1994">
            <v>660</v>
          </cell>
        </row>
        <row r="1995">
          <cell r="B1995" t="str">
            <v>LSE5189</v>
          </cell>
          <cell r="C1995" t="str">
            <v>521-02-16</v>
          </cell>
          <cell r="D1995" t="str">
            <v>MA362 1A</v>
          </cell>
          <cell r="E1995" t="str">
            <v>SW39</v>
          </cell>
          <cell r="F1995">
            <v>660</v>
          </cell>
          <cell r="G1995">
            <v>660</v>
          </cell>
        </row>
        <row r="1996">
          <cell r="B1996" t="str">
            <v>LSE5192</v>
          </cell>
          <cell r="C1996" t="str">
            <v>581-06-16</v>
          </cell>
          <cell r="D1996" t="str">
            <v>MA503 0A</v>
          </cell>
          <cell r="E1996" t="str">
            <v>SW49</v>
          </cell>
          <cell r="F1996">
            <v>660</v>
          </cell>
          <cell r="G1996">
            <v>1980</v>
          </cell>
        </row>
        <row r="1997">
          <cell r="B1997" t="str">
            <v>LSE5192</v>
          </cell>
          <cell r="C1997" t="str">
            <v>581-06-16</v>
          </cell>
          <cell r="D1997" t="str">
            <v>MA503 0A</v>
          </cell>
          <cell r="E1997" t="str">
            <v>SW49</v>
          </cell>
          <cell r="F1997">
            <v>660</v>
          </cell>
        </row>
        <row r="1998">
          <cell r="B1998" t="str">
            <v>LSE5192</v>
          </cell>
          <cell r="C1998" t="str">
            <v>581-06-16</v>
          </cell>
          <cell r="D1998" t="str">
            <v>MA503 0A</v>
          </cell>
          <cell r="E1998" t="str">
            <v>SW49</v>
          </cell>
          <cell r="F1998">
            <v>660</v>
          </cell>
        </row>
        <row r="1999">
          <cell r="B1999" t="str">
            <v>LSE5193</v>
          </cell>
          <cell r="C1999" t="str">
            <v>581-06-02</v>
          </cell>
          <cell r="D1999" t="str">
            <v>MA503 0A</v>
          </cell>
          <cell r="E1999" t="str">
            <v>RW32</v>
          </cell>
          <cell r="F1999">
            <v>660</v>
          </cell>
          <cell r="G1999">
            <v>2640</v>
          </cell>
        </row>
        <row r="2000">
          <cell r="B2000" t="str">
            <v>LSE5193</v>
          </cell>
          <cell r="C2000" t="str">
            <v>581-06-02</v>
          </cell>
          <cell r="D2000" t="str">
            <v>MA503 0A</v>
          </cell>
          <cell r="E2000" t="str">
            <v>RW32</v>
          </cell>
          <cell r="F2000">
            <v>660</v>
          </cell>
        </row>
        <row r="2001">
          <cell r="B2001" t="str">
            <v>LSE5193</v>
          </cell>
          <cell r="C2001" t="str">
            <v>581-06-02</v>
          </cell>
          <cell r="D2001" t="str">
            <v>MA503 0A</v>
          </cell>
          <cell r="E2001" t="str">
            <v>RW32</v>
          </cell>
          <cell r="F2001">
            <v>660</v>
          </cell>
        </row>
        <row r="2002">
          <cell r="B2002" t="str">
            <v>LSE5193</v>
          </cell>
          <cell r="C2002" t="str">
            <v>581-06-02</v>
          </cell>
          <cell r="D2002" t="str">
            <v>MA503 0A</v>
          </cell>
          <cell r="E2002" t="str">
            <v>RW32</v>
          </cell>
          <cell r="F2002">
            <v>660</v>
          </cell>
        </row>
        <row r="2003">
          <cell r="B2003" t="str">
            <v>LSE5190</v>
          </cell>
          <cell r="C2003" t="str">
            <v>581-06-13</v>
          </cell>
          <cell r="D2003" t="str">
            <v>MA503 0A</v>
          </cell>
          <cell r="E2003" t="str">
            <v>BW40</v>
          </cell>
          <cell r="F2003">
            <v>660</v>
          </cell>
          <cell r="G2003">
            <v>660</v>
          </cell>
        </row>
        <row r="2004">
          <cell r="B2004" t="str">
            <v>LSE5204</v>
          </cell>
          <cell r="C2004" t="str">
            <v>581-06-02</v>
          </cell>
          <cell r="D2004" t="str">
            <v>MA503 0A</v>
          </cell>
          <cell r="E2004" t="str">
            <v>RW32</v>
          </cell>
          <cell r="F2004">
            <v>660</v>
          </cell>
          <cell r="G2004">
            <v>660</v>
          </cell>
        </row>
        <row r="2005">
          <cell r="B2005" t="str">
            <v>LSE5201</v>
          </cell>
          <cell r="C2005" t="str">
            <v>581-06-02</v>
          </cell>
          <cell r="D2005" t="str">
            <v>MA503 0A</v>
          </cell>
          <cell r="E2005" t="str">
            <v>RW32</v>
          </cell>
          <cell r="F2005">
            <v>660</v>
          </cell>
          <cell r="G2005">
            <v>660</v>
          </cell>
        </row>
        <row r="2006">
          <cell r="B2006" t="str">
            <v>LSE5199</v>
          </cell>
          <cell r="C2006" t="str">
            <v>581-06-16</v>
          </cell>
          <cell r="D2006" t="str">
            <v>MA503 0A</v>
          </cell>
          <cell r="E2006" t="str">
            <v>SW49</v>
          </cell>
          <cell r="F2006">
            <v>660</v>
          </cell>
          <cell r="G2006">
            <v>660</v>
          </cell>
        </row>
        <row r="2007">
          <cell r="B2007" t="str">
            <v>LSE5212</v>
          </cell>
          <cell r="C2007" t="str">
            <v>581-06-16</v>
          </cell>
          <cell r="D2007" t="str">
            <v>MA503 0A</v>
          </cell>
          <cell r="E2007" t="str">
            <v>SW49</v>
          </cell>
          <cell r="F2007">
            <v>660</v>
          </cell>
          <cell r="G2007">
            <v>660</v>
          </cell>
        </row>
        <row r="2008">
          <cell r="B2008" t="str">
            <v>LSE5200</v>
          </cell>
          <cell r="C2008" t="str">
            <v>581-06-16</v>
          </cell>
          <cell r="D2008" t="str">
            <v>MA503 0A</v>
          </cell>
          <cell r="E2008" t="str">
            <v>SW49</v>
          </cell>
          <cell r="F2008">
            <v>660</v>
          </cell>
          <cell r="G2008">
            <v>1980</v>
          </cell>
        </row>
        <row r="2009">
          <cell r="B2009" t="str">
            <v>LSE5200</v>
          </cell>
          <cell r="C2009" t="str">
            <v>581-06-16</v>
          </cell>
          <cell r="D2009" t="str">
            <v>MA503 0A</v>
          </cell>
          <cell r="E2009" t="str">
            <v>SW49</v>
          </cell>
          <cell r="F2009">
            <v>660</v>
          </cell>
        </row>
        <row r="2010">
          <cell r="B2010" t="str">
            <v>LSE5200</v>
          </cell>
          <cell r="C2010" t="str">
            <v>581-06-16</v>
          </cell>
          <cell r="D2010" t="str">
            <v>MA503 0A</v>
          </cell>
          <cell r="E2010" t="str">
            <v>SW49</v>
          </cell>
          <cell r="F2010">
            <v>660</v>
          </cell>
        </row>
        <row r="2011">
          <cell r="B2011" t="str">
            <v>CGL/LG/46/02</v>
          </cell>
          <cell r="C2011" t="str">
            <v>Nil</v>
          </cell>
          <cell r="D2011" t="str">
            <v xml:space="preserve">MA104 </v>
          </cell>
          <cell r="E2011" t="str">
            <v>Rinse as per Sample</v>
          </cell>
          <cell r="F2011">
            <v>180</v>
          </cell>
          <cell r="G2011">
            <v>305</v>
          </cell>
        </row>
        <row r="2012">
          <cell r="B2012" t="str">
            <v>CGL/LG/46/02</v>
          </cell>
          <cell r="C2012" t="str">
            <v>Nil</v>
          </cell>
          <cell r="D2012" t="str">
            <v xml:space="preserve">MA104 </v>
          </cell>
          <cell r="E2012" t="str">
            <v>Rinse as per Sample</v>
          </cell>
          <cell r="F2012">
            <v>90</v>
          </cell>
        </row>
        <row r="2013">
          <cell r="B2013" t="str">
            <v>CGL/LG/46/02</v>
          </cell>
          <cell r="C2013" t="str">
            <v>Nil</v>
          </cell>
          <cell r="D2013" t="str">
            <v xml:space="preserve">MA104 </v>
          </cell>
          <cell r="E2013" t="str">
            <v>Rinse as per Sample</v>
          </cell>
          <cell r="F2013">
            <v>35</v>
          </cell>
        </row>
        <row r="2015">
          <cell r="B2015" t="str">
            <v>LSE5195</v>
          </cell>
          <cell r="C2015" t="str">
            <v>583-06-16</v>
          </cell>
          <cell r="D2015" t="str">
            <v>WA474 0A</v>
          </cell>
          <cell r="E2015" t="str">
            <v>SW49</v>
          </cell>
          <cell r="F2015">
            <v>660</v>
          </cell>
          <cell r="G2015">
            <v>660</v>
          </cell>
        </row>
        <row r="2016">
          <cell r="B2016" t="str">
            <v>LSE5206</v>
          </cell>
          <cell r="C2016" t="str">
            <v>583-06-16</v>
          </cell>
          <cell r="D2016" t="str">
            <v>WA474 0A</v>
          </cell>
          <cell r="E2016" t="str">
            <v>SW49</v>
          </cell>
          <cell r="F2016">
            <v>660</v>
          </cell>
          <cell r="G2016">
            <v>660</v>
          </cell>
        </row>
        <row r="2017">
          <cell r="B2017" t="str">
            <v>LSE5205</v>
          </cell>
          <cell r="C2017" t="str">
            <v>582-06-16</v>
          </cell>
          <cell r="D2017" t="str">
            <v>MA473 0B</v>
          </cell>
          <cell r="E2017" t="str">
            <v>SW49</v>
          </cell>
          <cell r="F2017">
            <v>660</v>
          </cell>
          <cell r="G2017">
            <v>1980</v>
          </cell>
        </row>
        <row r="2018">
          <cell r="B2018" t="str">
            <v>LSE5205</v>
          </cell>
          <cell r="C2018" t="str">
            <v>582-06-16</v>
          </cell>
          <cell r="D2018" t="str">
            <v>MA473 0B</v>
          </cell>
          <cell r="E2018" t="str">
            <v>SW49</v>
          </cell>
          <cell r="F2018">
            <v>660</v>
          </cell>
        </row>
        <row r="2019">
          <cell r="B2019" t="str">
            <v>LSE5205</v>
          </cell>
          <cell r="C2019" t="str">
            <v>582-06-16</v>
          </cell>
          <cell r="D2019" t="str">
            <v>MA473 0B</v>
          </cell>
          <cell r="E2019" t="str">
            <v>SW49</v>
          </cell>
          <cell r="F2019">
            <v>660</v>
          </cell>
        </row>
        <row r="2020">
          <cell r="B2020" t="str">
            <v>LSE5194</v>
          </cell>
          <cell r="C2020" t="str">
            <v>582-06-02</v>
          </cell>
          <cell r="D2020" t="str">
            <v>MA473 0B</v>
          </cell>
          <cell r="E2020" t="str">
            <v>RW32</v>
          </cell>
          <cell r="F2020">
            <v>660</v>
          </cell>
          <cell r="G2020">
            <v>660</v>
          </cell>
        </row>
        <row r="2021">
          <cell r="B2021" t="str">
            <v>LSE5191</v>
          </cell>
          <cell r="C2021" t="str">
            <v>582-06-13</v>
          </cell>
          <cell r="D2021" t="str">
            <v>MA473 0B</v>
          </cell>
          <cell r="E2021" t="str">
            <v>BW40</v>
          </cell>
          <cell r="F2021">
            <v>660</v>
          </cell>
          <cell r="G2021">
            <v>1320</v>
          </cell>
        </row>
        <row r="2022">
          <cell r="B2022" t="str">
            <v>LSE5191</v>
          </cell>
          <cell r="C2022" t="str">
            <v>582-06-13</v>
          </cell>
          <cell r="D2022" t="str">
            <v>MA473 0B</v>
          </cell>
          <cell r="E2022" t="str">
            <v>BW40</v>
          </cell>
          <cell r="F2022">
            <v>660</v>
          </cell>
        </row>
        <row r="2023">
          <cell r="B2023" t="str">
            <v>LSE5209</v>
          </cell>
          <cell r="C2023" t="str">
            <v>582-06-02</v>
          </cell>
          <cell r="D2023" t="str">
            <v>MA473 0B</v>
          </cell>
          <cell r="E2023" t="str">
            <v>RW32</v>
          </cell>
          <cell r="F2023">
            <v>660</v>
          </cell>
          <cell r="G2023">
            <v>660</v>
          </cell>
        </row>
        <row r="2024">
          <cell r="B2024" t="str">
            <v>LSE5210</v>
          </cell>
          <cell r="C2024" t="str">
            <v>582-06-02</v>
          </cell>
          <cell r="D2024" t="str">
            <v>MA473 0B</v>
          </cell>
          <cell r="E2024" t="str">
            <v>RW32</v>
          </cell>
          <cell r="F2024">
            <v>660</v>
          </cell>
          <cell r="G2024">
            <v>660</v>
          </cell>
        </row>
        <row r="2025">
          <cell r="B2025" t="str">
            <v>LSE5207</v>
          </cell>
          <cell r="C2025" t="str">
            <v>582-06-16</v>
          </cell>
          <cell r="D2025" t="str">
            <v>MA473 0B</v>
          </cell>
          <cell r="E2025" t="str">
            <v>SW49</v>
          </cell>
          <cell r="F2025">
            <v>660</v>
          </cell>
          <cell r="G2025">
            <v>660</v>
          </cell>
        </row>
        <row r="2026">
          <cell r="B2026" t="str">
            <v>LSE5208</v>
          </cell>
          <cell r="C2026" t="str">
            <v>582-06-16</v>
          </cell>
          <cell r="D2026" t="str">
            <v>MA473 0B</v>
          </cell>
          <cell r="E2026" t="str">
            <v>SW49</v>
          </cell>
          <cell r="F2026">
            <v>660</v>
          </cell>
          <cell r="G2026">
            <v>1320</v>
          </cell>
        </row>
        <row r="2027">
          <cell r="B2027" t="str">
            <v>LSE5208</v>
          </cell>
          <cell r="C2027" t="str">
            <v>582-06-16</v>
          </cell>
          <cell r="D2027" t="str">
            <v>MA473 0B</v>
          </cell>
          <cell r="E2027" t="str">
            <v>SW49</v>
          </cell>
          <cell r="F2027">
            <v>660</v>
          </cell>
        </row>
        <row r="2028">
          <cell r="B2028" t="str">
            <v>LSE5202</v>
          </cell>
          <cell r="C2028" t="str">
            <v>582-06-16</v>
          </cell>
          <cell r="D2028" t="str">
            <v>MA473 0B</v>
          </cell>
          <cell r="E2028" t="str">
            <v>SW49</v>
          </cell>
          <cell r="F2028">
            <v>660</v>
          </cell>
          <cell r="G2028">
            <v>1320</v>
          </cell>
        </row>
        <row r="2029">
          <cell r="B2029" t="str">
            <v>LSE5202</v>
          </cell>
          <cell r="C2029" t="str">
            <v>582-06-16</v>
          </cell>
          <cell r="D2029" t="str">
            <v>MA473 0B</v>
          </cell>
          <cell r="E2029" t="str">
            <v>SW49</v>
          </cell>
          <cell r="F2029">
            <v>660</v>
          </cell>
        </row>
        <row r="2030">
          <cell r="B2030" t="str">
            <v>LSE5196</v>
          </cell>
          <cell r="C2030" t="str">
            <v>582-06-16</v>
          </cell>
          <cell r="D2030" t="str">
            <v>MA473 0B</v>
          </cell>
          <cell r="E2030" t="str">
            <v>SW49</v>
          </cell>
          <cell r="F2030">
            <v>660</v>
          </cell>
          <cell r="G2030">
            <v>3300</v>
          </cell>
        </row>
        <row r="2031">
          <cell r="B2031" t="str">
            <v>LSE5196</v>
          </cell>
          <cell r="C2031" t="str">
            <v>582-06-16</v>
          </cell>
          <cell r="D2031" t="str">
            <v>MA473 0B</v>
          </cell>
          <cell r="E2031" t="str">
            <v>SW49</v>
          </cell>
          <cell r="F2031">
            <v>660</v>
          </cell>
        </row>
        <row r="2032">
          <cell r="B2032" t="str">
            <v>LSE5196</v>
          </cell>
          <cell r="C2032" t="str">
            <v>582-06-16</v>
          </cell>
          <cell r="D2032" t="str">
            <v>MA473 0B</v>
          </cell>
          <cell r="E2032" t="str">
            <v>SW49</v>
          </cell>
          <cell r="F2032">
            <v>660</v>
          </cell>
        </row>
        <row r="2033">
          <cell r="B2033" t="str">
            <v>LSE5196</v>
          </cell>
          <cell r="C2033" t="str">
            <v>582-06-16</v>
          </cell>
          <cell r="D2033" t="str">
            <v>MA473 0B</v>
          </cell>
          <cell r="E2033" t="str">
            <v>SW49</v>
          </cell>
          <cell r="F2033">
            <v>660</v>
          </cell>
        </row>
        <row r="2034">
          <cell r="B2034" t="str">
            <v>LSE5196</v>
          </cell>
          <cell r="C2034" t="str">
            <v>582-06-16</v>
          </cell>
          <cell r="D2034" t="str">
            <v>MA473 0B</v>
          </cell>
          <cell r="E2034" t="str">
            <v>SW49</v>
          </cell>
          <cell r="F2034">
            <v>660</v>
          </cell>
        </row>
        <row r="2035">
          <cell r="B2035" t="str">
            <v>LSE5197</v>
          </cell>
          <cell r="C2035" t="str">
            <v>582-06-02</v>
          </cell>
          <cell r="D2035" t="str">
            <v>MA473 0B</v>
          </cell>
          <cell r="E2035" t="str">
            <v>RW32</v>
          </cell>
          <cell r="F2035">
            <v>660</v>
          </cell>
          <cell r="G2035">
            <v>3960</v>
          </cell>
        </row>
        <row r="2036">
          <cell r="B2036" t="str">
            <v>LSE5197</v>
          </cell>
          <cell r="C2036" t="str">
            <v>582-06-02</v>
          </cell>
          <cell r="D2036" t="str">
            <v>MA473 0B</v>
          </cell>
          <cell r="E2036" t="str">
            <v>RW32</v>
          </cell>
          <cell r="F2036">
            <v>660</v>
          </cell>
        </row>
        <row r="2037">
          <cell r="B2037" t="str">
            <v>LSE5197</v>
          </cell>
          <cell r="C2037" t="str">
            <v>582-06-02</v>
          </cell>
          <cell r="D2037" t="str">
            <v>MA473 0B</v>
          </cell>
          <cell r="E2037" t="str">
            <v>RW32</v>
          </cell>
          <cell r="F2037">
            <v>660</v>
          </cell>
        </row>
        <row r="2038">
          <cell r="B2038" t="str">
            <v>LSE5197</v>
          </cell>
          <cell r="C2038" t="str">
            <v>582-06-02</v>
          </cell>
          <cell r="D2038" t="str">
            <v>MA473 0B</v>
          </cell>
          <cell r="E2038" t="str">
            <v>RW32</v>
          </cell>
          <cell r="F2038">
            <v>660</v>
          </cell>
        </row>
        <row r="2039">
          <cell r="B2039" t="str">
            <v>LSE5197</v>
          </cell>
          <cell r="C2039" t="str">
            <v>582-06-02</v>
          </cell>
          <cell r="D2039" t="str">
            <v>MA473 0B</v>
          </cell>
          <cell r="E2039" t="str">
            <v>RW32</v>
          </cell>
          <cell r="F2039">
            <v>660</v>
          </cell>
        </row>
        <row r="2040">
          <cell r="B2040" t="str">
            <v>LSE5197</v>
          </cell>
          <cell r="C2040" t="str">
            <v>582-06-02</v>
          </cell>
          <cell r="D2040" t="str">
            <v>MA473 0B</v>
          </cell>
          <cell r="E2040" t="str">
            <v>RW32</v>
          </cell>
          <cell r="F2040">
            <v>660</v>
          </cell>
        </row>
        <row r="2041">
          <cell r="B2041" t="str">
            <v>LSE5203</v>
          </cell>
          <cell r="C2041" t="str">
            <v>575-02-02</v>
          </cell>
          <cell r="D2041" t="str">
            <v>WA484 0A</v>
          </cell>
          <cell r="E2041" t="str">
            <v>RW20</v>
          </cell>
          <cell r="F2041">
            <v>660</v>
          </cell>
          <cell r="G2041">
            <v>660</v>
          </cell>
        </row>
        <row r="2042">
          <cell r="B2042" t="str">
            <v>LSE5213</v>
          </cell>
          <cell r="C2042" t="str">
            <v>575-02-75</v>
          </cell>
          <cell r="D2042" t="str">
            <v>WA484 0A</v>
          </cell>
          <cell r="E2042" t="str">
            <v>SB15</v>
          </cell>
          <cell r="F2042">
            <v>660</v>
          </cell>
          <cell r="G2042">
            <v>660</v>
          </cell>
        </row>
        <row r="2044">
          <cell r="B2044" t="str">
            <v>LSANZ4840</v>
          </cell>
          <cell r="C2044" t="str">
            <v>00704-0207</v>
          </cell>
          <cell r="D2044" t="str">
            <v>MO143 1B</v>
          </cell>
          <cell r="E2044" t="str">
            <v>SW40</v>
          </cell>
          <cell r="F2044">
            <v>600</v>
          </cell>
          <cell r="G2044">
            <v>600</v>
          </cell>
        </row>
        <row r="2045">
          <cell r="B2045" t="str">
            <v>LSANZ4844</v>
          </cell>
          <cell r="C2045" t="str">
            <v>20985-8575</v>
          </cell>
          <cell r="D2045" t="str">
            <v>WA476 1A</v>
          </cell>
          <cell r="E2045" t="str">
            <v>SB29</v>
          </cell>
          <cell r="F2045">
            <v>540</v>
          </cell>
          <cell r="G2045">
            <v>810</v>
          </cell>
        </row>
        <row r="2046">
          <cell r="B2046" t="str">
            <v>LSANZ4844</v>
          </cell>
          <cell r="C2046" t="str">
            <v>20985-8575</v>
          </cell>
          <cell r="D2046" t="str">
            <v>WA476 1A</v>
          </cell>
          <cell r="E2046" t="str">
            <v>SB29</v>
          </cell>
          <cell r="F2046">
            <v>270</v>
          </cell>
        </row>
        <row r="2047">
          <cell r="B2047" t="str">
            <v>LSANZ4857</v>
          </cell>
          <cell r="C2047" t="str">
            <v>20985-8575</v>
          </cell>
          <cell r="D2047" t="str">
            <v>WA476 1A</v>
          </cell>
          <cell r="E2047" t="str">
            <v>SB29</v>
          </cell>
          <cell r="F2047">
            <v>600</v>
          </cell>
          <cell r="G2047">
            <v>900</v>
          </cell>
        </row>
        <row r="2048">
          <cell r="B2048" t="str">
            <v>LSANZ4857</v>
          </cell>
          <cell r="C2048" t="str">
            <v>20985-8575</v>
          </cell>
          <cell r="D2048" t="str">
            <v>WA476 1A</v>
          </cell>
          <cell r="E2048" t="str">
            <v>SB29</v>
          </cell>
          <cell r="F2048">
            <v>300</v>
          </cell>
        </row>
        <row r="2049">
          <cell r="B2049" t="str">
            <v>LSANZ4851</v>
          </cell>
          <cell r="C2049" t="str">
            <v>00704-0206</v>
          </cell>
          <cell r="D2049" t="str">
            <v>MO143 1B</v>
          </cell>
          <cell r="E2049" t="str">
            <v>BW27</v>
          </cell>
          <cell r="F2049">
            <v>600</v>
          </cell>
          <cell r="G2049">
            <v>600</v>
          </cell>
        </row>
        <row r="2050">
          <cell r="B2050" t="str">
            <v>LSANZ4852</v>
          </cell>
          <cell r="C2050" t="str">
            <v>00704-0207</v>
          </cell>
          <cell r="D2050" t="str">
            <v>MO143 1B</v>
          </cell>
          <cell r="E2050" t="str">
            <v>SW40</v>
          </cell>
          <cell r="F2050">
            <v>660</v>
          </cell>
          <cell r="G2050">
            <v>1200</v>
          </cell>
        </row>
        <row r="2051">
          <cell r="B2051" t="str">
            <v>LSANZ4852</v>
          </cell>
          <cell r="C2051" t="str">
            <v>00704-0207</v>
          </cell>
          <cell r="D2051" t="str">
            <v>MO143 1B</v>
          </cell>
          <cell r="E2051" t="str">
            <v>SW40</v>
          </cell>
          <cell r="F2051">
            <v>540</v>
          </cell>
        </row>
        <row r="2052">
          <cell r="B2052" t="str">
            <v>LSANZ4858</v>
          </cell>
          <cell r="C2052" t="str">
            <v>43450-8575</v>
          </cell>
          <cell r="D2052" t="str">
            <v>WA421 2A</v>
          </cell>
          <cell r="E2052" t="str">
            <v>SB29</v>
          </cell>
          <cell r="F2052">
            <v>600</v>
          </cell>
          <cell r="G2052">
            <v>1200</v>
          </cell>
        </row>
        <row r="2053">
          <cell r="B2053" t="str">
            <v>LSANZ4858</v>
          </cell>
          <cell r="C2053" t="str">
            <v>43450-8575</v>
          </cell>
          <cell r="D2053" t="str">
            <v>WA421 2A</v>
          </cell>
          <cell r="E2053" t="str">
            <v>SB29</v>
          </cell>
          <cell r="F2053">
            <v>600</v>
          </cell>
        </row>
        <row r="2054">
          <cell r="B2054" t="str">
            <v>LSANZ4859</v>
          </cell>
          <cell r="C2054" t="str">
            <v>43450-8580</v>
          </cell>
          <cell r="D2054" t="str">
            <v>WA421 2A</v>
          </cell>
          <cell r="E2054" t="str">
            <v>SP02</v>
          </cell>
          <cell r="F2054">
            <v>775</v>
          </cell>
          <cell r="G2054">
            <v>775</v>
          </cell>
        </row>
        <row r="2055">
          <cell r="B2055" t="str">
            <v>LSANZ4846</v>
          </cell>
          <cell r="C2055" t="str">
            <v>00504-0201</v>
          </cell>
          <cell r="D2055" t="str">
            <v>MA381 1A</v>
          </cell>
          <cell r="E2055" t="str">
            <v>RW15</v>
          </cell>
          <cell r="F2055">
            <v>600</v>
          </cell>
          <cell r="G2055">
            <v>600</v>
          </cell>
        </row>
        <row r="2056">
          <cell r="B2056" t="str">
            <v>LSANZ4848</v>
          </cell>
          <cell r="C2056" t="str">
            <v>00504-0208</v>
          </cell>
          <cell r="D2056" t="str">
            <v>MA381 1A</v>
          </cell>
          <cell r="E2056" t="str">
            <v>BW22</v>
          </cell>
          <cell r="F2056">
            <v>660</v>
          </cell>
          <cell r="G2056">
            <v>1200</v>
          </cell>
        </row>
        <row r="2057">
          <cell r="B2057" t="str">
            <v>LSANZ4848</v>
          </cell>
          <cell r="C2057" t="str">
            <v>00504-0208</v>
          </cell>
          <cell r="D2057" t="str">
            <v>MA381 1A</v>
          </cell>
          <cell r="E2057" t="str">
            <v>BW22</v>
          </cell>
          <cell r="F2057">
            <v>540</v>
          </cell>
        </row>
        <row r="2058">
          <cell r="B2058" t="str">
            <v>LSANZ4849</v>
          </cell>
          <cell r="C2058" t="str">
            <v>00504-0209</v>
          </cell>
          <cell r="D2058" t="str">
            <v>MA381 1A</v>
          </cell>
          <cell r="E2058" t="str">
            <v>SW43</v>
          </cell>
          <cell r="F2058">
            <v>600</v>
          </cell>
          <cell r="G2058">
            <v>600</v>
          </cell>
        </row>
        <row r="2059">
          <cell r="B2059" t="str">
            <v>LSANZ4850</v>
          </cell>
          <cell r="C2059" t="str">
            <v>00504-0260</v>
          </cell>
          <cell r="D2059" t="str">
            <v>MB381 1A</v>
          </cell>
          <cell r="E2059" t="str">
            <v>RW23</v>
          </cell>
          <cell r="F2059">
            <v>660</v>
          </cell>
          <cell r="G2059">
            <v>1200</v>
          </cell>
        </row>
        <row r="2060">
          <cell r="B2060" t="str">
            <v>LSANZ4850</v>
          </cell>
          <cell r="C2060" t="str">
            <v>00504-0260</v>
          </cell>
          <cell r="D2060" t="str">
            <v>MB381 1A</v>
          </cell>
          <cell r="E2060" t="str">
            <v>RW23</v>
          </cell>
          <cell r="F2060">
            <v>540</v>
          </cell>
        </row>
        <row r="2061">
          <cell r="B2061" t="str">
            <v>LSANZ4853</v>
          </cell>
          <cell r="C2061" t="str">
            <v>00502-0220</v>
          </cell>
          <cell r="D2061" t="str">
            <v>MA391 1A</v>
          </cell>
          <cell r="E2061" t="str">
            <v>TW14</v>
          </cell>
          <cell r="F2061">
            <v>620</v>
          </cell>
          <cell r="G2061">
            <v>620</v>
          </cell>
        </row>
        <row r="2062">
          <cell r="B2062" t="str">
            <v>LSANZ4854</v>
          </cell>
          <cell r="C2062" t="str">
            <v>00502-0711</v>
          </cell>
          <cell r="D2062" t="str">
            <v>MA391 1A</v>
          </cell>
          <cell r="E2062" t="str">
            <v>TW03</v>
          </cell>
          <cell r="F2062">
            <v>310</v>
          </cell>
          <cell r="G2062">
            <v>310</v>
          </cell>
        </row>
        <row r="2063">
          <cell r="B2063" t="str">
            <v>LSANZ4855</v>
          </cell>
          <cell r="C2063" t="str">
            <v>00520-8575</v>
          </cell>
          <cell r="D2063" t="str">
            <v>MA447 1A</v>
          </cell>
          <cell r="E2063" t="str">
            <v>SB29</v>
          </cell>
          <cell r="F2063">
            <v>600</v>
          </cell>
          <cell r="G2063">
            <v>1020</v>
          </cell>
        </row>
        <row r="2064">
          <cell r="B2064" t="str">
            <v>LSANZ4855</v>
          </cell>
          <cell r="C2064" t="str">
            <v>00520-8575</v>
          </cell>
          <cell r="D2064" t="str">
            <v>MA447 1A</v>
          </cell>
          <cell r="E2064" t="str">
            <v>SB29</v>
          </cell>
          <cell r="F2064">
            <v>420</v>
          </cell>
        </row>
        <row r="2065">
          <cell r="B2065" t="str">
            <v>LSANZ4856</v>
          </cell>
          <cell r="C2065" t="str">
            <v>00520-8580</v>
          </cell>
          <cell r="D2065" t="str">
            <v>MA447 1A</v>
          </cell>
          <cell r="E2065" t="str">
            <v>SP02</v>
          </cell>
          <cell r="F2065">
            <v>620</v>
          </cell>
          <cell r="G2065">
            <v>620</v>
          </cell>
        </row>
        <row r="2066">
          <cell r="B2066" t="str">
            <v>LSANZ4845</v>
          </cell>
          <cell r="C2066" t="str">
            <v>00520-0313</v>
          </cell>
          <cell r="D2066" t="str">
            <v>MA447 1A</v>
          </cell>
          <cell r="E2066" t="str">
            <v>TW11</v>
          </cell>
          <cell r="F2066">
            <v>748</v>
          </cell>
          <cell r="G2066">
            <v>2460</v>
          </cell>
        </row>
        <row r="2067">
          <cell r="B2067" t="str">
            <v>LSANZ4845</v>
          </cell>
          <cell r="C2067" t="str">
            <v>00520-0313</v>
          </cell>
          <cell r="D2067" t="str">
            <v>MA447 1A</v>
          </cell>
          <cell r="E2067" t="str">
            <v>TW11</v>
          </cell>
          <cell r="F2067">
            <v>620</v>
          </cell>
        </row>
        <row r="2068">
          <cell r="B2068" t="str">
            <v>LSANZ4845</v>
          </cell>
          <cell r="C2068" t="str">
            <v>00520-0313</v>
          </cell>
          <cell r="D2068" t="str">
            <v>MA447 1A</v>
          </cell>
          <cell r="E2068" t="str">
            <v>TW11</v>
          </cell>
          <cell r="F2068">
            <v>620</v>
          </cell>
        </row>
        <row r="2069">
          <cell r="B2069" t="str">
            <v>LSANZ4845</v>
          </cell>
          <cell r="C2069" t="str">
            <v>00520-0313</v>
          </cell>
          <cell r="D2069" t="str">
            <v>MA447 1A</v>
          </cell>
          <cell r="E2069" t="str">
            <v>TW11</v>
          </cell>
          <cell r="F2069">
            <v>600</v>
          </cell>
        </row>
        <row r="2070">
          <cell r="B2070" t="str">
            <v>LSANZ4860</v>
          </cell>
          <cell r="C2070" t="str">
            <v>20595-0207</v>
          </cell>
          <cell r="D2070" t="str">
            <v>WA512 1A</v>
          </cell>
          <cell r="E2070" t="str">
            <v>SW49</v>
          </cell>
          <cell r="F2070">
            <v>660</v>
          </cell>
          <cell r="G2070">
            <v>4584</v>
          </cell>
        </row>
        <row r="2071">
          <cell r="B2071" t="str">
            <v>LSANZ4860</v>
          </cell>
          <cell r="C2071" t="str">
            <v>20595-0207</v>
          </cell>
          <cell r="D2071" t="str">
            <v>WA512 1A</v>
          </cell>
          <cell r="E2071" t="str">
            <v>SW49</v>
          </cell>
          <cell r="F2071">
            <v>660</v>
          </cell>
        </row>
        <row r="2072">
          <cell r="B2072" t="str">
            <v>LSANZ4860</v>
          </cell>
          <cell r="C2072" t="str">
            <v>20595-0207</v>
          </cell>
          <cell r="D2072" t="str">
            <v>WA512 1A</v>
          </cell>
          <cell r="E2072" t="str">
            <v>SW49</v>
          </cell>
          <cell r="F2072">
            <v>660</v>
          </cell>
        </row>
        <row r="2073">
          <cell r="B2073" t="str">
            <v>LSANZ4860</v>
          </cell>
          <cell r="C2073" t="str">
            <v>20595-0207</v>
          </cell>
          <cell r="D2073" t="str">
            <v>WA512 1A</v>
          </cell>
          <cell r="E2073" t="str">
            <v>SW49</v>
          </cell>
          <cell r="F2073">
            <v>682</v>
          </cell>
        </row>
        <row r="2074">
          <cell r="B2074" t="str">
            <v>LSANZ4860</v>
          </cell>
          <cell r="C2074" t="str">
            <v>20595-0207</v>
          </cell>
          <cell r="D2074" t="str">
            <v>WA512 1A</v>
          </cell>
          <cell r="E2074" t="str">
            <v>SW49</v>
          </cell>
          <cell r="F2074">
            <v>682</v>
          </cell>
        </row>
        <row r="2075">
          <cell r="B2075" t="str">
            <v>LSANZ4860</v>
          </cell>
          <cell r="C2075" t="str">
            <v>20595-0207</v>
          </cell>
          <cell r="D2075" t="str">
            <v>WA512 1A</v>
          </cell>
          <cell r="E2075" t="str">
            <v>SW49</v>
          </cell>
          <cell r="F2075">
            <v>620</v>
          </cell>
        </row>
        <row r="2076">
          <cell r="B2076" t="str">
            <v>LSANZ4860</v>
          </cell>
          <cell r="C2076" t="str">
            <v>20595-0207</v>
          </cell>
          <cell r="D2076" t="str">
            <v>WA512 1A</v>
          </cell>
          <cell r="E2076" t="str">
            <v>SW49</v>
          </cell>
          <cell r="F2076">
            <v>620</v>
          </cell>
        </row>
        <row r="2077">
          <cell r="B2077" t="str">
            <v>LSANZ4861</v>
          </cell>
          <cell r="C2077" t="str">
            <v>20596-0201</v>
          </cell>
          <cell r="D2077" t="str">
            <v>WA513 1A</v>
          </cell>
          <cell r="E2077" t="str">
            <v>RW32</v>
          </cell>
          <cell r="F2077">
            <v>600</v>
          </cell>
          <cell r="G2077">
            <v>3598</v>
          </cell>
        </row>
        <row r="2078">
          <cell r="B2078" t="str">
            <v>LSANZ4861</v>
          </cell>
          <cell r="C2078" t="str">
            <v>20596-0201</v>
          </cell>
          <cell r="D2078" t="str">
            <v>WA513 1A</v>
          </cell>
          <cell r="E2078" t="str">
            <v>RW32</v>
          </cell>
          <cell r="F2078">
            <v>600</v>
          </cell>
        </row>
        <row r="2079">
          <cell r="B2079" t="str">
            <v>LSANZ4861</v>
          </cell>
          <cell r="C2079" t="str">
            <v>20596-0201</v>
          </cell>
          <cell r="D2079" t="str">
            <v>WA513 1A</v>
          </cell>
          <cell r="E2079" t="str">
            <v>RW32</v>
          </cell>
          <cell r="F2079">
            <v>620</v>
          </cell>
        </row>
        <row r="2080">
          <cell r="B2080" t="str">
            <v>LSANZ4861</v>
          </cell>
          <cell r="C2080" t="str">
            <v>20596-0201</v>
          </cell>
          <cell r="D2080" t="str">
            <v>WA513 1A</v>
          </cell>
          <cell r="E2080" t="str">
            <v>RW32</v>
          </cell>
          <cell r="F2080">
            <v>620</v>
          </cell>
        </row>
        <row r="2081">
          <cell r="B2081" t="str">
            <v>LSANZ4861</v>
          </cell>
          <cell r="C2081" t="str">
            <v>20596-0201</v>
          </cell>
          <cell r="D2081" t="str">
            <v>WA513 1A</v>
          </cell>
          <cell r="E2081" t="str">
            <v>RW32</v>
          </cell>
          <cell r="F2081">
            <v>600</v>
          </cell>
        </row>
        <row r="2082">
          <cell r="B2082" t="str">
            <v>LSANZ4861</v>
          </cell>
          <cell r="C2082" t="str">
            <v>20596-0201</v>
          </cell>
          <cell r="D2082" t="str">
            <v>WA513 1A</v>
          </cell>
          <cell r="E2082" t="str">
            <v>RW32</v>
          </cell>
          <cell r="F2082">
            <v>558</v>
          </cell>
        </row>
        <row r="2084">
          <cell r="B2084" t="str">
            <v>LSE5138</v>
          </cell>
          <cell r="C2084" t="str">
            <v>70570-0616</v>
          </cell>
          <cell r="D2084" t="str">
            <v>JA508 0A</v>
          </cell>
          <cell r="E2084" t="str">
            <v>SW49</v>
          </cell>
          <cell r="F2084">
            <v>248</v>
          </cell>
          <cell r="G2084">
            <v>1232</v>
          </cell>
        </row>
        <row r="2085">
          <cell r="B2085" t="str">
            <v>LSE5138</v>
          </cell>
          <cell r="C2085" t="str">
            <v>70570-0616</v>
          </cell>
          <cell r="D2085" t="str">
            <v>JA508 0A</v>
          </cell>
          <cell r="E2085" t="str">
            <v>SW49</v>
          </cell>
          <cell r="F2085">
            <v>64</v>
          </cell>
        </row>
        <row r="2086">
          <cell r="B2086" t="str">
            <v>LSE5139</v>
          </cell>
          <cell r="C2086" t="str">
            <v>70570-0616</v>
          </cell>
          <cell r="D2086" t="str">
            <v>JA508 0A</v>
          </cell>
          <cell r="E2086" t="str">
            <v>SW49</v>
          </cell>
          <cell r="F2086">
            <v>120</v>
          </cell>
          <cell r="G2086">
            <v>248</v>
          </cell>
        </row>
        <row r="2087">
          <cell r="B2087" t="str">
            <v>LSE5139</v>
          </cell>
          <cell r="C2087" t="str">
            <v>70570-0616</v>
          </cell>
          <cell r="D2087" t="str">
            <v>JA508 0A</v>
          </cell>
          <cell r="E2087" t="str">
            <v>SW49</v>
          </cell>
          <cell r="F2087">
            <v>128</v>
          </cell>
        </row>
        <row r="2088">
          <cell r="B2088" t="str">
            <v>LSE5140</v>
          </cell>
          <cell r="C2088" t="str">
            <v>70570-0602</v>
          </cell>
          <cell r="D2088" t="str">
            <v>JA508 0A</v>
          </cell>
          <cell r="E2088" t="str">
            <v>RW32</v>
          </cell>
          <cell r="F2088">
            <v>300</v>
          </cell>
          <cell r="G2088">
            <v>616</v>
          </cell>
        </row>
        <row r="2089">
          <cell r="B2089" t="str">
            <v>LSE5140</v>
          </cell>
          <cell r="C2089" t="str">
            <v>70570-0602</v>
          </cell>
          <cell r="D2089" t="str">
            <v>JA508 0A</v>
          </cell>
          <cell r="E2089" t="str">
            <v>RW32</v>
          </cell>
          <cell r="F2089">
            <v>180</v>
          </cell>
        </row>
        <row r="2090">
          <cell r="B2090" t="str">
            <v>LSE5140</v>
          </cell>
          <cell r="C2090" t="str">
            <v>70570-0602</v>
          </cell>
          <cell r="D2090" t="str">
            <v>JA508 0A</v>
          </cell>
          <cell r="E2090" t="str">
            <v>RW32</v>
          </cell>
          <cell r="F2090">
            <v>136</v>
          </cell>
        </row>
        <row r="2091">
          <cell r="B2091" t="str">
            <v>LSE5141</v>
          </cell>
          <cell r="C2091" t="str">
            <v>70570-0602</v>
          </cell>
          <cell r="D2091" t="str">
            <v>JA508 0A</v>
          </cell>
          <cell r="E2091" t="str">
            <v>RW32</v>
          </cell>
          <cell r="F2091">
            <v>248</v>
          </cell>
          <cell r="G2091">
            <v>1232</v>
          </cell>
        </row>
        <row r="2092">
          <cell r="B2092" t="str">
            <v>LSE5141</v>
          </cell>
          <cell r="C2092" t="str">
            <v>70570-0602</v>
          </cell>
          <cell r="D2092" t="str">
            <v>JA508 0A</v>
          </cell>
          <cell r="E2092" t="str">
            <v>RW32</v>
          </cell>
          <cell r="F2092">
            <v>248</v>
          </cell>
        </row>
        <row r="2093">
          <cell r="B2093" t="str">
            <v>LSE5141</v>
          </cell>
          <cell r="C2093" t="str">
            <v>70570-0602</v>
          </cell>
          <cell r="D2093" t="str">
            <v>JA508 0A</v>
          </cell>
          <cell r="E2093" t="str">
            <v>RW32</v>
          </cell>
          <cell r="F2093">
            <v>248</v>
          </cell>
        </row>
        <row r="2094">
          <cell r="B2094" t="str">
            <v>LSE5141</v>
          </cell>
          <cell r="C2094" t="str">
            <v>70570-0602</v>
          </cell>
          <cell r="D2094" t="str">
            <v>JA508 0A</v>
          </cell>
          <cell r="E2094" t="str">
            <v>RW32</v>
          </cell>
          <cell r="F2094">
            <v>248</v>
          </cell>
        </row>
        <row r="2095">
          <cell r="B2095" t="str">
            <v>LSE5141</v>
          </cell>
          <cell r="C2095" t="str">
            <v>70570-0602</v>
          </cell>
          <cell r="D2095" t="str">
            <v>JA508 0A</v>
          </cell>
          <cell r="E2095" t="str">
            <v>RW32</v>
          </cell>
          <cell r="F2095">
            <v>180</v>
          </cell>
        </row>
        <row r="2096">
          <cell r="B2096" t="str">
            <v>LSE5141</v>
          </cell>
          <cell r="C2096" t="str">
            <v>70570-0602</v>
          </cell>
          <cell r="D2096" t="str">
            <v>JA508 0A</v>
          </cell>
          <cell r="E2096" t="str">
            <v>RW32</v>
          </cell>
          <cell r="F2096">
            <v>60</v>
          </cell>
        </row>
        <row r="2097">
          <cell r="B2097" t="str">
            <v>LSE5143</v>
          </cell>
          <cell r="C2097" t="str">
            <v>70570-0602</v>
          </cell>
          <cell r="D2097" t="str">
            <v>JA508 0A</v>
          </cell>
          <cell r="E2097" t="str">
            <v>RW32</v>
          </cell>
          <cell r="F2097">
            <v>240</v>
          </cell>
          <cell r="G2097">
            <v>430</v>
          </cell>
        </row>
        <row r="2098">
          <cell r="B2098" t="str">
            <v>LSE5143</v>
          </cell>
          <cell r="C2098" t="str">
            <v>70570-0602</v>
          </cell>
          <cell r="D2098" t="str">
            <v>JA508 0A</v>
          </cell>
          <cell r="E2098" t="str">
            <v>RW32</v>
          </cell>
          <cell r="F2098">
            <v>160</v>
          </cell>
        </row>
        <row r="2099">
          <cell r="B2099" t="str">
            <v>LSE5143</v>
          </cell>
          <cell r="C2099" t="str">
            <v>70570-0602</v>
          </cell>
          <cell r="D2099" t="str">
            <v>JA508 0A</v>
          </cell>
          <cell r="E2099" t="str">
            <v>RW32</v>
          </cell>
          <cell r="F2099">
            <v>30</v>
          </cell>
        </row>
        <row r="2100">
          <cell r="B2100" t="str">
            <v>LSE5142</v>
          </cell>
          <cell r="C2100" t="str">
            <v>70570-0616</v>
          </cell>
          <cell r="D2100" t="str">
            <v>JA508 0A</v>
          </cell>
          <cell r="E2100" t="str">
            <v>SW49</v>
          </cell>
          <cell r="F2100">
            <v>240</v>
          </cell>
          <cell r="G2100">
            <v>430</v>
          </cell>
        </row>
        <row r="2101">
          <cell r="B2101" t="str">
            <v>LSE5142</v>
          </cell>
          <cell r="C2101" t="str">
            <v>70570-0616</v>
          </cell>
          <cell r="D2101" t="str">
            <v>JA508 0A</v>
          </cell>
          <cell r="E2101" t="str">
            <v>SW49</v>
          </cell>
          <cell r="F2101">
            <v>160</v>
          </cell>
        </row>
        <row r="2102">
          <cell r="B2102" t="str">
            <v>LSE5142</v>
          </cell>
          <cell r="C2102" t="str">
            <v>70570-0616</v>
          </cell>
          <cell r="D2102" t="str">
            <v>JA508 0A</v>
          </cell>
          <cell r="E2102" t="str">
            <v>SW49</v>
          </cell>
          <cell r="F2102">
            <v>30</v>
          </cell>
        </row>
        <row r="2103">
          <cell r="B2103" t="str">
            <v>LSE5137</v>
          </cell>
          <cell r="C2103" t="str">
            <v>70570-0616</v>
          </cell>
          <cell r="D2103" t="str">
            <v>JA508 0A</v>
          </cell>
          <cell r="E2103" t="str">
            <v>SW49</v>
          </cell>
          <cell r="F2103">
            <v>310</v>
          </cell>
          <cell r="G2103">
            <v>1630</v>
          </cell>
        </row>
        <row r="2104">
          <cell r="B2104" t="str">
            <v>LSE5137</v>
          </cell>
          <cell r="C2104" t="str">
            <v>70570-0616</v>
          </cell>
          <cell r="D2104" t="str">
            <v>JA508 0A</v>
          </cell>
          <cell r="E2104" t="str">
            <v>SW49</v>
          </cell>
          <cell r="F2104">
            <v>310</v>
          </cell>
        </row>
        <row r="2105">
          <cell r="B2105" t="str">
            <v>LSE5137</v>
          </cell>
          <cell r="C2105" t="str">
            <v>70570-0616</v>
          </cell>
          <cell r="D2105" t="str">
            <v>JA508 0A</v>
          </cell>
          <cell r="E2105" t="str">
            <v>SW49</v>
          </cell>
          <cell r="F2105">
            <v>310</v>
          </cell>
        </row>
        <row r="2106">
          <cell r="B2106" t="str">
            <v>LSE5137</v>
          </cell>
          <cell r="C2106" t="str">
            <v>70570-0616</v>
          </cell>
          <cell r="D2106" t="str">
            <v>JA508 0A</v>
          </cell>
          <cell r="E2106" t="str">
            <v>SW49</v>
          </cell>
          <cell r="F2106">
            <v>310</v>
          </cell>
        </row>
        <row r="2107">
          <cell r="B2107" t="str">
            <v>LSE5144</v>
          </cell>
          <cell r="C2107" t="str">
            <v>70570-0616</v>
          </cell>
          <cell r="D2107" t="str">
            <v>JA508 0A</v>
          </cell>
          <cell r="E2107" t="str">
            <v>SW49</v>
          </cell>
          <cell r="F2107">
            <v>248</v>
          </cell>
          <cell r="G2107">
            <v>308</v>
          </cell>
        </row>
        <row r="2108">
          <cell r="B2108" t="str">
            <v>LSE5144</v>
          </cell>
          <cell r="C2108" t="str">
            <v>70570-0616</v>
          </cell>
          <cell r="D2108" t="str">
            <v>JA508 0A</v>
          </cell>
          <cell r="E2108" t="str">
            <v>SW49</v>
          </cell>
          <cell r="F2108">
            <v>60</v>
          </cell>
        </row>
        <row r="2109">
          <cell r="B2109" t="str">
            <v>LSE5145</v>
          </cell>
          <cell r="C2109" t="str">
            <v>70570-0616</v>
          </cell>
          <cell r="D2109" t="str">
            <v>JA508 0A</v>
          </cell>
          <cell r="E2109" t="str">
            <v>SW49</v>
          </cell>
          <cell r="F2109">
            <v>240</v>
          </cell>
          <cell r="G2109">
            <v>1228</v>
          </cell>
        </row>
        <row r="2110">
          <cell r="B2110" t="str">
            <v>LSE5145</v>
          </cell>
          <cell r="C2110" t="str">
            <v>70570-0616</v>
          </cell>
          <cell r="D2110" t="str">
            <v>JA508 0A</v>
          </cell>
          <cell r="E2110" t="str">
            <v>SW49</v>
          </cell>
          <cell r="F2110">
            <v>240</v>
          </cell>
        </row>
        <row r="2111">
          <cell r="B2111" t="str">
            <v>LSE5145</v>
          </cell>
          <cell r="C2111" t="str">
            <v>70570-0616</v>
          </cell>
          <cell r="D2111" t="str">
            <v>JA508 0A</v>
          </cell>
          <cell r="E2111" t="str">
            <v>SW49</v>
          </cell>
          <cell r="F2111">
            <v>240</v>
          </cell>
        </row>
        <row r="2113">
          <cell r="B2113" t="str">
            <v>MUS2049</v>
          </cell>
          <cell r="C2113" t="str">
            <v>111/715/511</v>
          </cell>
          <cell r="D2113" t="str">
            <v>MA444 0A</v>
          </cell>
          <cell r="E2113" t="str">
            <v>BW42</v>
          </cell>
          <cell r="F2113">
            <v>520</v>
          </cell>
          <cell r="G2113">
            <v>770</v>
          </cell>
        </row>
        <row r="2114">
          <cell r="B2114" t="str">
            <v>MUS2049</v>
          </cell>
          <cell r="C2114" t="str">
            <v>111/715/511</v>
          </cell>
          <cell r="D2114" t="str">
            <v>MA444 0A</v>
          </cell>
          <cell r="E2114" t="str">
            <v>BW42</v>
          </cell>
          <cell r="F2114">
            <v>250</v>
          </cell>
        </row>
        <row r="2115">
          <cell r="B2115" t="str">
            <v>LSANZ4886A</v>
          </cell>
          <cell r="C2115" t="str">
            <v>20981-8575</v>
          </cell>
          <cell r="D2115" t="str">
            <v>WA521 0A</v>
          </cell>
          <cell r="E2115" t="str">
            <v>SB29C</v>
          </cell>
          <cell r="F2115">
            <v>310</v>
          </cell>
        </row>
        <row r="2116">
          <cell r="B2116" t="str">
            <v>LSANZ4886A</v>
          </cell>
          <cell r="C2116" t="str">
            <v>20981-8575</v>
          </cell>
          <cell r="D2116" t="str">
            <v>WA521 0A</v>
          </cell>
          <cell r="E2116" t="str">
            <v>SB29C</v>
          </cell>
          <cell r="F2116">
            <v>310</v>
          </cell>
        </row>
        <row r="2118">
          <cell r="B2118" t="str">
            <v>LSE5157Recut</v>
          </cell>
          <cell r="C2118" t="str">
            <v>581-06-13</v>
          </cell>
          <cell r="D2118" t="str">
            <v>MA503 0A</v>
          </cell>
          <cell r="E2118" t="str">
            <v>BW40</v>
          </cell>
          <cell r="F2118">
            <v>120</v>
          </cell>
          <cell r="G2118">
            <v>120</v>
          </cell>
        </row>
        <row r="2119">
          <cell r="B2119" t="str">
            <v>LSE5192Recut</v>
          </cell>
          <cell r="C2119" t="str">
            <v>581-06-16</v>
          </cell>
          <cell r="D2119" t="str">
            <v>MA503 0A</v>
          </cell>
          <cell r="E2119" t="str">
            <v>SW49</v>
          </cell>
          <cell r="F2119">
            <v>84</v>
          </cell>
          <cell r="G2119">
            <v>86</v>
          </cell>
        </row>
        <row r="2120">
          <cell r="B2120" t="str">
            <v>LSE5220</v>
          </cell>
          <cell r="C2120" t="str">
            <v>582-06-16</v>
          </cell>
          <cell r="D2120" t="str">
            <v>MA473 0B</v>
          </cell>
          <cell r="E2120" t="str">
            <v>SW49</v>
          </cell>
          <cell r="F2120">
            <v>660</v>
          </cell>
          <cell r="G2120">
            <v>5940</v>
          </cell>
        </row>
        <row r="2121">
          <cell r="B2121" t="str">
            <v>LSE5220</v>
          </cell>
          <cell r="C2121" t="str">
            <v>582-06-16</v>
          </cell>
          <cell r="D2121" t="str">
            <v>MA473 0B</v>
          </cell>
          <cell r="E2121" t="str">
            <v>SW49</v>
          </cell>
          <cell r="F2121">
            <v>660</v>
          </cell>
        </row>
        <row r="2122">
          <cell r="B2122" t="str">
            <v>LSE5220</v>
          </cell>
          <cell r="C2122" t="str">
            <v>582-06-16</v>
          </cell>
          <cell r="D2122" t="str">
            <v>MA473 0B</v>
          </cell>
          <cell r="E2122" t="str">
            <v>SW49</v>
          </cell>
          <cell r="F2122">
            <v>660</v>
          </cell>
        </row>
        <row r="2123">
          <cell r="B2123" t="str">
            <v>LSE5220</v>
          </cell>
          <cell r="C2123" t="str">
            <v>582-06-16</v>
          </cell>
          <cell r="D2123" t="str">
            <v>MA473 0B</v>
          </cell>
          <cell r="E2123" t="str">
            <v>SW49</v>
          </cell>
          <cell r="F2123">
            <v>660</v>
          </cell>
        </row>
        <row r="2124">
          <cell r="B2124" t="str">
            <v>LSE5220</v>
          </cell>
          <cell r="C2124" t="str">
            <v>582-06-16</v>
          </cell>
          <cell r="D2124" t="str">
            <v>MA473 0B</v>
          </cell>
          <cell r="E2124" t="str">
            <v>SW49</v>
          </cell>
          <cell r="F2124">
            <v>660</v>
          </cell>
        </row>
        <row r="2125">
          <cell r="B2125" t="str">
            <v>LSE5220</v>
          </cell>
          <cell r="C2125" t="str">
            <v>582-06-16</v>
          </cell>
          <cell r="D2125" t="str">
            <v>MA473 0B</v>
          </cell>
          <cell r="E2125" t="str">
            <v>SW49</v>
          </cell>
          <cell r="F2125">
            <v>660</v>
          </cell>
        </row>
        <row r="2126">
          <cell r="B2126" t="str">
            <v>LSE5220</v>
          </cell>
          <cell r="C2126" t="str">
            <v>582-06-16</v>
          </cell>
          <cell r="D2126" t="str">
            <v>MA473 0B</v>
          </cell>
          <cell r="E2126" t="str">
            <v>SW49</v>
          </cell>
          <cell r="F2126">
            <v>660</v>
          </cell>
        </row>
        <row r="2127">
          <cell r="B2127" t="str">
            <v>LSE5220</v>
          </cell>
          <cell r="C2127" t="str">
            <v>582-06-16</v>
          </cell>
          <cell r="D2127" t="str">
            <v>MA473 0B</v>
          </cell>
          <cell r="E2127" t="str">
            <v>SW49</v>
          </cell>
          <cell r="F2127">
            <v>660</v>
          </cell>
        </row>
        <row r="2128">
          <cell r="B2128" t="str">
            <v>LSE5220</v>
          </cell>
          <cell r="C2128" t="str">
            <v>582-06-16</v>
          </cell>
          <cell r="D2128" t="str">
            <v>MA473 0B</v>
          </cell>
          <cell r="E2128" t="str">
            <v>SW49</v>
          </cell>
          <cell r="F2128">
            <v>660</v>
          </cell>
        </row>
        <row r="2129">
          <cell r="B2129" t="str">
            <v>LSE5222</v>
          </cell>
          <cell r="C2129" t="str">
            <v>582-06-02</v>
          </cell>
          <cell r="D2129" t="str">
            <v>MA473 0B</v>
          </cell>
          <cell r="E2129" t="str">
            <v>RW32</v>
          </cell>
          <cell r="F2129">
            <v>660</v>
          </cell>
          <cell r="G2129">
            <v>1320</v>
          </cell>
        </row>
        <row r="2130">
          <cell r="B2130" t="str">
            <v>LSE5199Recut</v>
          </cell>
          <cell r="C2130" t="str">
            <v>581-06-16</v>
          </cell>
          <cell r="D2130" t="str">
            <v>MA503 0A</v>
          </cell>
          <cell r="E2130" t="str">
            <v>SW49</v>
          </cell>
          <cell r="F2130">
            <v>12</v>
          </cell>
          <cell r="G2130">
            <v>12</v>
          </cell>
        </row>
        <row r="2131">
          <cell r="B2131" t="str">
            <v>LSE5200Recut</v>
          </cell>
          <cell r="C2131" t="str">
            <v>581-06-16</v>
          </cell>
          <cell r="D2131" t="str">
            <v>MA503 0A</v>
          </cell>
          <cell r="E2131" t="str">
            <v>SW49</v>
          </cell>
          <cell r="F2131">
            <v>123</v>
          </cell>
          <cell r="G2131">
            <v>123</v>
          </cell>
        </row>
        <row r="2132">
          <cell r="B2132" t="str">
            <v>LSE5222</v>
          </cell>
          <cell r="C2132" t="str">
            <v>582-06-02</v>
          </cell>
          <cell r="D2132" t="str">
            <v>MA473 0B</v>
          </cell>
          <cell r="E2132" t="str">
            <v>RW32</v>
          </cell>
          <cell r="F2132">
            <v>660</v>
          </cell>
        </row>
        <row r="2133">
          <cell r="B2133" t="str">
            <v>LSE5221</v>
          </cell>
          <cell r="C2133" t="str">
            <v>581-06-02</v>
          </cell>
          <cell r="D2133" t="str">
            <v>MA503 0A</v>
          </cell>
          <cell r="E2133" t="str">
            <v>RW32</v>
          </cell>
          <cell r="F2133">
            <v>660</v>
          </cell>
          <cell r="G2133">
            <v>2640</v>
          </cell>
        </row>
        <row r="2134">
          <cell r="B2134" t="str">
            <v>LSE5221</v>
          </cell>
          <cell r="C2134" t="str">
            <v>581-06-02</v>
          </cell>
          <cell r="D2134" t="str">
            <v>MA503 0A</v>
          </cell>
          <cell r="E2134" t="str">
            <v>RW32</v>
          </cell>
          <cell r="F2134">
            <v>660</v>
          </cell>
        </row>
        <row r="2135">
          <cell r="B2135" t="str">
            <v>LSE5221</v>
          </cell>
          <cell r="C2135" t="str">
            <v>581-06-02</v>
          </cell>
          <cell r="D2135" t="str">
            <v>MA503 0A</v>
          </cell>
          <cell r="E2135" t="str">
            <v>RW32</v>
          </cell>
          <cell r="F2135">
            <v>660</v>
          </cell>
        </row>
        <row r="2136">
          <cell r="B2136" t="str">
            <v>LSE5221</v>
          </cell>
          <cell r="C2136" t="str">
            <v>581-06-02</v>
          </cell>
          <cell r="D2136" t="str">
            <v>MA503 0A</v>
          </cell>
          <cell r="E2136" t="str">
            <v>RW32</v>
          </cell>
          <cell r="F2136">
            <v>660</v>
          </cell>
        </row>
        <row r="2137">
          <cell r="B2137" t="str">
            <v>LSE5219</v>
          </cell>
          <cell r="C2137" t="str">
            <v>581-06-16</v>
          </cell>
          <cell r="D2137" t="str">
            <v>MA503 0A</v>
          </cell>
          <cell r="E2137" t="str">
            <v>SW49</v>
          </cell>
          <cell r="F2137">
            <v>660</v>
          </cell>
          <cell r="G2137">
            <v>9900</v>
          </cell>
        </row>
        <row r="2138">
          <cell r="B2138" t="str">
            <v>LSE5219</v>
          </cell>
          <cell r="C2138" t="str">
            <v>581-06-16</v>
          </cell>
          <cell r="D2138" t="str">
            <v>MA503 0A</v>
          </cell>
          <cell r="E2138" t="str">
            <v>SW49</v>
          </cell>
          <cell r="F2138">
            <v>660</v>
          </cell>
        </row>
        <row r="2139">
          <cell r="B2139" t="str">
            <v>LSE5219</v>
          </cell>
          <cell r="C2139" t="str">
            <v>581-06-16</v>
          </cell>
          <cell r="D2139" t="str">
            <v>MA503 0A</v>
          </cell>
          <cell r="E2139" t="str">
            <v>SW49</v>
          </cell>
          <cell r="F2139">
            <v>660</v>
          </cell>
        </row>
        <row r="2140">
          <cell r="B2140" t="str">
            <v>LSE5219</v>
          </cell>
          <cell r="C2140" t="str">
            <v>581-06-16</v>
          </cell>
          <cell r="D2140" t="str">
            <v>MA503 0A</v>
          </cell>
          <cell r="E2140" t="str">
            <v>SW49</v>
          </cell>
          <cell r="F2140">
            <v>660</v>
          </cell>
        </row>
        <row r="2141">
          <cell r="B2141" t="str">
            <v>LSE5219</v>
          </cell>
          <cell r="C2141" t="str">
            <v>581-06-16</v>
          </cell>
          <cell r="D2141" t="str">
            <v>MA503 0A</v>
          </cell>
          <cell r="E2141" t="str">
            <v>SW49</v>
          </cell>
          <cell r="F2141">
            <v>660</v>
          </cell>
        </row>
        <row r="2142">
          <cell r="B2142" t="str">
            <v>LSE5219</v>
          </cell>
          <cell r="C2142" t="str">
            <v>581-06-16</v>
          </cell>
          <cell r="D2142" t="str">
            <v>MA503 0A</v>
          </cell>
          <cell r="E2142" t="str">
            <v>SW49</v>
          </cell>
          <cell r="F2142">
            <v>660</v>
          </cell>
        </row>
        <row r="2143">
          <cell r="B2143" t="str">
            <v>LSE5219</v>
          </cell>
          <cell r="C2143" t="str">
            <v>581-06-16</v>
          </cell>
          <cell r="D2143" t="str">
            <v>MA503 0A</v>
          </cell>
          <cell r="E2143" t="str">
            <v>SW49</v>
          </cell>
          <cell r="F2143">
            <v>660</v>
          </cell>
        </row>
        <row r="2144">
          <cell r="B2144" t="str">
            <v>LSE5219</v>
          </cell>
          <cell r="C2144" t="str">
            <v>581-06-16</v>
          </cell>
          <cell r="D2144" t="str">
            <v>MA503 0A</v>
          </cell>
          <cell r="E2144" t="str">
            <v>SW49</v>
          </cell>
          <cell r="F2144">
            <v>660</v>
          </cell>
        </row>
        <row r="2145">
          <cell r="B2145" t="str">
            <v>LSE5219</v>
          </cell>
          <cell r="C2145" t="str">
            <v>581-06-16</v>
          </cell>
          <cell r="D2145" t="str">
            <v>MA503 0A</v>
          </cell>
          <cell r="E2145" t="str">
            <v>SW49</v>
          </cell>
          <cell r="F2145">
            <v>660</v>
          </cell>
        </row>
        <row r="2146">
          <cell r="B2146" t="str">
            <v>LSE5219</v>
          </cell>
          <cell r="C2146" t="str">
            <v>581-06-16</v>
          </cell>
          <cell r="D2146" t="str">
            <v>MA503 0A</v>
          </cell>
          <cell r="E2146" t="str">
            <v>SW49</v>
          </cell>
          <cell r="F2146">
            <v>660</v>
          </cell>
        </row>
        <row r="2147">
          <cell r="B2147" t="str">
            <v>LSE5219</v>
          </cell>
          <cell r="C2147" t="str">
            <v>581-06-16</v>
          </cell>
          <cell r="D2147" t="str">
            <v>MA503 0A</v>
          </cell>
          <cell r="E2147" t="str">
            <v>SW49</v>
          </cell>
          <cell r="F2147">
            <v>660</v>
          </cell>
        </row>
        <row r="2148">
          <cell r="B2148" t="str">
            <v>LSE5219</v>
          </cell>
          <cell r="C2148" t="str">
            <v>581-06-16</v>
          </cell>
          <cell r="D2148" t="str">
            <v>MA503 0A</v>
          </cell>
          <cell r="E2148" t="str">
            <v>SW49</v>
          </cell>
          <cell r="F2148">
            <v>660</v>
          </cell>
        </row>
        <row r="2149">
          <cell r="B2149" t="str">
            <v>LSE5219</v>
          </cell>
          <cell r="C2149" t="str">
            <v>581-06-16</v>
          </cell>
          <cell r="D2149" t="str">
            <v>MA503 0A</v>
          </cell>
          <cell r="E2149" t="str">
            <v>SW49</v>
          </cell>
          <cell r="F2149">
            <v>660</v>
          </cell>
        </row>
        <row r="2150">
          <cell r="B2150" t="str">
            <v>LSE5219</v>
          </cell>
          <cell r="C2150" t="str">
            <v>581-06-16</v>
          </cell>
          <cell r="D2150" t="str">
            <v>MA503 0A</v>
          </cell>
          <cell r="E2150" t="str">
            <v>SW49</v>
          </cell>
          <cell r="F2150">
            <v>660</v>
          </cell>
        </row>
        <row r="2151">
          <cell r="B2151" t="str">
            <v>LSE5219</v>
          </cell>
          <cell r="C2151" t="str">
            <v>581-06-16</v>
          </cell>
          <cell r="D2151" t="str">
            <v>MA503 0A</v>
          </cell>
          <cell r="E2151" t="str">
            <v>SW49</v>
          </cell>
          <cell r="F2151">
            <v>660</v>
          </cell>
        </row>
        <row r="2152">
          <cell r="B2152" t="str">
            <v>LSE5223</v>
          </cell>
          <cell r="C2152" t="str">
            <v>583-06-02</v>
          </cell>
          <cell r="D2152" t="str">
            <v>WA474 0A</v>
          </cell>
          <cell r="E2152" t="str">
            <v>RW32</v>
          </cell>
          <cell r="F2152">
            <v>660</v>
          </cell>
          <cell r="G2152">
            <v>660</v>
          </cell>
        </row>
        <row r="2154">
          <cell r="B2154" t="str">
            <v>LSANZ4844 Re-Cut</v>
          </cell>
          <cell r="C2154" t="str">
            <v>20985-8575</v>
          </cell>
          <cell r="D2154" t="str">
            <v>WA476 1A</v>
          </cell>
          <cell r="E2154" t="str">
            <v>SB29</v>
          </cell>
          <cell r="F2154">
            <v>43</v>
          </cell>
          <cell r="G2154">
            <v>43</v>
          </cell>
        </row>
        <row r="2155">
          <cell r="B2155" t="str">
            <v>LSANZ4874</v>
          </cell>
          <cell r="C2155" t="str">
            <v>00704-0207</v>
          </cell>
          <cell r="D2155" t="str">
            <v>MO143 1B</v>
          </cell>
          <cell r="E2155" t="str">
            <v>SW40</v>
          </cell>
          <cell r="F2155">
            <v>600</v>
          </cell>
          <cell r="G2155">
            <v>1200</v>
          </cell>
        </row>
        <row r="2156">
          <cell r="B2156" t="str">
            <v>LSANZ4874</v>
          </cell>
          <cell r="C2156" t="str">
            <v>00704-0207</v>
          </cell>
          <cell r="D2156" t="str">
            <v>MO143 1B</v>
          </cell>
          <cell r="E2156" t="str">
            <v>SW40</v>
          </cell>
          <cell r="F2156">
            <v>600</v>
          </cell>
        </row>
        <row r="2157">
          <cell r="B2157" t="str">
            <v>LSANZ4875</v>
          </cell>
          <cell r="C2157" t="str">
            <v>00504-8597</v>
          </cell>
          <cell r="D2157" t="str">
            <v>MA381 1A</v>
          </cell>
          <cell r="E2157" t="str">
            <v>TW22</v>
          </cell>
          <cell r="F2157">
            <v>180</v>
          </cell>
          <cell r="G2157">
            <v>453</v>
          </cell>
        </row>
        <row r="2158">
          <cell r="B2158" t="str">
            <v>LSANZ4875</v>
          </cell>
          <cell r="C2158" t="str">
            <v>00504-8597</v>
          </cell>
          <cell r="D2158" t="str">
            <v>MA381 1A</v>
          </cell>
          <cell r="E2158" t="str">
            <v>TW22</v>
          </cell>
          <cell r="F2158">
            <v>273</v>
          </cell>
        </row>
        <row r="2159">
          <cell r="B2159" t="str">
            <v>LSANZ4872</v>
          </cell>
          <cell r="C2159" t="str">
            <v>00502-0313</v>
          </cell>
          <cell r="D2159" t="str">
            <v>MA391 1A</v>
          </cell>
          <cell r="E2159" t="str">
            <v>TW11</v>
          </cell>
          <cell r="F2159">
            <v>620</v>
          </cell>
          <cell r="G2159">
            <v>1220</v>
          </cell>
        </row>
        <row r="2160">
          <cell r="B2160" t="str">
            <v>LSANZ4872</v>
          </cell>
          <cell r="C2160" t="str">
            <v>00502-0313</v>
          </cell>
          <cell r="D2160" t="str">
            <v>MA391 1A</v>
          </cell>
          <cell r="E2160" t="str">
            <v>TW11</v>
          </cell>
          <cell r="F2160">
            <v>600</v>
          </cell>
        </row>
        <row r="2161">
          <cell r="B2161" t="str">
            <v>LSANZ4876</v>
          </cell>
          <cell r="C2161" t="str">
            <v>00502-0711</v>
          </cell>
          <cell r="D2161" t="str">
            <v>MA391 1A</v>
          </cell>
          <cell r="E2161" t="str">
            <v>TW03</v>
          </cell>
          <cell r="F2161">
            <v>310</v>
          </cell>
          <cell r="G2161">
            <v>310</v>
          </cell>
        </row>
        <row r="2162">
          <cell r="B2162" t="str">
            <v>LSANZ4877</v>
          </cell>
          <cell r="C2162" t="str">
            <v>00520-0247</v>
          </cell>
          <cell r="D2162" t="str">
            <v>MA447 1A</v>
          </cell>
          <cell r="E2162" t="str">
            <v>TW13</v>
          </cell>
          <cell r="F2162">
            <v>310</v>
          </cell>
          <cell r="G2162">
            <v>310</v>
          </cell>
        </row>
        <row r="2163">
          <cell r="B2163" t="str">
            <v>LSANZ4879</v>
          </cell>
          <cell r="C2163" t="str">
            <v>00540-8591</v>
          </cell>
          <cell r="D2163" t="str">
            <v>MA517 0A</v>
          </cell>
          <cell r="E2163" t="str">
            <v>SP11C</v>
          </cell>
          <cell r="F2163">
            <v>360</v>
          </cell>
          <cell r="G2163">
            <v>1334</v>
          </cell>
        </row>
        <row r="2164">
          <cell r="B2164" t="str">
            <v>LSANZ4879</v>
          </cell>
          <cell r="C2164" t="str">
            <v>00540-8591</v>
          </cell>
          <cell r="D2164" t="str">
            <v>MA517 0A</v>
          </cell>
          <cell r="E2164" t="str">
            <v>SP11C</v>
          </cell>
          <cell r="F2164">
            <v>372</v>
          </cell>
        </row>
        <row r="2165">
          <cell r="B2165" t="str">
            <v>LSANZ4879</v>
          </cell>
          <cell r="C2165" t="str">
            <v>00540-8591</v>
          </cell>
          <cell r="D2165" t="str">
            <v>MA517 0A</v>
          </cell>
          <cell r="E2165" t="str">
            <v>SP11C</v>
          </cell>
          <cell r="F2165">
            <v>372</v>
          </cell>
        </row>
        <row r="2166">
          <cell r="B2166" t="str">
            <v>LSANZ4879</v>
          </cell>
          <cell r="C2166" t="str">
            <v>00540-8591</v>
          </cell>
          <cell r="D2166" t="str">
            <v>MA517 0A</v>
          </cell>
          <cell r="E2166" t="str">
            <v>SP11C</v>
          </cell>
          <cell r="F2166">
            <v>186</v>
          </cell>
        </row>
        <row r="2167">
          <cell r="B2167" t="str">
            <v>LSANZ4879</v>
          </cell>
          <cell r="C2167" t="str">
            <v>00540-8591</v>
          </cell>
          <cell r="D2167" t="str">
            <v>MA517 0A</v>
          </cell>
          <cell r="E2167" t="str">
            <v>SP11C</v>
          </cell>
          <cell r="F2167">
            <v>32</v>
          </cell>
        </row>
        <row r="2168">
          <cell r="B2168" t="str">
            <v>LSANZ4879</v>
          </cell>
          <cell r="C2168" t="str">
            <v>00540-8591</v>
          </cell>
          <cell r="D2168" t="str">
            <v>MA517 0A</v>
          </cell>
          <cell r="E2168" t="str">
            <v>SP11C</v>
          </cell>
          <cell r="F2168">
            <v>12</v>
          </cell>
        </row>
        <row r="2169">
          <cell r="B2169" t="str">
            <v>LSANZ4878</v>
          </cell>
          <cell r="C2169" t="str">
            <v>00540-8575</v>
          </cell>
          <cell r="D2169" t="str">
            <v>MA517 0A</v>
          </cell>
          <cell r="E2169" t="str">
            <v>SB29D</v>
          </cell>
          <cell r="F2169">
            <v>372</v>
          </cell>
          <cell r="G2169">
            <v>824</v>
          </cell>
        </row>
        <row r="2170">
          <cell r="B2170" t="str">
            <v>LSANZ4878</v>
          </cell>
          <cell r="C2170" t="str">
            <v>00540-8575</v>
          </cell>
          <cell r="D2170" t="str">
            <v>MA517 0A</v>
          </cell>
          <cell r="E2170" t="str">
            <v>SB29D</v>
          </cell>
          <cell r="F2170">
            <v>372</v>
          </cell>
        </row>
        <row r="2171">
          <cell r="B2171" t="str">
            <v>LSANZ4878</v>
          </cell>
          <cell r="C2171" t="str">
            <v>00540-8575</v>
          </cell>
          <cell r="D2171" t="str">
            <v>MA517 0A</v>
          </cell>
          <cell r="E2171" t="str">
            <v>SB29D</v>
          </cell>
          <cell r="F2171">
            <v>80</v>
          </cell>
        </row>
        <row r="2172">
          <cell r="B2172" t="str">
            <v>LSANZ4883</v>
          </cell>
          <cell r="C2172" t="str">
            <v>20600-8591</v>
          </cell>
          <cell r="D2172" t="str">
            <v>WA519 0A</v>
          </cell>
          <cell r="E2172" t="str">
            <v>SP11</v>
          </cell>
          <cell r="F2172">
            <v>540</v>
          </cell>
          <cell r="G2172">
            <v>1439</v>
          </cell>
        </row>
        <row r="2173">
          <cell r="B2173" t="str">
            <v>LSANZ4883</v>
          </cell>
          <cell r="C2173" t="str">
            <v>20600-8591</v>
          </cell>
          <cell r="D2173" t="str">
            <v>WA519 0A</v>
          </cell>
          <cell r="E2173" t="str">
            <v>SP11</v>
          </cell>
          <cell r="F2173">
            <v>558</v>
          </cell>
        </row>
        <row r="2174">
          <cell r="B2174" t="str">
            <v>LSANZ4883</v>
          </cell>
          <cell r="C2174" t="str">
            <v>20600-8591</v>
          </cell>
          <cell r="D2174" t="str">
            <v>WA519 0A</v>
          </cell>
          <cell r="E2174" t="str">
            <v>SP11</v>
          </cell>
          <cell r="F2174">
            <v>217</v>
          </cell>
        </row>
        <row r="2175">
          <cell r="B2175" t="str">
            <v>LSANZ4883</v>
          </cell>
          <cell r="C2175" t="str">
            <v>20600-8591</v>
          </cell>
          <cell r="D2175" t="str">
            <v>WA519 0A</v>
          </cell>
          <cell r="E2175" t="str">
            <v>SP11</v>
          </cell>
          <cell r="F2175">
            <v>84</v>
          </cell>
        </row>
        <row r="2176">
          <cell r="B2176" t="str">
            <v>LSANZ4883</v>
          </cell>
          <cell r="C2176" t="str">
            <v>20600-8591</v>
          </cell>
          <cell r="D2176" t="str">
            <v>WA519 0A</v>
          </cell>
          <cell r="E2176" t="str">
            <v>SP11</v>
          </cell>
          <cell r="F2176">
            <v>40</v>
          </cell>
        </row>
        <row r="2177">
          <cell r="B2177" t="str">
            <v>LSANZ4882</v>
          </cell>
          <cell r="C2177" t="str">
            <v>20600-8575</v>
          </cell>
          <cell r="D2177" t="str">
            <v>WA519 0A</v>
          </cell>
          <cell r="E2177" t="str">
            <v>SB29A</v>
          </cell>
          <cell r="F2177">
            <v>560</v>
          </cell>
          <cell r="G2177">
            <v>2160</v>
          </cell>
        </row>
        <row r="2178">
          <cell r="B2178" t="str">
            <v>LSANZ4882</v>
          </cell>
          <cell r="C2178" t="str">
            <v>20600-8575</v>
          </cell>
          <cell r="D2178" t="str">
            <v>WA519 0A</v>
          </cell>
          <cell r="E2178" t="str">
            <v>SB29A</v>
          </cell>
          <cell r="F2178">
            <v>620</v>
          </cell>
        </row>
        <row r="2179">
          <cell r="B2179" t="str">
            <v>LSANZ4882</v>
          </cell>
          <cell r="C2179" t="str">
            <v>20600-8575</v>
          </cell>
          <cell r="D2179" t="str">
            <v>WA519 0A</v>
          </cell>
          <cell r="E2179" t="str">
            <v>SB29A</v>
          </cell>
          <cell r="F2179">
            <v>620</v>
          </cell>
        </row>
        <row r="2180">
          <cell r="B2180" t="str">
            <v>LSANZ4882</v>
          </cell>
          <cell r="C2180" t="str">
            <v>20600-8575</v>
          </cell>
          <cell r="D2180" t="str">
            <v>WA519 0A</v>
          </cell>
          <cell r="E2180" t="str">
            <v>SB29A</v>
          </cell>
          <cell r="F2180">
            <v>360</v>
          </cell>
        </row>
        <row r="2181">
          <cell r="B2181" t="str">
            <v>LSANZ4885</v>
          </cell>
          <cell r="C2181" t="str">
            <v>20608-8591</v>
          </cell>
          <cell r="D2181" t="str">
            <v>WA520 0A</v>
          </cell>
          <cell r="E2181" t="str">
            <v>SP11A</v>
          </cell>
          <cell r="F2181">
            <v>520</v>
          </cell>
          <cell r="G2181">
            <v>1740</v>
          </cell>
        </row>
        <row r="2182">
          <cell r="B2182" t="str">
            <v>LSANZ4885</v>
          </cell>
          <cell r="C2182" t="str">
            <v>20608-8591</v>
          </cell>
          <cell r="D2182" t="str">
            <v>WA520 0A</v>
          </cell>
          <cell r="E2182" t="str">
            <v>SP11A</v>
          </cell>
          <cell r="F2182">
            <v>620</v>
          </cell>
        </row>
        <row r="2183">
          <cell r="B2183" t="str">
            <v>LSANZ4885</v>
          </cell>
          <cell r="C2183" t="str">
            <v>20608-8591</v>
          </cell>
          <cell r="D2183" t="str">
            <v>WA520 0A</v>
          </cell>
          <cell r="E2183" t="str">
            <v>SP11A</v>
          </cell>
          <cell r="F2183">
            <v>600</v>
          </cell>
        </row>
        <row r="2184">
          <cell r="B2184" t="str">
            <v>LSANZ4884</v>
          </cell>
          <cell r="C2184" t="str">
            <v>20608-8575</v>
          </cell>
          <cell r="D2184" t="str">
            <v>WA520 0A</v>
          </cell>
          <cell r="E2184" t="str">
            <v>SB29B</v>
          </cell>
          <cell r="F2184">
            <v>200</v>
          </cell>
          <cell r="G2184">
            <v>2264</v>
          </cell>
        </row>
        <row r="2185">
          <cell r="B2185" t="str">
            <v>LSANZ4884</v>
          </cell>
          <cell r="C2185" t="str">
            <v>20608-8575</v>
          </cell>
          <cell r="D2185" t="str">
            <v>WA520 0A</v>
          </cell>
          <cell r="E2185" t="str">
            <v>SB29B</v>
          </cell>
          <cell r="F2185">
            <v>558</v>
          </cell>
        </row>
        <row r="2186">
          <cell r="B2186" t="str">
            <v>LSANZ4884</v>
          </cell>
          <cell r="C2186" t="str">
            <v>20608-8575</v>
          </cell>
          <cell r="D2186" t="str">
            <v>WA520 0A</v>
          </cell>
          <cell r="E2186" t="str">
            <v>SB29B</v>
          </cell>
          <cell r="F2186">
            <v>558</v>
          </cell>
        </row>
        <row r="2187">
          <cell r="B2187" t="str">
            <v>LSANZ4884</v>
          </cell>
          <cell r="C2187" t="str">
            <v>20608-8575</v>
          </cell>
          <cell r="D2187" t="str">
            <v>WA520 0A</v>
          </cell>
          <cell r="E2187" t="str">
            <v>SB29B</v>
          </cell>
          <cell r="F2187">
            <v>558</v>
          </cell>
        </row>
        <row r="2188">
          <cell r="B2188" t="str">
            <v>LSANZ4884</v>
          </cell>
          <cell r="C2188" t="str">
            <v>20608-8575</v>
          </cell>
          <cell r="D2188" t="str">
            <v>WA520 0A</v>
          </cell>
          <cell r="E2188" t="str">
            <v>SB29B</v>
          </cell>
          <cell r="F2188">
            <v>390</v>
          </cell>
        </row>
        <row r="2190">
          <cell r="B2190" t="str">
            <v>LSE5137</v>
          </cell>
          <cell r="C2190" t="str">
            <v>70570-0616</v>
          </cell>
          <cell r="D2190" t="str">
            <v>JA508 0A</v>
          </cell>
          <cell r="E2190" t="str">
            <v>SW49</v>
          </cell>
          <cell r="F2190">
            <v>240</v>
          </cell>
        </row>
        <row r="2191">
          <cell r="B2191" t="str">
            <v>LSE5137</v>
          </cell>
          <cell r="C2191" t="str">
            <v>70570-0616</v>
          </cell>
          <cell r="D2191" t="str">
            <v>JA508 0A</v>
          </cell>
          <cell r="E2191" t="str">
            <v>SW49</v>
          </cell>
          <cell r="F2191">
            <v>150</v>
          </cell>
        </row>
        <row r="2192">
          <cell r="B2192" t="str">
            <v>LSE5149</v>
          </cell>
          <cell r="C2192" t="str">
            <v>70570-0602</v>
          </cell>
          <cell r="D2192" t="str">
            <v>JA508 0A</v>
          </cell>
          <cell r="E2192" t="str">
            <v>RW32</v>
          </cell>
          <cell r="F2192">
            <v>240</v>
          </cell>
        </row>
        <row r="2193">
          <cell r="B2193" t="str">
            <v>LSE5149</v>
          </cell>
          <cell r="C2193" t="str">
            <v>70570-0602</v>
          </cell>
          <cell r="D2193" t="str">
            <v>JA508 0A</v>
          </cell>
          <cell r="E2193" t="str">
            <v>RW32</v>
          </cell>
          <cell r="F2193">
            <v>240</v>
          </cell>
        </row>
        <row r="2194">
          <cell r="B2194" t="str">
            <v>LSE5149</v>
          </cell>
          <cell r="C2194" t="str">
            <v>70570-0602</v>
          </cell>
          <cell r="D2194" t="str">
            <v>JA508 0A</v>
          </cell>
          <cell r="E2194" t="str">
            <v>RW32</v>
          </cell>
          <cell r="F2194">
            <v>256</v>
          </cell>
        </row>
        <row r="2195">
          <cell r="B2195" t="str">
            <v>LSE5149</v>
          </cell>
          <cell r="C2195" t="str">
            <v>70570-0602</v>
          </cell>
          <cell r="D2195" t="str">
            <v>JA508 0A</v>
          </cell>
          <cell r="E2195" t="str">
            <v>RW32</v>
          </cell>
          <cell r="F2195">
            <v>180</v>
          </cell>
        </row>
        <row r="2196">
          <cell r="B2196" t="str">
            <v>LSE5149</v>
          </cell>
          <cell r="C2196" t="str">
            <v>70570-0602</v>
          </cell>
          <cell r="D2196" t="str">
            <v>JA508 0A</v>
          </cell>
          <cell r="E2196" t="str">
            <v>RW32</v>
          </cell>
          <cell r="F2196">
            <v>180</v>
          </cell>
        </row>
        <row r="2197">
          <cell r="B2197" t="str">
            <v>LSE5149</v>
          </cell>
          <cell r="C2197" t="str">
            <v>70570-0602</v>
          </cell>
          <cell r="D2197" t="str">
            <v>JA508 0A</v>
          </cell>
          <cell r="E2197" t="str">
            <v>RW32</v>
          </cell>
          <cell r="F2197">
            <v>128</v>
          </cell>
        </row>
        <row r="2198">
          <cell r="B2198" t="str">
            <v>LSE5150</v>
          </cell>
          <cell r="C2198" t="str">
            <v>70570-0602</v>
          </cell>
          <cell r="D2198" t="str">
            <v>JA508 0A</v>
          </cell>
          <cell r="E2198" t="str">
            <v>RW32</v>
          </cell>
          <cell r="F2198">
            <v>256</v>
          </cell>
        </row>
        <row r="2199">
          <cell r="B2199" t="str">
            <v>LSE5150</v>
          </cell>
          <cell r="C2199" t="str">
            <v>70570-0602</v>
          </cell>
          <cell r="D2199" t="str">
            <v>JA508 0A</v>
          </cell>
          <cell r="E2199" t="str">
            <v>RW32</v>
          </cell>
          <cell r="F2199">
            <v>180</v>
          </cell>
        </row>
        <row r="2200">
          <cell r="B2200" t="str">
            <v>LSE5150</v>
          </cell>
          <cell r="C2200" t="str">
            <v>70570-0602</v>
          </cell>
          <cell r="D2200" t="str">
            <v>JA508 0A</v>
          </cell>
          <cell r="E2200" t="str">
            <v>RW32</v>
          </cell>
          <cell r="F2200">
            <v>180</v>
          </cell>
        </row>
        <row r="2201">
          <cell r="B2201" t="str">
            <v>LSE5150</v>
          </cell>
          <cell r="C2201" t="str">
            <v>70570-0602</v>
          </cell>
          <cell r="D2201" t="str">
            <v>JA508 0A</v>
          </cell>
          <cell r="E2201" t="str">
            <v>RW32</v>
          </cell>
          <cell r="F2201">
            <v>90</v>
          </cell>
        </row>
        <row r="2202">
          <cell r="B2202" t="str">
            <v>LSE5144</v>
          </cell>
          <cell r="C2202" t="str">
            <v>70570-0616</v>
          </cell>
          <cell r="D2202" t="str">
            <v>JA508 0A</v>
          </cell>
          <cell r="E2202" t="str">
            <v>SW49</v>
          </cell>
          <cell r="F2202">
            <v>248</v>
          </cell>
        </row>
        <row r="2203">
          <cell r="B2203" t="str">
            <v>LSE5144</v>
          </cell>
          <cell r="C2203" t="str">
            <v>70570-0616</v>
          </cell>
          <cell r="D2203" t="str">
            <v>JA508 0A</v>
          </cell>
          <cell r="E2203" t="str">
            <v>SW49</v>
          </cell>
          <cell r="F2203">
            <v>60</v>
          </cell>
        </row>
        <row r="2204">
          <cell r="B2204" t="str">
            <v>LSE5145</v>
          </cell>
          <cell r="C2204" t="str">
            <v>70570-0616</v>
          </cell>
          <cell r="D2204" t="str">
            <v>JA508 0A</v>
          </cell>
          <cell r="E2204" t="str">
            <v>SW49</v>
          </cell>
          <cell r="F2204">
            <v>240</v>
          </cell>
        </row>
        <row r="2205">
          <cell r="B2205" t="str">
            <v>LSE5145</v>
          </cell>
          <cell r="C2205" t="str">
            <v>70570-0616</v>
          </cell>
          <cell r="D2205" t="str">
            <v>JA508 0A</v>
          </cell>
          <cell r="E2205" t="str">
            <v>SW49</v>
          </cell>
          <cell r="F2205">
            <v>240</v>
          </cell>
        </row>
        <row r="2206">
          <cell r="B2206" t="str">
            <v>LSE5145</v>
          </cell>
          <cell r="C2206" t="str">
            <v>70570-0616</v>
          </cell>
          <cell r="D2206" t="str">
            <v>JA508 0A</v>
          </cell>
          <cell r="E2206" t="str">
            <v>SW49</v>
          </cell>
          <cell r="F2206">
            <v>240</v>
          </cell>
        </row>
        <row r="2207">
          <cell r="B2207" t="str">
            <v>LSE5145</v>
          </cell>
          <cell r="C2207" t="str">
            <v>70570-0616</v>
          </cell>
          <cell r="D2207" t="str">
            <v>JA508 0A</v>
          </cell>
          <cell r="E2207" t="str">
            <v>SW49</v>
          </cell>
          <cell r="F2207">
            <v>320</v>
          </cell>
        </row>
        <row r="2208">
          <cell r="B2208" t="str">
            <v>LSE5145</v>
          </cell>
          <cell r="C2208" t="str">
            <v>70570-0616</v>
          </cell>
          <cell r="D2208" t="str">
            <v>JA508 0A</v>
          </cell>
          <cell r="E2208" t="str">
            <v>SW49</v>
          </cell>
          <cell r="F2208">
            <v>124</v>
          </cell>
        </row>
        <row r="2209">
          <cell r="B2209" t="str">
            <v>LSE5145</v>
          </cell>
          <cell r="C2209" t="str">
            <v>70570-0616</v>
          </cell>
          <cell r="D2209" t="str">
            <v>JA508 0A</v>
          </cell>
          <cell r="E2209" t="str">
            <v>SW49</v>
          </cell>
          <cell r="F2209">
            <v>64</v>
          </cell>
        </row>
        <row r="2210">
          <cell r="B2210" t="str">
            <v>LSE5153</v>
          </cell>
          <cell r="C2210" t="str">
            <v>70570-0616</v>
          </cell>
          <cell r="D2210" t="str">
            <v>JA508 0A</v>
          </cell>
          <cell r="E2210" t="str">
            <v>SW49</v>
          </cell>
          <cell r="F2210">
            <v>180</v>
          </cell>
        </row>
        <row r="2211">
          <cell r="B2211" t="str">
            <v>LSE5153</v>
          </cell>
          <cell r="C2211" t="str">
            <v>70570-0616</v>
          </cell>
          <cell r="D2211" t="str">
            <v>JA508 0A</v>
          </cell>
          <cell r="E2211" t="str">
            <v>SW49</v>
          </cell>
          <cell r="F2211">
            <v>180</v>
          </cell>
        </row>
        <row r="2212">
          <cell r="B2212" t="str">
            <v>LSE5153</v>
          </cell>
          <cell r="C2212" t="str">
            <v>70570-0616</v>
          </cell>
          <cell r="D2212" t="str">
            <v>JA508 0A</v>
          </cell>
          <cell r="E2212" t="str">
            <v>SW49</v>
          </cell>
          <cell r="F2212">
            <v>192</v>
          </cell>
        </row>
        <row r="2213">
          <cell r="B2213" t="str">
            <v>LSE5153</v>
          </cell>
          <cell r="C2213" t="str">
            <v>70570-0616</v>
          </cell>
          <cell r="D2213" t="str">
            <v>JA508 0A</v>
          </cell>
          <cell r="E2213" t="str">
            <v>SW49</v>
          </cell>
          <cell r="F2213">
            <v>192</v>
          </cell>
        </row>
        <row r="2214">
          <cell r="B2214" t="str">
            <v>LSE5147</v>
          </cell>
          <cell r="C2214" t="str">
            <v>70570-0602</v>
          </cell>
          <cell r="D2214" t="str">
            <v>JA508 0A</v>
          </cell>
          <cell r="E2214" t="str">
            <v>RW32</v>
          </cell>
          <cell r="F2214">
            <v>256</v>
          </cell>
          <cell r="G2214">
            <v>1228</v>
          </cell>
        </row>
        <row r="2215">
          <cell r="B2215" t="str">
            <v>LSE5147</v>
          </cell>
          <cell r="C2215" t="str">
            <v>70570-0602</v>
          </cell>
          <cell r="D2215" t="str">
            <v>JA508 0A</v>
          </cell>
          <cell r="E2215" t="str">
            <v>RW32</v>
          </cell>
          <cell r="F2215">
            <v>256</v>
          </cell>
        </row>
        <row r="2216">
          <cell r="B2216" t="str">
            <v>LSE5147</v>
          </cell>
          <cell r="C2216" t="str">
            <v>70570-0602</v>
          </cell>
          <cell r="D2216" t="str">
            <v>JA508 0A</v>
          </cell>
          <cell r="E2216" t="str">
            <v>RW32</v>
          </cell>
          <cell r="F2216">
            <v>180</v>
          </cell>
        </row>
        <row r="2217">
          <cell r="B2217" t="str">
            <v>LSE5147</v>
          </cell>
          <cell r="C2217" t="str">
            <v>70570-0602</v>
          </cell>
          <cell r="D2217" t="str">
            <v>JA508 0A</v>
          </cell>
          <cell r="E2217" t="str">
            <v>RW32</v>
          </cell>
          <cell r="F2217">
            <v>180</v>
          </cell>
        </row>
        <row r="2218">
          <cell r="B2218" t="str">
            <v>LSE5147</v>
          </cell>
          <cell r="C2218" t="str">
            <v>70570-0602</v>
          </cell>
          <cell r="D2218" t="str">
            <v>JA508 0A</v>
          </cell>
          <cell r="E2218" t="str">
            <v>RW32</v>
          </cell>
          <cell r="F2218">
            <v>120</v>
          </cell>
        </row>
        <row r="2219">
          <cell r="B2219" t="str">
            <v>LSE5148</v>
          </cell>
          <cell r="C2219" t="str">
            <v>70570-0602</v>
          </cell>
          <cell r="D2219" t="str">
            <v>JA508 0A</v>
          </cell>
          <cell r="E2219" t="str">
            <v>RW32</v>
          </cell>
          <cell r="F2219">
            <v>256</v>
          </cell>
          <cell r="G2219">
            <v>1232</v>
          </cell>
        </row>
        <row r="2221">
          <cell r="B2221" t="str">
            <v>LSANZ4887A</v>
          </cell>
          <cell r="C2221" t="str">
            <v>20981-8591</v>
          </cell>
          <cell r="D2221" t="str">
            <v>WA521 0A</v>
          </cell>
          <cell r="E2221" t="str">
            <v>SP11B</v>
          </cell>
          <cell r="F2221">
            <v>310</v>
          </cell>
          <cell r="G2221">
            <v>620</v>
          </cell>
        </row>
        <row r="2222">
          <cell r="B2222" t="str">
            <v>LSANZ4887A</v>
          </cell>
          <cell r="C2222" t="str">
            <v>20981-8591</v>
          </cell>
          <cell r="D2222" t="str">
            <v>WA521 0A</v>
          </cell>
          <cell r="E2222" t="str">
            <v>SP11B</v>
          </cell>
          <cell r="F2222">
            <v>310</v>
          </cell>
        </row>
        <row r="2223">
          <cell r="B2223" t="str">
            <v>LSANZ4880A</v>
          </cell>
          <cell r="C2223" t="str">
            <v>664-8575</v>
          </cell>
          <cell r="D2223" t="str">
            <v>WA518 0A</v>
          </cell>
          <cell r="E2223" t="str">
            <v>SB29C</v>
          </cell>
          <cell r="F2223">
            <v>300</v>
          </cell>
          <cell r="G2223">
            <v>1850</v>
          </cell>
        </row>
        <row r="2224">
          <cell r="B2224" t="str">
            <v>LSANZ4880A</v>
          </cell>
          <cell r="C2224" t="str">
            <v>664-8575</v>
          </cell>
          <cell r="D2224" t="str">
            <v>WA518 0A</v>
          </cell>
          <cell r="E2224" t="str">
            <v>SB29C</v>
          </cell>
          <cell r="F2224">
            <v>310</v>
          </cell>
        </row>
        <row r="2225">
          <cell r="B2225" t="str">
            <v>LSANZ4880A</v>
          </cell>
          <cell r="C2225" t="str">
            <v>664-8575</v>
          </cell>
          <cell r="D2225" t="str">
            <v>WA518 0A</v>
          </cell>
          <cell r="E2225" t="str">
            <v>SB29C</v>
          </cell>
          <cell r="F2225">
            <v>310</v>
          </cell>
        </row>
        <row r="2226">
          <cell r="B2226" t="str">
            <v>LSANZ4880A</v>
          </cell>
          <cell r="C2226" t="str">
            <v>664-8575</v>
          </cell>
          <cell r="D2226" t="str">
            <v>WA518 0A</v>
          </cell>
          <cell r="E2226" t="str">
            <v>SB29C</v>
          </cell>
          <cell r="F2226">
            <v>310</v>
          </cell>
        </row>
        <row r="2227">
          <cell r="B2227" t="str">
            <v>LSANZ4880A</v>
          </cell>
          <cell r="C2227" t="str">
            <v>664-8575</v>
          </cell>
          <cell r="D2227" t="str">
            <v>WA518 0A</v>
          </cell>
          <cell r="E2227" t="str">
            <v>SB29C</v>
          </cell>
          <cell r="F2227">
            <v>310</v>
          </cell>
        </row>
        <row r="2228">
          <cell r="B2228" t="str">
            <v>LSANZ4880A</v>
          </cell>
          <cell r="C2228" t="str">
            <v>664-8575</v>
          </cell>
          <cell r="D2228" t="str">
            <v>WA518 0A</v>
          </cell>
          <cell r="E2228" t="str">
            <v>SB29C</v>
          </cell>
          <cell r="F2228">
            <v>310</v>
          </cell>
        </row>
        <row r="2229">
          <cell r="B2229" t="str">
            <v>LSANZ4881A</v>
          </cell>
          <cell r="C2229" t="str">
            <v>664-8591</v>
          </cell>
          <cell r="D2229" t="str">
            <v>WA518 0A</v>
          </cell>
          <cell r="E2229" t="str">
            <v>SP11B</v>
          </cell>
          <cell r="F2229">
            <v>390</v>
          </cell>
          <cell r="G2229">
            <v>1336</v>
          </cell>
        </row>
        <row r="2230">
          <cell r="B2230" t="str">
            <v>LSANZ4881A</v>
          </cell>
          <cell r="C2230" t="str">
            <v>664-8591</v>
          </cell>
          <cell r="D2230" t="str">
            <v>WA518 0A</v>
          </cell>
          <cell r="E2230" t="str">
            <v>SP11B</v>
          </cell>
          <cell r="F2230">
            <v>403</v>
          </cell>
        </row>
        <row r="2232">
          <cell r="B2232" t="str">
            <v>LSE5225</v>
          </cell>
          <cell r="C2232" t="str">
            <v>583-06-16</v>
          </cell>
          <cell r="D2232" t="str">
            <v>WA474 0A</v>
          </cell>
          <cell r="E2232" t="str">
            <v>SW49</v>
          </cell>
          <cell r="F2232">
            <v>660</v>
          </cell>
          <cell r="G2232">
            <v>660</v>
          </cell>
        </row>
        <row r="2233">
          <cell r="B2233" t="str">
            <v>LSE5224</v>
          </cell>
          <cell r="C2233" t="str">
            <v>581-06-02</v>
          </cell>
          <cell r="D2233" t="str">
            <v>MA503 0A</v>
          </cell>
          <cell r="E2233" t="str">
            <v>RW32</v>
          </cell>
          <cell r="F2233">
            <v>660</v>
          </cell>
          <cell r="G2233">
            <v>660</v>
          </cell>
        </row>
        <row r="2234">
          <cell r="B2234" t="str">
            <v>LSE5230</v>
          </cell>
          <cell r="C2234" t="str">
            <v>581-06-02</v>
          </cell>
          <cell r="D2234" t="str">
            <v>MA503 0A</v>
          </cell>
          <cell r="E2234" t="str">
            <v>RW32</v>
          </cell>
          <cell r="F2234">
            <v>660</v>
          </cell>
          <cell r="G2234">
            <v>1320</v>
          </cell>
        </row>
        <row r="2235">
          <cell r="B2235" t="str">
            <v>LSE5230</v>
          </cell>
          <cell r="C2235" t="str">
            <v>581-06-02</v>
          </cell>
          <cell r="D2235" t="str">
            <v>MA503 0A</v>
          </cell>
          <cell r="E2235" t="str">
            <v>RW32</v>
          </cell>
          <cell r="F2235">
            <v>660</v>
          </cell>
        </row>
        <row r="2236">
          <cell r="B2236" t="str">
            <v>LSE5229</v>
          </cell>
          <cell r="C2236" t="str">
            <v>581-06-16</v>
          </cell>
          <cell r="D2236" t="str">
            <v>MA503 0A</v>
          </cell>
          <cell r="E2236" t="str">
            <v>SW49</v>
          </cell>
          <cell r="F2236">
            <v>660</v>
          </cell>
          <cell r="G2236">
            <v>660</v>
          </cell>
        </row>
        <row r="2237">
          <cell r="B2237" t="str">
            <v>LSE5226</v>
          </cell>
          <cell r="C2237" t="str">
            <v>581-06-16</v>
          </cell>
          <cell r="D2237" t="str">
            <v>MA503 0A</v>
          </cell>
          <cell r="E2237" t="str">
            <v>SW49</v>
          </cell>
          <cell r="F2237">
            <v>660</v>
          </cell>
          <cell r="G2237">
            <v>1320</v>
          </cell>
        </row>
        <row r="2238">
          <cell r="B2238" t="str">
            <v>LSE5226</v>
          </cell>
          <cell r="C2238" t="str">
            <v>581-06-16</v>
          </cell>
          <cell r="D2238" t="str">
            <v>MA503 0A</v>
          </cell>
          <cell r="E2238" t="str">
            <v>SW49</v>
          </cell>
          <cell r="F2238">
            <v>660</v>
          </cell>
        </row>
        <row r="2239">
          <cell r="B2239" t="str">
            <v>LSE5227</v>
          </cell>
          <cell r="C2239" t="str">
            <v>581-06-02</v>
          </cell>
          <cell r="D2239" t="str">
            <v>MA503 0A</v>
          </cell>
          <cell r="E2239" t="str">
            <v>RW32</v>
          </cell>
          <cell r="F2239">
            <v>660</v>
          </cell>
          <cell r="G2239">
            <v>660</v>
          </cell>
        </row>
        <row r="2240">
          <cell r="B2240" t="str">
            <v>LSE5232</v>
          </cell>
          <cell r="C2240" t="str">
            <v>581-06-02</v>
          </cell>
          <cell r="D2240" t="str">
            <v>MA503 0A</v>
          </cell>
          <cell r="E2240" t="str">
            <v>RW32</v>
          </cell>
          <cell r="F2240">
            <v>660</v>
          </cell>
          <cell r="G2240">
            <v>660</v>
          </cell>
        </row>
        <row r="2241">
          <cell r="B2241" t="str">
            <v>LSE5233</v>
          </cell>
          <cell r="C2241" t="str">
            <v>521-02-76</v>
          </cell>
          <cell r="D2241" t="str">
            <v>MA362 1A</v>
          </cell>
          <cell r="E2241" t="str">
            <v>SB16</v>
          </cell>
          <cell r="F2241">
            <v>660</v>
          </cell>
          <cell r="G2241">
            <v>660</v>
          </cell>
        </row>
        <row r="2242">
          <cell r="B2242" t="str">
            <v>LSE5228</v>
          </cell>
          <cell r="C2242" t="str">
            <v>582-06-16</v>
          </cell>
          <cell r="D2242" t="str">
            <v>MA473 0B</v>
          </cell>
          <cell r="E2242" t="str">
            <v>SW49</v>
          </cell>
          <cell r="F2242">
            <v>660</v>
          </cell>
          <cell r="G2242">
            <v>660</v>
          </cell>
        </row>
        <row r="2243">
          <cell r="B2243" t="str">
            <v>LSANZ4892</v>
          </cell>
          <cell r="C2243" t="str">
            <v>20608-8575</v>
          </cell>
          <cell r="D2243" t="str">
            <v>WA520 0A</v>
          </cell>
          <cell r="E2243" t="str">
            <v>SB29B</v>
          </cell>
          <cell r="F2243">
            <v>520</v>
          </cell>
          <cell r="G2243">
            <v>1020</v>
          </cell>
        </row>
        <row r="2244">
          <cell r="B2244" t="str">
            <v>LSANZ4892</v>
          </cell>
          <cell r="C2244" t="str">
            <v>20608-8575</v>
          </cell>
          <cell r="D2244" t="str">
            <v>WA520 0A</v>
          </cell>
          <cell r="E2244" t="str">
            <v>SB29B</v>
          </cell>
          <cell r="F2244">
            <v>475</v>
          </cell>
        </row>
        <row r="2245">
          <cell r="B2245" t="str">
            <v>LSANZ4892</v>
          </cell>
          <cell r="C2245" t="str">
            <v>20608-8575</v>
          </cell>
          <cell r="D2245" t="str">
            <v>WA520 0A</v>
          </cell>
          <cell r="E2245" t="str">
            <v>SB29B</v>
          </cell>
          <cell r="F2245">
            <v>25</v>
          </cell>
        </row>
        <row r="2246">
          <cell r="B2246" t="str">
            <v>LSANZ4903</v>
          </cell>
          <cell r="C2246" t="str">
            <v>00520-0313</v>
          </cell>
          <cell r="D2246" t="str">
            <v>MA447 1A</v>
          </cell>
          <cell r="E2246" t="str">
            <v>TW11</v>
          </cell>
          <cell r="F2246">
            <v>310</v>
          </cell>
          <cell r="G2246">
            <v>310</v>
          </cell>
        </row>
        <row r="2248">
          <cell r="B2248" t="str">
            <v>LSANZ4891</v>
          </cell>
          <cell r="C2248" t="str">
            <v>20985-8575</v>
          </cell>
          <cell r="D2248" t="str">
            <v>WA476 1A</v>
          </cell>
          <cell r="E2248" t="str">
            <v>SB29</v>
          </cell>
          <cell r="F2248">
            <v>310</v>
          </cell>
          <cell r="G2248">
            <v>310</v>
          </cell>
        </row>
        <row r="2249">
          <cell r="B2249" t="str">
            <v>MUS2050</v>
          </cell>
          <cell r="C2249" t="str">
            <v>Bootcut 3173</v>
          </cell>
          <cell r="D2249" t="str">
            <v>MA506 0A</v>
          </cell>
          <cell r="E2249" t="str">
            <v>SP06</v>
          </cell>
          <cell r="F2249">
            <v>600</v>
          </cell>
          <cell r="G2249">
            <v>8093</v>
          </cell>
        </row>
        <row r="2250">
          <cell r="B2250" t="str">
            <v>MUS2050</v>
          </cell>
          <cell r="C2250" t="str">
            <v>Bootcut 3173</v>
          </cell>
          <cell r="D2250" t="str">
            <v>MA506 0A</v>
          </cell>
          <cell r="E2250" t="str">
            <v>SP06</v>
          </cell>
          <cell r="F2250">
            <v>600</v>
          </cell>
        </row>
        <row r="2251">
          <cell r="B2251" t="str">
            <v>MUS2050</v>
          </cell>
          <cell r="C2251" t="str">
            <v>Bootcut 3173</v>
          </cell>
          <cell r="D2251" t="str">
            <v>MA506 0A</v>
          </cell>
          <cell r="E2251" t="str">
            <v>SP06</v>
          </cell>
          <cell r="F2251">
            <v>600</v>
          </cell>
        </row>
        <row r="2252">
          <cell r="B2252" t="str">
            <v>MUS2050</v>
          </cell>
          <cell r="C2252" t="str">
            <v>Bootcut 3173</v>
          </cell>
          <cell r="D2252" t="str">
            <v>MA506 0A</v>
          </cell>
          <cell r="E2252" t="str">
            <v>SP06</v>
          </cell>
          <cell r="F2252">
            <v>600</v>
          </cell>
        </row>
        <row r="2253">
          <cell r="B2253" t="str">
            <v>MUS2050</v>
          </cell>
          <cell r="C2253" t="str">
            <v>Bootcut 3173</v>
          </cell>
          <cell r="D2253" t="str">
            <v>MA506 0A</v>
          </cell>
          <cell r="E2253" t="str">
            <v>SP06</v>
          </cell>
          <cell r="F2253">
            <v>600</v>
          </cell>
        </row>
        <row r="2254">
          <cell r="B2254" t="str">
            <v>MUS2050</v>
          </cell>
          <cell r="C2254" t="str">
            <v>Bootcut 3173</v>
          </cell>
          <cell r="D2254" t="str">
            <v>MA506 0A</v>
          </cell>
          <cell r="E2254" t="str">
            <v>SP06</v>
          </cell>
          <cell r="F2254">
            <v>600</v>
          </cell>
        </row>
        <row r="2255">
          <cell r="B2255" t="str">
            <v>MUS2050</v>
          </cell>
          <cell r="C2255" t="str">
            <v>Bootcut 3173</v>
          </cell>
          <cell r="D2255" t="str">
            <v>MA506 0A</v>
          </cell>
          <cell r="E2255" t="str">
            <v>SP06</v>
          </cell>
          <cell r="F2255">
            <v>600</v>
          </cell>
        </row>
        <row r="2256">
          <cell r="B2256" t="str">
            <v>MUS2050</v>
          </cell>
          <cell r="C2256" t="str">
            <v>Bootcut 3173</v>
          </cell>
          <cell r="D2256" t="str">
            <v>MA506 0A</v>
          </cell>
          <cell r="E2256" t="str">
            <v>SP06</v>
          </cell>
          <cell r="F2256">
            <v>540</v>
          </cell>
        </row>
        <row r="2257">
          <cell r="B2257" t="str">
            <v>MUS2050</v>
          </cell>
          <cell r="C2257" t="str">
            <v>Bootcut 3173</v>
          </cell>
          <cell r="D2257" t="str">
            <v>MA506 0A</v>
          </cell>
          <cell r="E2257" t="str">
            <v>SP06</v>
          </cell>
          <cell r="F2257">
            <v>540</v>
          </cell>
        </row>
        <row r="2259">
          <cell r="B2259" t="str">
            <v>LSE5148</v>
          </cell>
          <cell r="C2259" t="str">
            <v>70570-0602</v>
          </cell>
          <cell r="D2259" t="str">
            <v>JA508 0A</v>
          </cell>
          <cell r="E2259" t="str">
            <v>RW32</v>
          </cell>
          <cell r="F2259">
            <v>256</v>
          </cell>
          <cell r="G2259">
            <v>1224</v>
          </cell>
        </row>
        <row r="2260">
          <cell r="B2260" t="str">
            <v>LSE5148</v>
          </cell>
          <cell r="C2260" t="str">
            <v>70570-0602</v>
          </cell>
          <cell r="D2260" t="str">
            <v>JA508 0A</v>
          </cell>
          <cell r="E2260" t="str">
            <v>RW32</v>
          </cell>
          <cell r="F2260">
            <v>240</v>
          </cell>
        </row>
        <row r="2261">
          <cell r="B2261" t="str">
            <v>LSE5148</v>
          </cell>
          <cell r="C2261" t="str">
            <v>70570-0602</v>
          </cell>
          <cell r="D2261" t="str">
            <v>JA508 0A</v>
          </cell>
          <cell r="E2261" t="str">
            <v>RW32</v>
          </cell>
          <cell r="F2261">
            <v>240</v>
          </cell>
        </row>
        <row r="2262">
          <cell r="B2262" t="str">
            <v>LSE5148</v>
          </cell>
          <cell r="C2262" t="str">
            <v>70570-0602</v>
          </cell>
          <cell r="D2262" t="str">
            <v>JA508 0A</v>
          </cell>
          <cell r="E2262" t="str">
            <v>RW32</v>
          </cell>
          <cell r="F2262">
            <v>240</v>
          </cell>
        </row>
        <row r="2263">
          <cell r="B2263" t="str">
            <v>LSE5146</v>
          </cell>
          <cell r="C2263" t="str">
            <v>70570-0616</v>
          </cell>
          <cell r="D2263" t="str">
            <v>JA508 0A</v>
          </cell>
          <cell r="E2263" t="str">
            <v>SW49</v>
          </cell>
          <cell r="F2263">
            <v>240</v>
          </cell>
          <cell r="G2263">
            <v>1104</v>
          </cell>
        </row>
        <row r="2264">
          <cell r="B2264" t="str">
            <v>LSE5146</v>
          </cell>
          <cell r="C2264" t="str">
            <v>70570-0616</v>
          </cell>
          <cell r="D2264" t="str">
            <v>JA508 0A</v>
          </cell>
          <cell r="E2264" t="str">
            <v>SW49</v>
          </cell>
          <cell r="F2264">
            <v>240</v>
          </cell>
        </row>
        <row r="2265">
          <cell r="B2265" t="str">
            <v>LSE5146</v>
          </cell>
          <cell r="C2265" t="str">
            <v>70570-0616</v>
          </cell>
          <cell r="D2265" t="str">
            <v>JA508 0A</v>
          </cell>
          <cell r="E2265" t="str">
            <v>SW49</v>
          </cell>
          <cell r="F2265">
            <v>240</v>
          </cell>
        </row>
        <row r="2266">
          <cell r="B2266" t="str">
            <v>LSE5146</v>
          </cell>
          <cell r="C2266" t="str">
            <v>70570-0616</v>
          </cell>
          <cell r="D2266" t="str">
            <v>JA508 0A</v>
          </cell>
          <cell r="E2266" t="str">
            <v>SW49</v>
          </cell>
          <cell r="F2266">
            <v>320</v>
          </cell>
        </row>
        <row r="2267">
          <cell r="B2267" t="str">
            <v>LSE5146</v>
          </cell>
          <cell r="C2267" t="str">
            <v>70570-0616</v>
          </cell>
          <cell r="D2267" t="str">
            <v>JA508 0A</v>
          </cell>
          <cell r="E2267" t="str">
            <v>SW49</v>
          </cell>
          <cell r="F2267">
            <v>64</v>
          </cell>
        </row>
        <row r="2268">
          <cell r="B2268" t="str">
            <v>LSE5151</v>
          </cell>
          <cell r="C2268" t="str">
            <v>70570-0616</v>
          </cell>
          <cell r="D2268" t="str">
            <v>JA508 0A</v>
          </cell>
          <cell r="E2268" t="str">
            <v>SW49</v>
          </cell>
          <cell r="F2268">
            <v>240</v>
          </cell>
          <cell r="G2268">
            <v>1112</v>
          </cell>
        </row>
        <row r="2269">
          <cell r="B2269" t="str">
            <v>LSE5151</v>
          </cell>
          <cell r="C2269" t="str">
            <v>70570-0616</v>
          </cell>
          <cell r="D2269" t="str">
            <v>JA508 0A</v>
          </cell>
          <cell r="E2269" t="str">
            <v>SW49</v>
          </cell>
          <cell r="F2269">
            <v>256</v>
          </cell>
        </row>
        <row r="2270">
          <cell r="B2270" t="str">
            <v>LSE5151</v>
          </cell>
          <cell r="C2270" t="str">
            <v>70570-0616</v>
          </cell>
          <cell r="D2270" t="str">
            <v>JA508 0A</v>
          </cell>
          <cell r="E2270" t="str">
            <v>SW49</v>
          </cell>
          <cell r="F2270">
            <v>256</v>
          </cell>
        </row>
        <row r="2271">
          <cell r="B2271" t="str">
            <v>LSE5151</v>
          </cell>
          <cell r="C2271" t="str">
            <v>70570-0616</v>
          </cell>
          <cell r="D2271" t="str">
            <v>JA508 0A</v>
          </cell>
          <cell r="E2271" t="str">
            <v>SW49</v>
          </cell>
          <cell r="F2271">
            <v>240</v>
          </cell>
        </row>
        <row r="2272">
          <cell r="B2272" t="str">
            <v>LSE5151</v>
          </cell>
          <cell r="C2272" t="str">
            <v>70570-0616</v>
          </cell>
          <cell r="D2272" t="str">
            <v>JA508 0A</v>
          </cell>
          <cell r="E2272" t="str">
            <v>SW49</v>
          </cell>
          <cell r="F2272">
            <v>120</v>
          </cell>
        </row>
        <row r="2273">
          <cell r="B2273" t="str">
            <v>LSE5152</v>
          </cell>
          <cell r="C2273" t="str">
            <v>70570-0602</v>
          </cell>
          <cell r="D2273" t="str">
            <v>JA508 0A</v>
          </cell>
          <cell r="E2273" t="str">
            <v>RW32</v>
          </cell>
          <cell r="F2273">
            <v>240</v>
          </cell>
          <cell r="G2273">
            <v>368</v>
          </cell>
        </row>
        <row r="2274">
          <cell r="B2274" t="str">
            <v>LSE5152</v>
          </cell>
          <cell r="C2274" t="str">
            <v>70570-0602</v>
          </cell>
          <cell r="D2274" t="str">
            <v>JA508 0A</v>
          </cell>
          <cell r="E2274" t="str">
            <v>RW32</v>
          </cell>
          <cell r="F2274">
            <v>128</v>
          </cell>
        </row>
        <row r="2275">
          <cell r="B2275" t="str">
            <v>LSE5155</v>
          </cell>
          <cell r="C2275" t="str">
            <v>70570-0602</v>
          </cell>
          <cell r="D2275" t="str">
            <v>JA508 0A</v>
          </cell>
          <cell r="E2275" t="str">
            <v>RW32</v>
          </cell>
          <cell r="F2275">
            <v>256</v>
          </cell>
          <cell r="G2275">
            <v>526</v>
          </cell>
        </row>
        <row r="2276">
          <cell r="B2276" t="str">
            <v>LSE5155</v>
          </cell>
          <cell r="C2276" t="str">
            <v>70570-0602</v>
          </cell>
          <cell r="D2276" t="str">
            <v>JA508 0A</v>
          </cell>
          <cell r="E2276" t="str">
            <v>RW32</v>
          </cell>
          <cell r="F2276">
            <v>180</v>
          </cell>
        </row>
        <row r="2277">
          <cell r="B2277" t="str">
            <v>LSE5155</v>
          </cell>
          <cell r="C2277" t="str">
            <v>70570-0602</v>
          </cell>
          <cell r="D2277" t="str">
            <v>JA508 0A</v>
          </cell>
          <cell r="E2277" t="str">
            <v>RW32</v>
          </cell>
          <cell r="F2277">
            <v>90</v>
          </cell>
        </row>
        <row r="2278">
          <cell r="B2278" t="str">
            <v>LSE5154</v>
          </cell>
          <cell r="C2278" t="str">
            <v>70570-0616</v>
          </cell>
          <cell r="D2278" t="str">
            <v>JA508 0A</v>
          </cell>
          <cell r="E2278" t="str">
            <v>SW49</v>
          </cell>
          <cell r="F2278">
            <v>240</v>
          </cell>
          <cell r="G2278">
            <v>740</v>
          </cell>
        </row>
        <row r="2279">
          <cell r="B2279" t="str">
            <v>LSE5154</v>
          </cell>
          <cell r="C2279" t="str">
            <v>70570-0616</v>
          </cell>
          <cell r="D2279" t="str">
            <v>JA508 0A</v>
          </cell>
          <cell r="E2279" t="str">
            <v>SW49</v>
          </cell>
          <cell r="F2279">
            <v>256</v>
          </cell>
        </row>
        <row r="2280">
          <cell r="B2280" t="str">
            <v>LSE5154</v>
          </cell>
          <cell r="C2280" t="str">
            <v>70570-0616</v>
          </cell>
          <cell r="D2280" t="str">
            <v>JA508 0A</v>
          </cell>
          <cell r="E2280" t="str">
            <v>SW49</v>
          </cell>
          <cell r="F2280">
            <v>180</v>
          </cell>
        </row>
        <row r="2281">
          <cell r="B2281" t="str">
            <v>LSE5154</v>
          </cell>
          <cell r="C2281" t="str">
            <v>70570-0616</v>
          </cell>
          <cell r="D2281" t="str">
            <v>JA508 0A</v>
          </cell>
          <cell r="E2281" t="str">
            <v>SW49</v>
          </cell>
          <cell r="F2281">
            <v>64</v>
          </cell>
        </row>
        <row r="2282">
          <cell r="B2282" t="str">
            <v>LSE5182</v>
          </cell>
          <cell r="C2282" t="str">
            <v>70570-0616</v>
          </cell>
          <cell r="D2282" t="str">
            <v>JA508 0A</v>
          </cell>
          <cell r="E2282" t="str">
            <v>SW49</v>
          </cell>
          <cell r="F2282">
            <v>240</v>
          </cell>
          <cell r="G2282">
            <v>1232</v>
          </cell>
        </row>
        <row r="2283">
          <cell r="B2283" t="str">
            <v>LSE5182</v>
          </cell>
          <cell r="C2283" t="str">
            <v>70570-0616</v>
          </cell>
          <cell r="D2283" t="str">
            <v>JA508 0A</v>
          </cell>
          <cell r="E2283" t="str">
            <v>SW49</v>
          </cell>
          <cell r="F2283">
            <v>240</v>
          </cell>
        </row>
        <row r="2284">
          <cell r="B2284" t="str">
            <v>LSE5182</v>
          </cell>
          <cell r="C2284" t="str">
            <v>70570-0616</v>
          </cell>
          <cell r="D2284" t="str">
            <v>JA508 0A</v>
          </cell>
          <cell r="E2284" t="str">
            <v>SW49</v>
          </cell>
          <cell r="F2284">
            <v>256</v>
          </cell>
        </row>
        <row r="2285">
          <cell r="B2285" t="str">
            <v>LSE5182</v>
          </cell>
          <cell r="C2285" t="str">
            <v>70570-0616</v>
          </cell>
          <cell r="D2285" t="str">
            <v>JA508 0A</v>
          </cell>
          <cell r="E2285" t="str">
            <v>SW49</v>
          </cell>
          <cell r="F2285">
            <v>256</v>
          </cell>
        </row>
        <row r="2286">
          <cell r="B2286" t="str">
            <v>LSE5182</v>
          </cell>
          <cell r="C2286" t="str">
            <v>70570-0616</v>
          </cell>
          <cell r="D2286" t="str">
            <v>JA508 0A</v>
          </cell>
          <cell r="E2286" t="str">
            <v>SW49</v>
          </cell>
          <cell r="F2286">
            <v>180</v>
          </cell>
        </row>
        <row r="2287">
          <cell r="B2287" t="str">
            <v>LSE5182</v>
          </cell>
          <cell r="C2287" t="str">
            <v>70570-0616</v>
          </cell>
          <cell r="D2287" t="str">
            <v>JA508 0A</v>
          </cell>
          <cell r="E2287" t="str">
            <v>SW49</v>
          </cell>
          <cell r="F2287">
            <v>60</v>
          </cell>
        </row>
        <row r="2288">
          <cell r="B2288" t="str">
            <v>LSANZ4881A</v>
          </cell>
          <cell r="C2288" t="str">
            <v>664-8591</v>
          </cell>
          <cell r="D2288" t="str">
            <v>WA518 0A</v>
          </cell>
          <cell r="E2288" t="str">
            <v>SP11B</v>
          </cell>
          <cell r="F2288">
            <v>403</v>
          </cell>
          <cell r="G2288">
            <v>1336</v>
          </cell>
        </row>
        <row r="2289">
          <cell r="B2289" t="str">
            <v>LSANZ4881A</v>
          </cell>
          <cell r="C2289" t="str">
            <v>664-8591</v>
          </cell>
          <cell r="D2289" t="str">
            <v>WA518 0A</v>
          </cell>
          <cell r="E2289" t="str">
            <v>SP11B</v>
          </cell>
          <cell r="F2289">
            <v>128</v>
          </cell>
        </row>
        <row r="2290">
          <cell r="B2290" t="str">
            <v>LSANZ4881A</v>
          </cell>
          <cell r="C2290" t="str">
            <v>664-8591</v>
          </cell>
          <cell r="D2290" t="str">
            <v>WA518 0A</v>
          </cell>
          <cell r="E2290" t="str">
            <v>SP11B</v>
          </cell>
          <cell r="F2290">
            <v>12</v>
          </cell>
        </row>
        <row r="2291">
          <cell r="B2291" t="str">
            <v>LSANZ4894</v>
          </cell>
          <cell r="C2291" t="str">
            <v>20981-8575</v>
          </cell>
          <cell r="D2291" t="str">
            <v>WA521 0A</v>
          </cell>
          <cell r="E2291" t="str">
            <v>SB29C</v>
          </cell>
          <cell r="F2291">
            <v>40</v>
          </cell>
          <cell r="G2291">
            <v>1784</v>
          </cell>
        </row>
        <row r="2292">
          <cell r="B2292" t="str">
            <v>LSANZ4894</v>
          </cell>
          <cell r="C2292" t="str">
            <v>20981-8575</v>
          </cell>
          <cell r="D2292" t="str">
            <v>WA521 0A</v>
          </cell>
          <cell r="E2292" t="str">
            <v>SB29C</v>
          </cell>
          <cell r="F2292">
            <v>480</v>
          </cell>
        </row>
        <row r="2293">
          <cell r="B2293" t="str">
            <v>LSANZ4894</v>
          </cell>
          <cell r="C2293" t="str">
            <v>20981-8575</v>
          </cell>
          <cell r="D2293" t="str">
            <v>WA521 0A</v>
          </cell>
          <cell r="E2293" t="str">
            <v>SB29C</v>
          </cell>
          <cell r="F2293">
            <v>480</v>
          </cell>
        </row>
        <row r="2294">
          <cell r="B2294" t="str">
            <v>LSANZ4894</v>
          </cell>
          <cell r="C2294" t="str">
            <v>20981-8575</v>
          </cell>
          <cell r="D2294" t="str">
            <v>WA521 0A</v>
          </cell>
          <cell r="E2294" t="str">
            <v>SB29C</v>
          </cell>
          <cell r="F2294">
            <v>496</v>
          </cell>
        </row>
        <row r="2295">
          <cell r="B2295" t="str">
            <v>LSANZ4894</v>
          </cell>
          <cell r="C2295" t="str">
            <v>20981-8575</v>
          </cell>
          <cell r="D2295" t="str">
            <v>WA521 0A</v>
          </cell>
          <cell r="E2295" t="str">
            <v>SB29C</v>
          </cell>
          <cell r="F2295">
            <v>248</v>
          </cell>
        </row>
        <row r="2296">
          <cell r="B2296" t="str">
            <v>LSANZ4894</v>
          </cell>
          <cell r="C2296" t="str">
            <v>20981-8575</v>
          </cell>
          <cell r="D2296" t="str">
            <v>WA521 0A</v>
          </cell>
          <cell r="E2296" t="str">
            <v>SB29C</v>
          </cell>
          <cell r="F2296">
            <v>40</v>
          </cell>
        </row>
        <row r="2297">
          <cell r="B2297" t="str">
            <v>LSANZ4895</v>
          </cell>
          <cell r="C2297" t="str">
            <v>20981-8591</v>
          </cell>
          <cell r="D2297" t="str">
            <v>WA521 0A</v>
          </cell>
          <cell r="E2297" t="str">
            <v>SP11B</v>
          </cell>
          <cell r="F2297">
            <v>45</v>
          </cell>
          <cell r="G2297">
            <v>1383</v>
          </cell>
        </row>
        <row r="2298">
          <cell r="B2298" t="str">
            <v>LSANZ4895</v>
          </cell>
          <cell r="C2298" t="str">
            <v>20981-8591</v>
          </cell>
          <cell r="D2298" t="str">
            <v>WA521 0A</v>
          </cell>
          <cell r="E2298" t="str">
            <v>SP11B</v>
          </cell>
          <cell r="F2298">
            <v>420</v>
          </cell>
        </row>
        <row r="2299">
          <cell r="B2299" t="str">
            <v>LSANZ4895</v>
          </cell>
          <cell r="C2299" t="str">
            <v>20981-8591</v>
          </cell>
          <cell r="D2299" t="str">
            <v>WA521 0A</v>
          </cell>
          <cell r="E2299" t="str">
            <v>SP11B</v>
          </cell>
          <cell r="F2299">
            <v>434</v>
          </cell>
        </row>
        <row r="2300">
          <cell r="B2300" t="str">
            <v>CAR2275</v>
          </cell>
          <cell r="C2300" t="str">
            <v>710 PB</v>
          </cell>
          <cell r="D2300" t="str">
            <v>MB204 1B</v>
          </cell>
          <cell r="E2300" t="str">
            <v>SP12</v>
          </cell>
          <cell r="F2300">
            <v>120</v>
          </cell>
          <cell r="G2300">
            <v>6088</v>
          </cell>
        </row>
        <row r="2301">
          <cell r="B2301" t="str">
            <v>CAR2275</v>
          </cell>
          <cell r="C2301" t="str">
            <v>710 PB</v>
          </cell>
          <cell r="D2301" t="str">
            <v>MB204 1B</v>
          </cell>
          <cell r="E2301" t="str">
            <v>SP12</v>
          </cell>
          <cell r="F2301">
            <v>660</v>
          </cell>
        </row>
        <row r="2302">
          <cell r="B2302" t="str">
            <v>CAR2275</v>
          </cell>
          <cell r="C2302" t="str">
            <v>710 PB</v>
          </cell>
          <cell r="D2302" t="str">
            <v>MB204 1B</v>
          </cell>
          <cell r="E2302" t="str">
            <v>SP12</v>
          </cell>
          <cell r="F2302">
            <v>660</v>
          </cell>
        </row>
        <row r="2303">
          <cell r="B2303" t="str">
            <v>CAR2275</v>
          </cell>
          <cell r="C2303" t="str">
            <v>710 PB</v>
          </cell>
          <cell r="D2303" t="str">
            <v>MB204 1B</v>
          </cell>
          <cell r="E2303" t="str">
            <v>SP12</v>
          </cell>
          <cell r="F2303">
            <v>660</v>
          </cell>
        </row>
        <row r="2304">
          <cell r="B2304" t="str">
            <v>CAR2275</v>
          </cell>
          <cell r="C2304" t="str">
            <v>710 PB</v>
          </cell>
          <cell r="D2304" t="str">
            <v>MB204 1B</v>
          </cell>
          <cell r="E2304" t="str">
            <v>SP12</v>
          </cell>
          <cell r="F2304">
            <v>660</v>
          </cell>
        </row>
        <row r="2305">
          <cell r="B2305" t="str">
            <v>CAR2275</v>
          </cell>
          <cell r="C2305" t="str">
            <v>710 PB</v>
          </cell>
          <cell r="D2305" t="str">
            <v>MB204 1B</v>
          </cell>
          <cell r="E2305" t="str">
            <v>SP12</v>
          </cell>
          <cell r="F2305">
            <v>682</v>
          </cell>
        </row>
        <row r="2306">
          <cell r="B2306" t="str">
            <v>CAR2275</v>
          </cell>
          <cell r="C2306" t="str">
            <v>710 PB</v>
          </cell>
          <cell r="D2306" t="str">
            <v>MB204 1B</v>
          </cell>
          <cell r="E2306" t="str">
            <v>SP12</v>
          </cell>
          <cell r="F2306">
            <v>682</v>
          </cell>
        </row>
        <row r="2307">
          <cell r="B2307" t="str">
            <v>CAR2275</v>
          </cell>
          <cell r="C2307" t="str">
            <v>710 PB</v>
          </cell>
          <cell r="D2307" t="str">
            <v>MB204 1B</v>
          </cell>
          <cell r="E2307" t="str">
            <v>SP12</v>
          </cell>
          <cell r="F2307">
            <v>682</v>
          </cell>
        </row>
        <row r="2308">
          <cell r="B2308" t="str">
            <v>CAR2275</v>
          </cell>
          <cell r="C2308" t="str">
            <v>710 PB</v>
          </cell>
          <cell r="D2308" t="str">
            <v>MB204 1B</v>
          </cell>
          <cell r="E2308" t="str">
            <v>SP12</v>
          </cell>
          <cell r="F2308">
            <v>682</v>
          </cell>
        </row>
        <row r="2309">
          <cell r="B2309" t="str">
            <v>CAR2275</v>
          </cell>
          <cell r="C2309" t="str">
            <v>710 PB</v>
          </cell>
          <cell r="D2309" t="str">
            <v>MB204 1B</v>
          </cell>
          <cell r="E2309" t="str">
            <v>SP12</v>
          </cell>
          <cell r="F2309">
            <v>600</v>
          </cell>
        </row>
        <row r="2310">
          <cell r="B2310" t="str">
            <v>LSANZ4797</v>
          </cell>
          <cell r="C2310" t="str">
            <v>00504-0207</v>
          </cell>
          <cell r="D2310" t="str">
            <v>MA381 1A</v>
          </cell>
          <cell r="E2310" t="str">
            <v>SW58</v>
          </cell>
          <cell r="F2310">
            <v>660</v>
          </cell>
          <cell r="G2310">
            <v>6088</v>
          </cell>
        </row>
        <row r="2311">
          <cell r="B2311" t="str">
            <v>LSANZ4797</v>
          </cell>
          <cell r="C2311" t="str">
            <v>00504-0207</v>
          </cell>
          <cell r="D2311" t="str">
            <v>MA381 1A</v>
          </cell>
          <cell r="E2311" t="str">
            <v>SW58</v>
          </cell>
          <cell r="F2311">
            <v>660</v>
          </cell>
        </row>
        <row r="2312">
          <cell r="B2312" t="str">
            <v>LSANZ4797</v>
          </cell>
          <cell r="C2312" t="str">
            <v>00504-0207</v>
          </cell>
          <cell r="D2312" t="str">
            <v>MA381 1A</v>
          </cell>
          <cell r="E2312" t="str">
            <v>SW58</v>
          </cell>
          <cell r="F2312">
            <v>660</v>
          </cell>
        </row>
        <row r="2313">
          <cell r="B2313" t="str">
            <v>LSANZ4797</v>
          </cell>
          <cell r="C2313" t="str">
            <v>00504-0207</v>
          </cell>
          <cell r="D2313" t="str">
            <v>MA381 1A</v>
          </cell>
          <cell r="E2313" t="str">
            <v>SW58</v>
          </cell>
          <cell r="F2313">
            <v>660</v>
          </cell>
        </row>
        <row r="2314">
          <cell r="B2314" t="str">
            <v>LSANZ4797</v>
          </cell>
          <cell r="C2314" t="str">
            <v>00504-0207</v>
          </cell>
          <cell r="D2314" t="str">
            <v>MA381 1A</v>
          </cell>
          <cell r="E2314" t="str">
            <v>SW58</v>
          </cell>
          <cell r="F2314">
            <v>660</v>
          </cell>
        </row>
        <row r="2315">
          <cell r="B2315" t="str">
            <v>LSANZ4797</v>
          </cell>
          <cell r="C2315" t="str">
            <v>00504-0207</v>
          </cell>
          <cell r="D2315" t="str">
            <v>MA381 1A</v>
          </cell>
          <cell r="E2315" t="str">
            <v>SW58</v>
          </cell>
          <cell r="F2315">
            <v>660</v>
          </cell>
        </row>
        <row r="2316">
          <cell r="B2316" t="str">
            <v>LSANZ4797</v>
          </cell>
          <cell r="C2316" t="str">
            <v>00504-0207</v>
          </cell>
          <cell r="D2316" t="str">
            <v>MA381 1A</v>
          </cell>
          <cell r="E2316" t="str">
            <v>SW58</v>
          </cell>
          <cell r="F2316">
            <v>660</v>
          </cell>
        </row>
        <row r="2317">
          <cell r="B2317" t="str">
            <v>LSANZ4797</v>
          </cell>
          <cell r="C2317" t="str">
            <v>00504-0207</v>
          </cell>
          <cell r="D2317" t="str">
            <v>MA381 1A</v>
          </cell>
          <cell r="E2317" t="str">
            <v>SW58</v>
          </cell>
          <cell r="F2317">
            <v>390</v>
          </cell>
        </row>
        <row r="2318">
          <cell r="B2318" t="str">
            <v>LSANZ4835</v>
          </cell>
          <cell r="C2318" t="str">
            <v>00504-0207</v>
          </cell>
          <cell r="D2318" t="str">
            <v>MA381 1A</v>
          </cell>
          <cell r="E2318" t="str">
            <v>SW58</v>
          </cell>
          <cell r="F2318">
            <v>600</v>
          </cell>
          <cell r="G2318">
            <v>4800</v>
          </cell>
        </row>
        <row r="2319">
          <cell r="B2319" t="str">
            <v>LSANZ4835</v>
          </cell>
          <cell r="C2319" t="str">
            <v>00504-0207</v>
          </cell>
          <cell r="D2319" t="str">
            <v>MA381 1A</v>
          </cell>
          <cell r="E2319" t="str">
            <v>SW58</v>
          </cell>
          <cell r="F2319">
            <v>600</v>
          </cell>
        </row>
        <row r="2320">
          <cell r="B2320" t="str">
            <v>LSANZ4835</v>
          </cell>
          <cell r="C2320" t="str">
            <v>00504-0207</v>
          </cell>
          <cell r="D2320" t="str">
            <v>MA381 1A</v>
          </cell>
          <cell r="E2320" t="str">
            <v>SW58</v>
          </cell>
          <cell r="F2320">
            <v>600</v>
          </cell>
        </row>
        <row r="2321">
          <cell r="B2321" t="str">
            <v>LSANZ4835</v>
          </cell>
          <cell r="C2321" t="str">
            <v>00504-0207</v>
          </cell>
          <cell r="D2321" t="str">
            <v>MA381 1A</v>
          </cell>
          <cell r="E2321" t="str">
            <v>SW58</v>
          </cell>
          <cell r="F2321">
            <v>600</v>
          </cell>
        </row>
        <row r="2322">
          <cell r="B2322" t="str">
            <v>LSANZ4835</v>
          </cell>
          <cell r="C2322" t="str">
            <v>00504-0207</v>
          </cell>
          <cell r="D2322" t="str">
            <v>MA381 1A</v>
          </cell>
          <cell r="E2322" t="str">
            <v>SW58</v>
          </cell>
          <cell r="F2322">
            <v>600</v>
          </cell>
        </row>
        <row r="2323">
          <cell r="B2323" t="str">
            <v>LSANZ4835</v>
          </cell>
          <cell r="C2323" t="str">
            <v>00504-0207</v>
          </cell>
          <cell r="D2323" t="str">
            <v>MA381 1A</v>
          </cell>
          <cell r="E2323" t="str">
            <v>SW58</v>
          </cell>
          <cell r="F2323">
            <v>600</v>
          </cell>
        </row>
        <row r="2324">
          <cell r="B2324" t="str">
            <v>LSANZ4835</v>
          </cell>
          <cell r="C2324" t="str">
            <v>00504-0207</v>
          </cell>
          <cell r="D2324" t="str">
            <v>MA381 1A</v>
          </cell>
          <cell r="E2324" t="str">
            <v>SW58</v>
          </cell>
          <cell r="F2324">
            <v>600</v>
          </cell>
        </row>
        <row r="2325">
          <cell r="B2325" t="str">
            <v>LSANZ4835</v>
          </cell>
          <cell r="C2325" t="str">
            <v>00504-0207</v>
          </cell>
          <cell r="D2325" t="str">
            <v>MA381 1A</v>
          </cell>
          <cell r="E2325" t="str">
            <v>SW58</v>
          </cell>
          <cell r="F2325">
            <v>600</v>
          </cell>
        </row>
        <row r="2326">
          <cell r="B2326" t="str">
            <v>LSANZ4847</v>
          </cell>
          <cell r="C2326" t="str">
            <v>00504-0207</v>
          </cell>
          <cell r="D2326" t="str">
            <v>MA381 1A</v>
          </cell>
          <cell r="E2326" t="str">
            <v>SW58</v>
          </cell>
          <cell r="F2326">
            <v>660</v>
          </cell>
          <cell r="G2326">
            <v>5400</v>
          </cell>
        </row>
        <row r="2327">
          <cell r="B2327" t="str">
            <v>LSANZ4847</v>
          </cell>
          <cell r="C2327" t="str">
            <v>00504-0207</v>
          </cell>
          <cell r="D2327" t="str">
            <v>MA381 1A</v>
          </cell>
          <cell r="E2327" t="str">
            <v>SW58</v>
          </cell>
          <cell r="F2327">
            <v>660</v>
          </cell>
        </row>
        <row r="2328">
          <cell r="B2328" t="str">
            <v>LSANZ4847</v>
          </cell>
          <cell r="C2328" t="str">
            <v>00504-0207</v>
          </cell>
          <cell r="D2328" t="str">
            <v>MA381 1A</v>
          </cell>
          <cell r="E2328" t="str">
            <v>SW58</v>
          </cell>
          <cell r="F2328">
            <v>660</v>
          </cell>
        </row>
        <row r="2329">
          <cell r="B2329" t="str">
            <v>LSANZ4847</v>
          </cell>
          <cell r="C2329" t="str">
            <v>00504-0207</v>
          </cell>
          <cell r="D2329" t="str">
            <v>MA381 1A</v>
          </cell>
          <cell r="E2329" t="str">
            <v>SW58</v>
          </cell>
          <cell r="F2329">
            <v>660</v>
          </cell>
        </row>
        <row r="2330">
          <cell r="B2330" t="str">
            <v>LSANZ4847</v>
          </cell>
          <cell r="C2330" t="str">
            <v>00504-0207</v>
          </cell>
          <cell r="D2330" t="str">
            <v>MA381 1A</v>
          </cell>
          <cell r="E2330" t="str">
            <v>SW58</v>
          </cell>
          <cell r="F2330">
            <v>660</v>
          </cell>
        </row>
        <row r="2331">
          <cell r="B2331" t="str">
            <v>LSANZ4847</v>
          </cell>
          <cell r="C2331" t="str">
            <v>00504-0207</v>
          </cell>
          <cell r="D2331" t="str">
            <v>MA381 1A</v>
          </cell>
          <cell r="E2331" t="str">
            <v>SW58</v>
          </cell>
          <cell r="F2331">
            <v>720</v>
          </cell>
        </row>
        <row r="2332">
          <cell r="B2332" t="str">
            <v>LSANZ4847</v>
          </cell>
          <cell r="C2332" t="str">
            <v>00504-0207</v>
          </cell>
          <cell r="D2332" t="str">
            <v>MA381 1A</v>
          </cell>
          <cell r="E2332" t="str">
            <v>SW58</v>
          </cell>
          <cell r="F2332">
            <v>720</v>
          </cell>
        </row>
        <row r="2333">
          <cell r="B2333" t="str">
            <v>LSANZ4847</v>
          </cell>
          <cell r="C2333" t="str">
            <v>00504-0207</v>
          </cell>
          <cell r="D2333" t="str">
            <v>MA381 1A</v>
          </cell>
          <cell r="E2333" t="str">
            <v>SW58</v>
          </cell>
          <cell r="F2333">
            <v>660</v>
          </cell>
        </row>
        <row r="2334">
          <cell r="B2334" t="str">
            <v>LSANZ4873</v>
          </cell>
          <cell r="C2334" t="str">
            <v>00504-0207</v>
          </cell>
          <cell r="D2334" t="str">
            <v>MA381 1A</v>
          </cell>
          <cell r="E2334" t="str">
            <v>SW58</v>
          </cell>
          <cell r="F2334">
            <v>600</v>
          </cell>
          <cell r="G2334">
            <v>3600</v>
          </cell>
        </row>
        <row r="2335">
          <cell r="B2335" t="str">
            <v>LSANZ4873</v>
          </cell>
          <cell r="C2335" t="str">
            <v>00504-0207</v>
          </cell>
          <cell r="D2335" t="str">
            <v>MA381 1A</v>
          </cell>
          <cell r="E2335" t="str">
            <v>SW58</v>
          </cell>
          <cell r="F2335">
            <v>600</v>
          </cell>
        </row>
        <row r="2336">
          <cell r="B2336" t="str">
            <v>LSANZ4873</v>
          </cell>
          <cell r="C2336" t="str">
            <v>00504-0207</v>
          </cell>
          <cell r="D2336" t="str">
            <v>MA381 1A</v>
          </cell>
          <cell r="E2336" t="str">
            <v>SW58</v>
          </cell>
          <cell r="F2336">
            <v>600</v>
          </cell>
        </row>
        <row r="2337">
          <cell r="B2337" t="str">
            <v>LSANZ4873</v>
          </cell>
          <cell r="C2337" t="str">
            <v>00504-0207</v>
          </cell>
          <cell r="D2337" t="str">
            <v>MA381 1A</v>
          </cell>
          <cell r="E2337" t="str">
            <v>SW58</v>
          </cell>
          <cell r="F2337">
            <v>600</v>
          </cell>
        </row>
        <row r="2338">
          <cell r="B2338" t="str">
            <v>LSANZ4873</v>
          </cell>
          <cell r="C2338" t="str">
            <v>00504-0207</v>
          </cell>
          <cell r="D2338" t="str">
            <v>MA381 1A</v>
          </cell>
          <cell r="E2338" t="str">
            <v>SW58</v>
          </cell>
          <cell r="F2338">
            <v>600</v>
          </cell>
        </row>
        <row r="2339">
          <cell r="B2339" t="str">
            <v>LSANZ4873</v>
          </cell>
          <cell r="C2339" t="str">
            <v>00504-0207</v>
          </cell>
          <cell r="D2339" t="str">
            <v>MA381 1A</v>
          </cell>
          <cell r="E2339" t="str">
            <v>SW58</v>
          </cell>
          <cell r="F2339">
            <v>600</v>
          </cell>
        </row>
        <row r="2340">
          <cell r="B2340" t="str">
            <v>LSANZ4888</v>
          </cell>
          <cell r="C2340" t="str">
            <v>00504-0207</v>
          </cell>
          <cell r="D2340" t="str">
            <v>MA381 1A</v>
          </cell>
          <cell r="E2340" t="str">
            <v>SW58</v>
          </cell>
          <cell r="F2340">
            <v>660</v>
          </cell>
          <cell r="G2340">
            <v>5400</v>
          </cell>
        </row>
        <row r="2341">
          <cell r="B2341" t="str">
            <v>LSANZ4888</v>
          </cell>
          <cell r="C2341" t="str">
            <v>00504-0207</v>
          </cell>
          <cell r="D2341" t="str">
            <v>MA381 1A</v>
          </cell>
          <cell r="E2341" t="str">
            <v>SW58</v>
          </cell>
          <cell r="F2341">
            <v>660</v>
          </cell>
        </row>
        <row r="2342">
          <cell r="B2342" t="str">
            <v>LSANZ4888</v>
          </cell>
          <cell r="C2342" t="str">
            <v>00504-0207</v>
          </cell>
          <cell r="D2342" t="str">
            <v>MA381 1A</v>
          </cell>
          <cell r="E2342" t="str">
            <v>SW58</v>
          </cell>
          <cell r="F2342">
            <v>660</v>
          </cell>
        </row>
        <row r="2343">
          <cell r="B2343" t="str">
            <v>LSANZ4888</v>
          </cell>
          <cell r="C2343" t="str">
            <v>00504-0207</v>
          </cell>
          <cell r="D2343" t="str">
            <v>MA381 1A</v>
          </cell>
          <cell r="E2343" t="str">
            <v>SW58</v>
          </cell>
          <cell r="F2343">
            <v>660</v>
          </cell>
        </row>
        <row r="2345">
          <cell r="B2345" t="str">
            <v>MUS2060</v>
          </cell>
          <cell r="C2345" t="str">
            <v>111-715-511</v>
          </cell>
          <cell r="D2345" t="str">
            <v>MA444 0A</v>
          </cell>
          <cell r="E2345" t="str">
            <v>BW42</v>
          </cell>
          <cell r="F2345">
            <v>441</v>
          </cell>
          <cell r="G2345">
            <v>1234</v>
          </cell>
        </row>
        <row r="2346">
          <cell r="B2346" t="str">
            <v>MUS2060</v>
          </cell>
          <cell r="C2346" t="str">
            <v>111-715-511</v>
          </cell>
          <cell r="D2346" t="str">
            <v>MA444 0A</v>
          </cell>
          <cell r="E2346" t="str">
            <v>BW42</v>
          </cell>
          <cell r="F2346">
            <v>390</v>
          </cell>
        </row>
        <row r="2347">
          <cell r="B2347" t="str">
            <v>MUS2060</v>
          </cell>
          <cell r="C2347" t="str">
            <v>111-715-511</v>
          </cell>
          <cell r="D2347" t="str">
            <v>MA444 0A</v>
          </cell>
          <cell r="E2347" t="str">
            <v>BW42</v>
          </cell>
          <cell r="F2347">
            <v>403</v>
          </cell>
        </row>
        <row r="2348">
          <cell r="B2348" t="str">
            <v>MUS2055</v>
          </cell>
          <cell r="C2348" t="str">
            <v>111/715/533</v>
          </cell>
          <cell r="D2348" t="str">
            <v>MA444 0A</v>
          </cell>
          <cell r="E2348" t="str">
            <v>SW57</v>
          </cell>
          <cell r="F2348">
            <v>660</v>
          </cell>
          <cell r="G2348">
            <v>4878</v>
          </cell>
        </row>
        <row r="2349">
          <cell r="B2349" t="str">
            <v>MUS2055</v>
          </cell>
          <cell r="C2349" t="str">
            <v>111/715/533</v>
          </cell>
          <cell r="D2349" t="str">
            <v>MA444 0A</v>
          </cell>
          <cell r="E2349" t="str">
            <v>SW57</v>
          </cell>
          <cell r="F2349">
            <v>660</v>
          </cell>
        </row>
        <row r="2350">
          <cell r="B2350" t="str">
            <v>MUS2055</v>
          </cell>
          <cell r="C2350" t="str">
            <v>111/715/533</v>
          </cell>
          <cell r="D2350" t="str">
            <v>MA444 0A</v>
          </cell>
          <cell r="E2350" t="str">
            <v>SW57</v>
          </cell>
          <cell r="F2350">
            <v>682</v>
          </cell>
        </row>
        <row r="2351">
          <cell r="B2351" t="str">
            <v>MUS2055</v>
          </cell>
          <cell r="C2351" t="str">
            <v>111/715/533</v>
          </cell>
          <cell r="D2351" t="str">
            <v>MA444 0A</v>
          </cell>
          <cell r="E2351" t="str">
            <v>SW57</v>
          </cell>
          <cell r="F2351">
            <v>660</v>
          </cell>
        </row>
        <row r="2352">
          <cell r="B2352" t="str">
            <v>MUS2055</v>
          </cell>
          <cell r="C2352" t="str">
            <v>111/715/533</v>
          </cell>
          <cell r="D2352" t="str">
            <v>MA444 0A</v>
          </cell>
          <cell r="E2352" t="str">
            <v>SW57</v>
          </cell>
          <cell r="F2352">
            <v>682</v>
          </cell>
        </row>
        <row r="2353">
          <cell r="B2353" t="str">
            <v>MUS2055</v>
          </cell>
          <cell r="C2353" t="str">
            <v>111/715/533</v>
          </cell>
          <cell r="D2353" t="str">
            <v>MA444 0A</v>
          </cell>
          <cell r="E2353" t="str">
            <v>SW57</v>
          </cell>
          <cell r="F2353">
            <v>372</v>
          </cell>
        </row>
        <row r="2354">
          <cell r="B2354" t="str">
            <v>MUS2055</v>
          </cell>
          <cell r="C2354" t="str">
            <v>111/715/533</v>
          </cell>
          <cell r="D2354" t="str">
            <v>MA444 0A</v>
          </cell>
          <cell r="E2354" t="str">
            <v>SW57</v>
          </cell>
          <cell r="F2354">
            <v>252</v>
          </cell>
        </row>
        <row r="2355">
          <cell r="B2355" t="str">
            <v>MUS2055</v>
          </cell>
          <cell r="C2355" t="str">
            <v>111/715/533</v>
          </cell>
          <cell r="D2355" t="str">
            <v>MA444 0A</v>
          </cell>
          <cell r="E2355" t="str">
            <v>SW57</v>
          </cell>
          <cell r="F2355">
            <v>110</v>
          </cell>
        </row>
        <row r="2356">
          <cell r="B2356" t="str">
            <v>MUS2053</v>
          </cell>
          <cell r="C2356" t="str">
            <v>112/715/533</v>
          </cell>
          <cell r="D2356" t="str">
            <v>MA445 0A</v>
          </cell>
          <cell r="E2356" t="str">
            <v>SW57</v>
          </cell>
          <cell r="F2356">
            <v>720</v>
          </cell>
          <cell r="G2356">
            <v>2548</v>
          </cell>
        </row>
        <row r="2357">
          <cell r="B2357" t="str">
            <v>MUS2053</v>
          </cell>
          <cell r="C2357" t="str">
            <v>112/715/533</v>
          </cell>
          <cell r="D2357" t="str">
            <v>MA445 0A</v>
          </cell>
          <cell r="E2357" t="str">
            <v>SW57</v>
          </cell>
          <cell r="F2357">
            <v>744</v>
          </cell>
        </row>
        <row r="2358">
          <cell r="B2358" t="str">
            <v>MUS2053</v>
          </cell>
          <cell r="C2358" t="str">
            <v>112/715/533</v>
          </cell>
          <cell r="D2358" t="str">
            <v>MA445 0A</v>
          </cell>
          <cell r="E2358" t="str">
            <v>SW57</v>
          </cell>
          <cell r="F2358">
            <v>744</v>
          </cell>
        </row>
        <row r="2359">
          <cell r="B2359" t="str">
            <v>MUS2053</v>
          </cell>
          <cell r="C2359" t="str">
            <v>112/715/533</v>
          </cell>
          <cell r="D2359" t="str">
            <v>MA445 0A</v>
          </cell>
          <cell r="E2359" t="str">
            <v>SW57</v>
          </cell>
          <cell r="F2359">
            <v>240</v>
          </cell>
        </row>
        <row r="2360">
          <cell r="B2360" t="str">
            <v>MUS2053</v>
          </cell>
          <cell r="C2360" t="str">
            <v>112/715/533</v>
          </cell>
          <cell r="D2360" t="str">
            <v>MA445 0A</v>
          </cell>
          <cell r="E2360" t="str">
            <v>SW57</v>
          </cell>
          <cell r="F2360">
            <v>100</v>
          </cell>
        </row>
        <row r="2361">
          <cell r="B2361" t="str">
            <v>LSANZ4830 Re-Cut</v>
          </cell>
          <cell r="C2361" t="str">
            <v>00520-9495</v>
          </cell>
          <cell r="D2361" t="str">
            <v>MA447 1A</v>
          </cell>
          <cell r="E2361" t="str">
            <v>SP08</v>
          </cell>
          <cell r="F2361">
            <v>25</v>
          </cell>
        </row>
        <row r="2362">
          <cell r="B2362" t="str">
            <v>MUS2050</v>
          </cell>
          <cell r="C2362" t="str">
            <v>Bootcut 3173</v>
          </cell>
          <cell r="D2362" t="str">
            <v>MA506 0A</v>
          </cell>
          <cell r="E2362" t="str">
            <v>SP06</v>
          </cell>
          <cell r="F2362">
            <v>600</v>
          </cell>
          <cell r="G2362">
            <v>8093</v>
          </cell>
        </row>
        <row r="2363">
          <cell r="B2363" t="str">
            <v>MUS2050</v>
          </cell>
          <cell r="C2363" t="str">
            <v>Bootcut 3173</v>
          </cell>
          <cell r="D2363" t="str">
            <v>MA506 0A</v>
          </cell>
          <cell r="E2363" t="str">
            <v>SP06</v>
          </cell>
          <cell r="F2363">
            <v>600</v>
          </cell>
        </row>
        <row r="2364">
          <cell r="B2364" t="str">
            <v>MUS2050</v>
          </cell>
          <cell r="C2364" t="str">
            <v>Bootcut 3173</v>
          </cell>
          <cell r="D2364" t="str">
            <v>MA506 0A</v>
          </cell>
          <cell r="E2364" t="str">
            <v>SP06</v>
          </cell>
          <cell r="F2364">
            <v>600</v>
          </cell>
        </row>
        <row r="2365">
          <cell r="B2365" t="str">
            <v>MUS2050</v>
          </cell>
          <cell r="C2365" t="str">
            <v>Bootcut 3173</v>
          </cell>
          <cell r="D2365" t="str">
            <v>MA506 0A</v>
          </cell>
          <cell r="E2365" t="str">
            <v>SP06</v>
          </cell>
          <cell r="F2365">
            <v>600</v>
          </cell>
        </row>
        <row r="2366">
          <cell r="B2366" t="str">
            <v>MUS2050</v>
          </cell>
          <cell r="C2366" t="str">
            <v>Bootcut 3173</v>
          </cell>
          <cell r="D2366" t="str">
            <v>MA506 0A</v>
          </cell>
          <cell r="E2366" t="str">
            <v>SP06</v>
          </cell>
          <cell r="F2366">
            <v>600</v>
          </cell>
        </row>
        <row r="2367">
          <cell r="B2367" t="str">
            <v>MUS2050</v>
          </cell>
          <cell r="C2367" t="str">
            <v>Bootcut 3173</v>
          </cell>
          <cell r="D2367" t="str">
            <v>MA506 0A</v>
          </cell>
          <cell r="E2367" t="str">
            <v>SP06</v>
          </cell>
          <cell r="F2367">
            <v>540</v>
          </cell>
        </row>
        <row r="2368">
          <cell r="B2368" t="str">
            <v>MUS2050</v>
          </cell>
          <cell r="C2368" t="str">
            <v>Bootcut 3173</v>
          </cell>
          <cell r="D2368" t="str">
            <v>MA506 0A</v>
          </cell>
          <cell r="E2368" t="str">
            <v>SP06</v>
          </cell>
          <cell r="F2368">
            <v>540</v>
          </cell>
        </row>
        <row r="2369">
          <cell r="B2369" t="str">
            <v>MUS2050</v>
          </cell>
          <cell r="C2369" t="str">
            <v>Bootcut 3173</v>
          </cell>
          <cell r="D2369" t="str">
            <v>MA506 0A</v>
          </cell>
          <cell r="E2369" t="str">
            <v>SP06</v>
          </cell>
          <cell r="F2369">
            <v>540</v>
          </cell>
        </row>
        <row r="2370">
          <cell r="B2370" t="str">
            <v>WT0015</v>
          </cell>
          <cell r="C2370" t="str">
            <v>-</v>
          </cell>
          <cell r="D2370" t="str">
            <v>Fillers</v>
          </cell>
          <cell r="E2370" t="str">
            <v>Wash Trail</v>
          </cell>
          <cell r="F2370">
            <v>500</v>
          </cell>
        </row>
        <row r="2371">
          <cell r="B2371" t="str">
            <v>WT0015</v>
          </cell>
          <cell r="C2371" t="str">
            <v>-</v>
          </cell>
          <cell r="D2371" t="str">
            <v>Fillers</v>
          </cell>
          <cell r="E2371" t="str">
            <v>Wash Trail</v>
          </cell>
          <cell r="F2371">
            <v>500</v>
          </cell>
        </row>
        <row r="2372">
          <cell r="B2372" t="str">
            <v>WT0015</v>
          </cell>
          <cell r="C2372" t="str">
            <v>-</v>
          </cell>
          <cell r="D2372" t="str">
            <v>Fillers</v>
          </cell>
          <cell r="E2372" t="str">
            <v>Wash Trail</v>
          </cell>
          <cell r="F2372">
            <v>500</v>
          </cell>
        </row>
        <row r="2373">
          <cell r="B2373" t="str">
            <v>WT0015</v>
          </cell>
          <cell r="C2373" t="str">
            <v>-</v>
          </cell>
          <cell r="D2373" t="str">
            <v>Fillers</v>
          </cell>
          <cell r="E2373" t="str">
            <v>Wash Trail</v>
          </cell>
          <cell r="F2373">
            <v>500</v>
          </cell>
        </row>
        <row r="2374">
          <cell r="B2374" t="str">
            <v>WT0016</v>
          </cell>
          <cell r="C2374" t="str">
            <v>-</v>
          </cell>
          <cell r="D2374" t="str">
            <v>Fillers</v>
          </cell>
          <cell r="E2374" t="str">
            <v>Wash Trail</v>
          </cell>
          <cell r="F2374">
            <v>500</v>
          </cell>
        </row>
        <row r="2375">
          <cell r="B2375" t="str">
            <v>WT0016</v>
          </cell>
          <cell r="C2375" t="str">
            <v>-</v>
          </cell>
          <cell r="D2375" t="str">
            <v>Fillers</v>
          </cell>
          <cell r="E2375" t="str">
            <v>Wash Trail</v>
          </cell>
          <cell r="F2375">
            <v>500</v>
          </cell>
        </row>
        <row r="2376">
          <cell r="B2376" t="str">
            <v>WT0016</v>
          </cell>
          <cell r="C2376" t="str">
            <v>-</v>
          </cell>
          <cell r="D2376" t="str">
            <v>Fillers</v>
          </cell>
          <cell r="E2376" t="str">
            <v>Wash Trail</v>
          </cell>
          <cell r="F2376">
            <v>500</v>
          </cell>
        </row>
        <row r="2377">
          <cell r="B2377" t="str">
            <v>WT0016</v>
          </cell>
          <cell r="C2377" t="str">
            <v>-</v>
          </cell>
          <cell r="D2377" t="str">
            <v>Fillers</v>
          </cell>
          <cell r="E2377" t="str">
            <v>Wash Trail</v>
          </cell>
          <cell r="F2377">
            <v>500</v>
          </cell>
        </row>
        <row r="2378">
          <cell r="B2378" t="str">
            <v>WT0016</v>
          </cell>
          <cell r="C2378" t="str">
            <v>-</v>
          </cell>
          <cell r="D2378" t="str">
            <v>Fillers</v>
          </cell>
          <cell r="E2378" t="str">
            <v>Wash Trail</v>
          </cell>
          <cell r="F2378">
            <v>500</v>
          </cell>
        </row>
        <row r="2379">
          <cell r="B2379" t="str">
            <v>WT0016</v>
          </cell>
          <cell r="C2379" t="str">
            <v>-</v>
          </cell>
          <cell r="D2379" t="str">
            <v>Fillers</v>
          </cell>
          <cell r="E2379" t="str">
            <v>Wash Trail</v>
          </cell>
          <cell r="F2379">
            <v>500</v>
          </cell>
        </row>
        <row r="2380">
          <cell r="B2380" t="str">
            <v>WT0016</v>
          </cell>
          <cell r="C2380" t="str">
            <v>-</v>
          </cell>
          <cell r="D2380" t="str">
            <v>Fillers</v>
          </cell>
          <cell r="E2380" t="str">
            <v>Wash Trail</v>
          </cell>
          <cell r="F2380">
            <v>500</v>
          </cell>
        </row>
        <row r="2381">
          <cell r="B2381" t="str">
            <v>WT0016</v>
          </cell>
          <cell r="C2381" t="str">
            <v>-</v>
          </cell>
          <cell r="D2381" t="str">
            <v>Fillers</v>
          </cell>
          <cell r="E2381" t="str">
            <v>Wash Trail</v>
          </cell>
          <cell r="F2381">
            <v>500</v>
          </cell>
        </row>
        <row r="2382">
          <cell r="B2382" t="str">
            <v>MUS2050</v>
          </cell>
          <cell r="C2382" t="str">
            <v>Bootcut 3173</v>
          </cell>
          <cell r="D2382" t="str">
            <v>MA506 0A</v>
          </cell>
          <cell r="E2382" t="str">
            <v>SP06</v>
          </cell>
          <cell r="F2382">
            <v>540</v>
          </cell>
          <cell r="G2382">
            <v>8093</v>
          </cell>
        </row>
        <row r="2383">
          <cell r="B2383" t="str">
            <v>MUS2050</v>
          </cell>
          <cell r="C2383" t="str">
            <v>Bootcut 3173</v>
          </cell>
          <cell r="D2383" t="str">
            <v>MA506 0A</v>
          </cell>
          <cell r="E2383" t="str">
            <v>SP06</v>
          </cell>
          <cell r="F2383">
            <v>744</v>
          </cell>
        </row>
        <row r="2384">
          <cell r="B2384" t="str">
            <v>MUS2050</v>
          </cell>
          <cell r="C2384" t="str">
            <v>Bootcut 3173</v>
          </cell>
          <cell r="D2384" t="str">
            <v>MA506 0A</v>
          </cell>
          <cell r="E2384" t="str">
            <v>SP06</v>
          </cell>
          <cell r="F2384">
            <v>558</v>
          </cell>
        </row>
        <row r="2385">
          <cell r="B2385" t="str">
            <v>MUS2050</v>
          </cell>
          <cell r="C2385" t="str">
            <v>Bootcut 3173</v>
          </cell>
          <cell r="D2385" t="str">
            <v>MA506 0A</v>
          </cell>
          <cell r="E2385" t="str">
            <v>SP06</v>
          </cell>
          <cell r="F2385">
            <v>231</v>
          </cell>
        </row>
        <row r="2386">
          <cell r="B2386" t="str">
            <v>MUS2050</v>
          </cell>
          <cell r="C2386" t="str">
            <v>Bootcut 3173</v>
          </cell>
          <cell r="D2386" t="str">
            <v>MA506 0A</v>
          </cell>
          <cell r="E2386" t="str">
            <v>SP06</v>
          </cell>
          <cell r="F2386">
            <v>60</v>
          </cell>
        </row>
        <row r="2387">
          <cell r="B2387" t="str">
            <v>MUS2050</v>
          </cell>
          <cell r="C2387" t="str">
            <v>Bootcut 3173</v>
          </cell>
          <cell r="D2387" t="str">
            <v>MA506 0A</v>
          </cell>
          <cell r="E2387" t="str">
            <v>SP06</v>
          </cell>
          <cell r="F2387">
            <v>120</v>
          </cell>
        </row>
        <row r="2388">
          <cell r="B2388" t="str">
            <v>MUS2050</v>
          </cell>
          <cell r="C2388" t="str">
            <v>Bootcut 3173</v>
          </cell>
          <cell r="D2388" t="str">
            <v>MA506 0A</v>
          </cell>
          <cell r="E2388" t="str">
            <v>SP06</v>
          </cell>
          <cell r="F2388">
            <v>20</v>
          </cell>
        </row>
        <row r="2389">
          <cell r="B2389" t="str">
            <v>LSANZ4897</v>
          </cell>
          <cell r="C2389" t="str">
            <v>00704-0206</v>
          </cell>
          <cell r="D2389" t="str">
            <v>MO143 1B</v>
          </cell>
          <cell r="E2389" t="str">
            <v>BW27</v>
          </cell>
          <cell r="F2389">
            <v>600</v>
          </cell>
          <cell r="G2389">
            <v>600</v>
          </cell>
        </row>
        <row r="2390">
          <cell r="B2390" t="str">
            <v>LSANZ4898</v>
          </cell>
          <cell r="C2390" t="str">
            <v>00704-0207</v>
          </cell>
          <cell r="D2390" t="str">
            <v>MO143 1B</v>
          </cell>
          <cell r="E2390" t="str">
            <v>SW40</v>
          </cell>
          <cell r="F2390">
            <v>600</v>
          </cell>
          <cell r="G2390">
            <v>600</v>
          </cell>
        </row>
        <row r="2391">
          <cell r="B2391" t="str">
            <v>LSANZ4907</v>
          </cell>
          <cell r="C2391" t="str">
            <v>00704-0207</v>
          </cell>
          <cell r="D2391" t="str">
            <v>MO143 1B</v>
          </cell>
          <cell r="E2391" t="str">
            <v>SW40</v>
          </cell>
          <cell r="F2391">
            <v>600</v>
          </cell>
          <cell r="G2391">
            <v>600</v>
          </cell>
        </row>
        <row r="2392">
          <cell r="B2392" t="str">
            <v>LSANZ4899</v>
          </cell>
          <cell r="C2392" t="str">
            <v>43450-0276</v>
          </cell>
          <cell r="D2392" t="str">
            <v>WA421 1A</v>
          </cell>
          <cell r="E2392" t="str">
            <v>SB16</v>
          </cell>
          <cell r="F2392">
            <v>300</v>
          </cell>
          <cell r="G2392">
            <v>300</v>
          </cell>
        </row>
        <row r="2393">
          <cell r="B2393" t="str">
            <v>MUS2047</v>
          </cell>
          <cell r="C2393" t="str">
            <v>3169/719/533</v>
          </cell>
          <cell r="D2393" t="str">
            <v>MA516 0A</v>
          </cell>
          <cell r="E2393" t="str">
            <v>SW57</v>
          </cell>
          <cell r="F2393">
            <v>264</v>
          </cell>
          <cell r="G2393">
            <v>528</v>
          </cell>
        </row>
        <row r="2394">
          <cell r="B2394" t="str">
            <v>MUS2047</v>
          </cell>
          <cell r="C2394" t="str">
            <v>3169/719/533</v>
          </cell>
          <cell r="D2394" t="str">
            <v>MA516 0A</v>
          </cell>
          <cell r="E2394" t="str">
            <v>SW57</v>
          </cell>
          <cell r="F2394">
            <v>264</v>
          </cell>
        </row>
        <row r="2395">
          <cell r="B2395" t="str">
            <v>MUS2048</v>
          </cell>
          <cell r="C2395" t="str">
            <v>3101/719/533</v>
          </cell>
          <cell r="D2395" t="str">
            <v>MA437 1B</v>
          </cell>
          <cell r="E2395" t="str">
            <v>SW57</v>
          </cell>
          <cell r="F2395">
            <v>242</v>
          </cell>
          <cell r="G2395">
            <v>2548</v>
          </cell>
        </row>
        <row r="2396">
          <cell r="B2396" t="str">
            <v>MUS2048</v>
          </cell>
          <cell r="C2396" t="str">
            <v>3101/719/533</v>
          </cell>
          <cell r="D2396" t="str">
            <v>MA437 1B</v>
          </cell>
          <cell r="E2396" t="str">
            <v>SW57</v>
          </cell>
          <cell r="F2396">
            <v>242</v>
          </cell>
        </row>
        <row r="2398">
          <cell r="B2398" t="str">
            <v>LSANZ4845</v>
          </cell>
          <cell r="C2398" t="str">
            <v>RECUT</v>
          </cell>
          <cell r="D2398" t="str">
            <v>RECUT</v>
          </cell>
          <cell r="E2398" t="str">
            <v>TW11</v>
          </cell>
          <cell r="F2398">
            <v>504</v>
          </cell>
          <cell r="G2398">
            <v>5400</v>
          </cell>
        </row>
        <row r="2399">
          <cell r="B2399" t="str">
            <v>LSANZ-4830 Recut</v>
          </cell>
          <cell r="C2399" t="str">
            <v>00520-9495</v>
          </cell>
          <cell r="D2399" t="str">
            <v>MA447 1A</v>
          </cell>
          <cell r="E2399" t="str">
            <v>SP08</v>
          </cell>
          <cell r="F2399">
            <v>25</v>
          </cell>
        </row>
        <row r="2400">
          <cell r="B2400" t="str">
            <v>LSE5183</v>
          </cell>
          <cell r="C2400" t="str">
            <v>70570-0616</v>
          </cell>
          <cell r="D2400" t="str">
            <v>JA508 0A</v>
          </cell>
          <cell r="E2400" t="str">
            <v>SW49</v>
          </cell>
          <cell r="F2400">
            <v>240</v>
          </cell>
          <cell r="G2400">
            <v>1232</v>
          </cell>
        </row>
        <row r="2401">
          <cell r="B2401" t="str">
            <v>LSE5183</v>
          </cell>
          <cell r="C2401" t="str">
            <v>70570-0616</v>
          </cell>
          <cell r="D2401" t="str">
            <v>JA508 0A</v>
          </cell>
          <cell r="E2401" t="str">
            <v>SW49</v>
          </cell>
          <cell r="F2401">
            <v>240</v>
          </cell>
        </row>
        <row r="2402">
          <cell r="B2402" t="str">
            <v>LSE5183</v>
          </cell>
          <cell r="C2402" t="str">
            <v>70570-0616</v>
          </cell>
          <cell r="D2402" t="str">
            <v>JA508 0A</v>
          </cell>
          <cell r="E2402" t="str">
            <v>SW49</v>
          </cell>
          <cell r="F2402">
            <v>256</v>
          </cell>
        </row>
        <row r="2403">
          <cell r="B2403" t="str">
            <v>LSE5183</v>
          </cell>
          <cell r="C2403" t="str">
            <v>70570-0616</v>
          </cell>
          <cell r="D2403" t="str">
            <v>JA508 0A</v>
          </cell>
          <cell r="E2403" t="str">
            <v>SW49</v>
          </cell>
          <cell r="F2403">
            <v>256</v>
          </cell>
        </row>
        <row r="2404">
          <cell r="B2404" t="str">
            <v>LSE5183</v>
          </cell>
          <cell r="C2404" t="str">
            <v>70570-0616</v>
          </cell>
          <cell r="D2404" t="str">
            <v>JA508 0A</v>
          </cell>
          <cell r="E2404" t="str">
            <v>SW49</v>
          </cell>
          <cell r="F2404">
            <v>240</v>
          </cell>
        </row>
        <row r="2405">
          <cell r="B2405" t="str">
            <v>LSE5185</v>
          </cell>
          <cell r="C2405" t="str">
            <v>70570-0616</v>
          </cell>
          <cell r="D2405" t="str">
            <v>JA508 0A</v>
          </cell>
          <cell r="E2405" t="str">
            <v>SW49</v>
          </cell>
          <cell r="F2405">
            <v>256</v>
          </cell>
          <cell r="G2405">
            <v>1232</v>
          </cell>
        </row>
        <row r="2406">
          <cell r="B2406" t="str">
            <v>LSE5185</v>
          </cell>
          <cell r="C2406" t="str">
            <v>70570-0616</v>
          </cell>
          <cell r="D2406" t="str">
            <v>JA508 0A</v>
          </cell>
          <cell r="E2406" t="str">
            <v>SW49</v>
          </cell>
          <cell r="F2406">
            <v>256</v>
          </cell>
        </row>
        <row r="2407">
          <cell r="B2407" t="str">
            <v>LSE5185</v>
          </cell>
          <cell r="C2407" t="str">
            <v>70570-0616</v>
          </cell>
          <cell r="D2407" t="str">
            <v>JA508 0A</v>
          </cell>
          <cell r="E2407" t="str">
            <v>SW49</v>
          </cell>
          <cell r="F2407">
            <v>240</v>
          </cell>
        </row>
        <row r="2408">
          <cell r="B2408" t="str">
            <v>LSE5185</v>
          </cell>
          <cell r="C2408" t="str">
            <v>70570-0616</v>
          </cell>
          <cell r="D2408" t="str">
            <v>JA508 0A</v>
          </cell>
          <cell r="E2408" t="str">
            <v>SW49</v>
          </cell>
          <cell r="F2408">
            <v>240</v>
          </cell>
        </row>
        <row r="2409">
          <cell r="B2409" t="str">
            <v>LSE5185</v>
          </cell>
          <cell r="C2409" t="str">
            <v>70570-0616</v>
          </cell>
          <cell r="D2409" t="str">
            <v>JA508 0A</v>
          </cell>
          <cell r="E2409" t="str">
            <v>SW49</v>
          </cell>
          <cell r="F2409">
            <v>240</v>
          </cell>
        </row>
        <row r="2410">
          <cell r="B2410" t="str">
            <v>LSE5187</v>
          </cell>
          <cell r="C2410" t="str">
            <v>70570-0616</v>
          </cell>
          <cell r="D2410" t="str">
            <v>JA508 0A</v>
          </cell>
          <cell r="E2410" t="str">
            <v>SW49</v>
          </cell>
          <cell r="F2410">
            <v>240</v>
          </cell>
          <cell r="G2410">
            <v>976</v>
          </cell>
        </row>
        <row r="2411">
          <cell r="B2411" t="str">
            <v>LSE5187</v>
          </cell>
          <cell r="C2411" t="str">
            <v>70570-0616</v>
          </cell>
          <cell r="D2411" t="str">
            <v>JA508 0A</v>
          </cell>
          <cell r="E2411" t="str">
            <v>SW49</v>
          </cell>
          <cell r="F2411">
            <v>256</v>
          </cell>
        </row>
        <row r="2412">
          <cell r="B2412" t="str">
            <v>LSE5187</v>
          </cell>
          <cell r="C2412" t="str">
            <v>70570-0616</v>
          </cell>
          <cell r="D2412" t="str">
            <v>JA508 0A</v>
          </cell>
          <cell r="E2412" t="str">
            <v>SW49</v>
          </cell>
          <cell r="F2412">
            <v>240</v>
          </cell>
        </row>
        <row r="2413">
          <cell r="B2413" t="str">
            <v>LSE5187</v>
          </cell>
          <cell r="C2413" t="str">
            <v>70570-0616</v>
          </cell>
          <cell r="D2413" t="str">
            <v>JA508 0A</v>
          </cell>
          <cell r="E2413" t="str">
            <v>SW49</v>
          </cell>
          <cell r="F2413">
            <v>240</v>
          </cell>
        </row>
        <row r="2414">
          <cell r="B2414" t="str">
            <v>LSE5184</v>
          </cell>
          <cell r="C2414" t="str">
            <v>70570-0602</v>
          </cell>
          <cell r="D2414" t="str">
            <v>JA508 0A</v>
          </cell>
          <cell r="E2414" t="str">
            <v>RW32</v>
          </cell>
          <cell r="F2414">
            <v>240</v>
          </cell>
          <cell r="G2414">
            <v>1206</v>
          </cell>
        </row>
        <row r="2415">
          <cell r="B2415" t="str">
            <v>LSE5184</v>
          </cell>
          <cell r="C2415" t="str">
            <v>70570-0602</v>
          </cell>
          <cell r="D2415" t="str">
            <v>JA508 0A</v>
          </cell>
          <cell r="E2415" t="str">
            <v>RW32</v>
          </cell>
          <cell r="F2415">
            <v>240</v>
          </cell>
        </row>
        <row r="2416">
          <cell r="B2416" t="str">
            <v>LSE5184</v>
          </cell>
          <cell r="C2416" t="str">
            <v>70570-0602</v>
          </cell>
          <cell r="D2416" t="str">
            <v>JA508 0A</v>
          </cell>
          <cell r="E2416" t="str">
            <v>RW32</v>
          </cell>
          <cell r="F2416">
            <v>256</v>
          </cell>
        </row>
        <row r="2417">
          <cell r="B2417" t="str">
            <v>LSE5184</v>
          </cell>
          <cell r="C2417" t="str">
            <v>70570-0602</v>
          </cell>
          <cell r="D2417" t="str">
            <v>JA508 0A</v>
          </cell>
          <cell r="E2417" t="str">
            <v>RW32</v>
          </cell>
          <cell r="F2417">
            <v>320</v>
          </cell>
        </row>
        <row r="2418">
          <cell r="B2418" t="str">
            <v>LSE5184</v>
          </cell>
          <cell r="C2418" t="str">
            <v>70570-0602</v>
          </cell>
          <cell r="D2418" t="str">
            <v>JA508 0A</v>
          </cell>
          <cell r="E2418" t="str">
            <v>RW32</v>
          </cell>
          <cell r="F2418">
            <v>150</v>
          </cell>
        </row>
        <row r="2419">
          <cell r="B2419" t="str">
            <v>LSE5186</v>
          </cell>
          <cell r="C2419" t="str">
            <v>70570-0602</v>
          </cell>
          <cell r="D2419" t="str">
            <v>JA508 0A</v>
          </cell>
          <cell r="E2419" t="str">
            <v>RW32</v>
          </cell>
          <cell r="F2419">
            <v>240</v>
          </cell>
          <cell r="G2419">
            <v>1232</v>
          </cell>
        </row>
        <row r="2420">
          <cell r="B2420" t="str">
            <v>LSE5186</v>
          </cell>
          <cell r="C2420" t="str">
            <v>70570-0602</v>
          </cell>
          <cell r="D2420" t="str">
            <v>JA508 0A</v>
          </cell>
          <cell r="E2420" t="str">
            <v>RW32</v>
          </cell>
          <cell r="F2420">
            <v>240</v>
          </cell>
        </row>
        <row r="2421">
          <cell r="B2421" t="str">
            <v>LSE5186</v>
          </cell>
          <cell r="C2421" t="str">
            <v>70570-0602</v>
          </cell>
          <cell r="D2421" t="str">
            <v>JA508 0A</v>
          </cell>
          <cell r="E2421" t="str">
            <v>RW32</v>
          </cell>
          <cell r="F2421">
            <v>256</v>
          </cell>
        </row>
        <row r="2422">
          <cell r="B2422" t="str">
            <v>LSE5186</v>
          </cell>
          <cell r="C2422" t="str">
            <v>70570-0602</v>
          </cell>
          <cell r="D2422" t="str">
            <v>JA508 0A</v>
          </cell>
          <cell r="E2422" t="str">
            <v>RW32</v>
          </cell>
          <cell r="F2422">
            <v>256</v>
          </cell>
        </row>
        <row r="2423">
          <cell r="B2423" t="str">
            <v>LSE5186</v>
          </cell>
          <cell r="C2423" t="str">
            <v>70570-0602</v>
          </cell>
          <cell r="D2423" t="str">
            <v>JA508 0A</v>
          </cell>
          <cell r="E2423" t="str">
            <v>RW32</v>
          </cell>
          <cell r="F2423">
            <v>180</v>
          </cell>
        </row>
        <row r="2424">
          <cell r="B2424" t="str">
            <v>LSE5186</v>
          </cell>
          <cell r="C2424" t="str">
            <v>70570-0602</v>
          </cell>
          <cell r="D2424" t="str">
            <v>JA508 0A</v>
          </cell>
          <cell r="E2424" t="str">
            <v>RW32</v>
          </cell>
          <cell r="F2424">
            <v>60</v>
          </cell>
        </row>
        <row r="2425">
          <cell r="B2425" t="str">
            <v>LSE5188</v>
          </cell>
          <cell r="C2425" t="str">
            <v>70570-0602</v>
          </cell>
          <cell r="D2425" t="str">
            <v>JA508 0A</v>
          </cell>
          <cell r="E2425" t="str">
            <v>RW32</v>
          </cell>
          <cell r="F2425">
            <v>240</v>
          </cell>
          <cell r="G2425">
            <v>1232</v>
          </cell>
        </row>
        <row r="2426">
          <cell r="B2426" t="str">
            <v>LSE5188</v>
          </cell>
          <cell r="C2426" t="str">
            <v>70570-0602</v>
          </cell>
          <cell r="D2426" t="str">
            <v>JA508 0A</v>
          </cell>
          <cell r="E2426" t="str">
            <v>RW32</v>
          </cell>
          <cell r="F2426">
            <v>240</v>
          </cell>
        </row>
        <row r="2427">
          <cell r="B2427" t="str">
            <v>LSE5188</v>
          </cell>
          <cell r="C2427" t="str">
            <v>70570-0602</v>
          </cell>
          <cell r="D2427" t="str">
            <v>JA508 0A</v>
          </cell>
          <cell r="E2427" t="str">
            <v>RW32</v>
          </cell>
          <cell r="F2427">
            <v>256</v>
          </cell>
        </row>
        <row r="2428">
          <cell r="B2428" t="str">
            <v>LSE5188</v>
          </cell>
          <cell r="C2428" t="str">
            <v>70570-0602</v>
          </cell>
          <cell r="D2428" t="str">
            <v>JA508 0A</v>
          </cell>
          <cell r="E2428" t="str">
            <v>RW32</v>
          </cell>
          <cell r="F2428">
            <v>256</v>
          </cell>
        </row>
        <row r="2429">
          <cell r="B2429" t="str">
            <v>LSE5188</v>
          </cell>
          <cell r="C2429" t="str">
            <v>70570-0602</v>
          </cell>
          <cell r="D2429" t="str">
            <v>JA508 0A</v>
          </cell>
          <cell r="E2429" t="str">
            <v>RW32</v>
          </cell>
          <cell r="F2429">
            <v>180</v>
          </cell>
        </row>
        <row r="2430">
          <cell r="B2430" t="str">
            <v>LSE5188</v>
          </cell>
          <cell r="C2430" t="str">
            <v>70570-0602</v>
          </cell>
          <cell r="D2430" t="str">
            <v>JA508 0A</v>
          </cell>
          <cell r="E2430" t="str">
            <v>RW32</v>
          </cell>
          <cell r="F2430">
            <v>60</v>
          </cell>
        </row>
        <row r="2431">
          <cell r="B2431" t="str">
            <v>LSE5215</v>
          </cell>
          <cell r="C2431" t="str">
            <v>70570-0602</v>
          </cell>
          <cell r="D2431" t="str">
            <v>JA508 0A</v>
          </cell>
          <cell r="E2431" t="str">
            <v>RW32</v>
          </cell>
          <cell r="F2431">
            <v>240</v>
          </cell>
          <cell r="G2431">
            <v>1236</v>
          </cell>
        </row>
        <row r="2432">
          <cell r="B2432" t="str">
            <v>LSE5215</v>
          </cell>
          <cell r="C2432" t="str">
            <v>70570-0602</v>
          </cell>
          <cell r="D2432" t="str">
            <v>JA508 0A</v>
          </cell>
          <cell r="E2432" t="str">
            <v>RW32</v>
          </cell>
          <cell r="F2432">
            <v>240</v>
          </cell>
        </row>
        <row r="2433">
          <cell r="B2433" t="str">
            <v>LSE5215</v>
          </cell>
          <cell r="C2433" t="str">
            <v>70570-0602</v>
          </cell>
          <cell r="D2433" t="str">
            <v>JA508 0A</v>
          </cell>
          <cell r="E2433" t="str">
            <v>RW32</v>
          </cell>
          <cell r="F2433">
            <v>256</v>
          </cell>
        </row>
        <row r="2434">
          <cell r="B2434" t="str">
            <v>LSE5215</v>
          </cell>
          <cell r="C2434" t="str">
            <v>70570-0602</v>
          </cell>
          <cell r="D2434" t="str">
            <v>JA508 0A</v>
          </cell>
          <cell r="E2434" t="str">
            <v>RW32</v>
          </cell>
          <cell r="F2434">
            <v>256</v>
          </cell>
        </row>
        <row r="2435">
          <cell r="B2435" t="str">
            <v>LSE5215</v>
          </cell>
          <cell r="C2435" t="str">
            <v>70570-0602</v>
          </cell>
          <cell r="D2435" t="str">
            <v>JA508 0A</v>
          </cell>
          <cell r="E2435" t="str">
            <v>RW32</v>
          </cell>
          <cell r="F2435">
            <v>180</v>
          </cell>
        </row>
        <row r="2437">
          <cell r="B2437" t="str">
            <v>LSANZ4895</v>
          </cell>
          <cell r="C2437" t="str">
            <v>20981-8591</v>
          </cell>
          <cell r="D2437" t="str">
            <v>WA521 0A</v>
          </cell>
          <cell r="E2437" t="str">
            <v>SP11B</v>
          </cell>
          <cell r="F2437">
            <v>434</v>
          </cell>
          <cell r="G2437">
            <v>1383</v>
          </cell>
        </row>
        <row r="2438">
          <cell r="B2438" t="str">
            <v>LSANZ4895</v>
          </cell>
          <cell r="C2438" t="str">
            <v>20981-8591</v>
          </cell>
          <cell r="D2438" t="str">
            <v>WA521 0A</v>
          </cell>
          <cell r="E2438" t="str">
            <v>SP11B</v>
          </cell>
          <cell r="F2438">
            <v>50</v>
          </cell>
        </row>
        <row r="2439">
          <cell r="B2439" t="str">
            <v>LSPL2074</v>
          </cell>
          <cell r="C2439" t="str">
            <v>518-0502</v>
          </cell>
          <cell r="D2439" t="str">
            <v>MA479 0A</v>
          </cell>
          <cell r="E2439" t="str">
            <v>SW47</v>
          </cell>
          <cell r="F2439">
            <v>260</v>
          </cell>
          <cell r="G2439">
            <v>296</v>
          </cell>
        </row>
        <row r="2440">
          <cell r="B2440" t="str">
            <v>LSPL2074</v>
          </cell>
          <cell r="C2440" t="str">
            <v>518-0502</v>
          </cell>
          <cell r="D2440" t="str">
            <v>MA479 0A</v>
          </cell>
          <cell r="E2440" t="str">
            <v>SW47</v>
          </cell>
          <cell r="F2440">
            <v>36</v>
          </cell>
        </row>
        <row r="2441">
          <cell r="B2441" t="str">
            <v>LSPL2075</v>
          </cell>
          <cell r="C2441" t="str">
            <v>518-0208</v>
          </cell>
          <cell r="D2441" t="str">
            <v>MA479 0A</v>
          </cell>
          <cell r="E2441" t="str">
            <v>SW51</v>
          </cell>
          <cell r="F2441">
            <v>270</v>
          </cell>
          <cell r="G2441">
            <v>290</v>
          </cell>
        </row>
        <row r="2442">
          <cell r="B2442" t="str">
            <v>LSPL2075</v>
          </cell>
          <cell r="C2442" t="str">
            <v>518-0208</v>
          </cell>
          <cell r="D2442" t="str">
            <v>MA479 0A</v>
          </cell>
          <cell r="E2442" t="str">
            <v>SW51</v>
          </cell>
          <cell r="F2442">
            <v>20</v>
          </cell>
        </row>
        <row r="2443">
          <cell r="B2443" t="str">
            <v>LSPL2076</v>
          </cell>
          <cell r="C2443" t="str">
            <v>518-0203</v>
          </cell>
          <cell r="D2443" t="str">
            <v>MA479 0A</v>
          </cell>
          <cell r="E2443" t="str">
            <v>BW35</v>
          </cell>
          <cell r="F2443">
            <v>340</v>
          </cell>
          <cell r="G2443">
            <v>382</v>
          </cell>
        </row>
        <row r="2444">
          <cell r="B2444" t="str">
            <v>LSPL2076</v>
          </cell>
          <cell r="C2444" t="str">
            <v>518-0203</v>
          </cell>
          <cell r="D2444" t="str">
            <v>MA479 0A</v>
          </cell>
          <cell r="E2444" t="str">
            <v>BW35</v>
          </cell>
          <cell r="F2444">
            <v>30</v>
          </cell>
        </row>
        <row r="2445">
          <cell r="B2445" t="str">
            <v>LSPL2076</v>
          </cell>
          <cell r="C2445" t="str">
            <v>518-0203</v>
          </cell>
          <cell r="D2445" t="str">
            <v>MA479 0A</v>
          </cell>
          <cell r="E2445" t="str">
            <v>BW35</v>
          </cell>
          <cell r="F2445">
            <v>12</v>
          </cell>
        </row>
        <row r="2446">
          <cell r="B2446" t="str">
            <v>LSPL2078</v>
          </cell>
          <cell r="C2446" t="str">
            <v>506-0502</v>
          </cell>
          <cell r="D2446" t="str">
            <v>MA461 1B</v>
          </cell>
          <cell r="E2446" t="str">
            <v>SW47</v>
          </cell>
          <cell r="F2446">
            <v>480</v>
          </cell>
          <cell r="G2446">
            <v>562</v>
          </cell>
        </row>
        <row r="2447">
          <cell r="B2447" t="str">
            <v>LSPL2078</v>
          </cell>
          <cell r="C2447" t="str">
            <v>506-0502</v>
          </cell>
          <cell r="D2447" t="str">
            <v>MA461 1B</v>
          </cell>
          <cell r="E2447" t="str">
            <v>SW47</v>
          </cell>
          <cell r="F2447">
            <v>70</v>
          </cell>
        </row>
        <row r="2448">
          <cell r="B2448" t="str">
            <v>LSPL2078</v>
          </cell>
          <cell r="C2448" t="str">
            <v>506-0502</v>
          </cell>
          <cell r="D2448" t="str">
            <v>MA461 1B</v>
          </cell>
          <cell r="E2448" t="str">
            <v>SW47</v>
          </cell>
          <cell r="F2448">
            <v>12</v>
          </cell>
        </row>
        <row r="2449">
          <cell r="B2449" t="str">
            <v>LSPL2079</v>
          </cell>
          <cell r="C2449" t="str">
            <v>506-0208</v>
          </cell>
          <cell r="D2449" t="str">
            <v>MA461 1B</v>
          </cell>
          <cell r="E2449" t="str">
            <v>SW51</v>
          </cell>
          <cell r="F2449">
            <v>420</v>
          </cell>
          <cell r="G2449">
            <v>466</v>
          </cell>
        </row>
        <row r="2450">
          <cell r="B2450" t="str">
            <v>LSPL2079</v>
          </cell>
          <cell r="C2450" t="str">
            <v>506-0208</v>
          </cell>
          <cell r="D2450" t="str">
            <v>MA461 1B</v>
          </cell>
          <cell r="E2450" t="str">
            <v>SW51</v>
          </cell>
          <cell r="F2450">
            <v>40</v>
          </cell>
        </row>
        <row r="2451">
          <cell r="B2451" t="str">
            <v>LSPL2079</v>
          </cell>
          <cell r="C2451" t="str">
            <v>506-0208</v>
          </cell>
          <cell r="D2451" t="str">
            <v>MA461 1B</v>
          </cell>
          <cell r="E2451" t="str">
            <v>SW51</v>
          </cell>
          <cell r="F2451">
            <v>6</v>
          </cell>
        </row>
        <row r="2452">
          <cell r="B2452" t="str">
            <v>LSPL2080</v>
          </cell>
          <cell r="C2452" t="str">
            <v>506-0203</v>
          </cell>
          <cell r="D2452" t="str">
            <v>MA461 1B</v>
          </cell>
          <cell r="E2452" t="str">
            <v>BW35</v>
          </cell>
          <cell r="F2452">
            <v>660</v>
          </cell>
          <cell r="G2452">
            <v>770</v>
          </cell>
        </row>
        <row r="2453">
          <cell r="B2453" t="str">
            <v>LSPL2080</v>
          </cell>
          <cell r="C2453" t="str">
            <v>506-0203</v>
          </cell>
          <cell r="D2453" t="str">
            <v>MA461 1B</v>
          </cell>
          <cell r="E2453" t="str">
            <v>BW35</v>
          </cell>
          <cell r="F2453">
            <v>80</v>
          </cell>
        </row>
        <row r="2454">
          <cell r="B2454" t="str">
            <v>LSPL2080</v>
          </cell>
          <cell r="C2454" t="str">
            <v>506-0203</v>
          </cell>
          <cell r="D2454" t="str">
            <v>MA461 1B</v>
          </cell>
          <cell r="E2454" t="str">
            <v>BW35</v>
          </cell>
          <cell r="F2454">
            <v>24</v>
          </cell>
        </row>
        <row r="2455">
          <cell r="B2455" t="str">
            <v>LSPL2080</v>
          </cell>
          <cell r="C2455" t="str">
            <v>506-0203</v>
          </cell>
          <cell r="D2455" t="str">
            <v>MA461 1B</v>
          </cell>
          <cell r="E2455" t="str">
            <v>BW35</v>
          </cell>
          <cell r="F2455">
            <v>6</v>
          </cell>
        </row>
        <row r="2456">
          <cell r="B2456" t="str">
            <v>LSPL2082</v>
          </cell>
          <cell r="C2456" t="str">
            <v>511-0502</v>
          </cell>
          <cell r="D2456" t="str">
            <v>MA462 1B</v>
          </cell>
          <cell r="E2456" t="str">
            <v>SW47</v>
          </cell>
          <cell r="F2456">
            <v>120</v>
          </cell>
          <cell r="G2456">
            <v>770</v>
          </cell>
        </row>
        <row r="2457">
          <cell r="B2457" t="str">
            <v>LSPL2082</v>
          </cell>
          <cell r="C2457" t="str">
            <v>511-0502</v>
          </cell>
          <cell r="D2457" t="str">
            <v>MA462 1B</v>
          </cell>
          <cell r="E2457" t="str">
            <v>SW47</v>
          </cell>
          <cell r="F2457">
            <v>30</v>
          </cell>
        </row>
        <row r="2458">
          <cell r="B2458" t="str">
            <v>LSPL2082</v>
          </cell>
          <cell r="C2458" t="str">
            <v>511-0502</v>
          </cell>
          <cell r="D2458" t="str">
            <v>MA462 1B</v>
          </cell>
          <cell r="E2458" t="str">
            <v>SW47</v>
          </cell>
          <cell r="F2458">
            <v>15</v>
          </cell>
        </row>
        <row r="2459">
          <cell r="B2459" t="str">
            <v>LSPL2083</v>
          </cell>
          <cell r="C2459" t="str">
            <v>511-0208</v>
          </cell>
          <cell r="D2459" t="str">
            <v>MA462 1B</v>
          </cell>
          <cell r="E2459" t="str">
            <v>SW51</v>
          </cell>
          <cell r="F2459">
            <v>60</v>
          </cell>
          <cell r="G2459">
            <v>96</v>
          </cell>
        </row>
        <row r="2460">
          <cell r="B2460" t="str">
            <v>LSPL2083</v>
          </cell>
          <cell r="C2460" t="str">
            <v>511-0208</v>
          </cell>
          <cell r="D2460" t="str">
            <v>MA462 1B</v>
          </cell>
          <cell r="E2460" t="str">
            <v>SW51</v>
          </cell>
          <cell r="F2460">
            <v>28</v>
          </cell>
        </row>
        <row r="2461">
          <cell r="B2461" t="str">
            <v>LSPL2083</v>
          </cell>
          <cell r="C2461" t="str">
            <v>511-0208</v>
          </cell>
          <cell r="D2461" t="str">
            <v>MA462 1B</v>
          </cell>
          <cell r="E2461" t="str">
            <v>SW51</v>
          </cell>
          <cell r="F2461">
            <v>8</v>
          </cell>
        </row>
        <row r="2462">
          <cell r="B2462" t="str">
            <v>LSPL2084</v>
          </cell>
          <cell r="C2462" t="str">
            <v>511-0203</v>
          </cell>
          <cell r="D2462" t="str">
            <v>MA462 1B</v>
          </cell>
          <cell r="E2462" t="str">
            <v>BW35</v>
          </cell>
          <cell r="F2462">
            <v>62</v>
          </cell>
          <cell r="G2462">
            <v>139</v>
          </cell>
        </row>
        <row r="2463">
          <cell r="B2463" t="str">
            <v>LSPL2084</v>
          </cell>
          <cell r="C2463" t="str">
            <v>511-0203</v>
          </cell>
          <cell r="D2463" t="str">
            <v>MA462 1B</v>
          </cell>
          <cell r="E2463" t="str">
            <v>BW35</v>
          </cell>
          <cell r="F2463">
            <v>68</v>
          </cell>
        </row>
        <row r="2464">
          <cell r="B2464" t="str">
            <v>LSPL2084</v>
          </cell>
          <cell r="C2464" t="str">
            <v>511-0203</v>
          </cell>
          <cell r="D2464" t="str">
            <v>MA462 1B</v>
          </cell>
          <cell r="E2464" t="str">
            <v>BW35</v>
          </cell>
          <cell r="F2464">
            <v>9</v>
          </cell>
        </row>
        <row r="2465">
          <cell r="B2465" t="str">
            <v>LSPL2086</v>
          </cell>
          <cell r="C2465" t="str">
            <v>517-0502</v>
          </cell>
          <cell r="D2465" t="str">
            <v>MA463 1B</v>
          </cell>
          <cell r="E2465" t="str">
            <v>SW47</v>
          </cell>
          <cell r="F2465">
            <v>105</v>
          </cell>
          <cell r="G2465">
            <v>131</v>
          </cell>
        </row>
        <row r="2466">
          <cell r="B2466" t="str">
            <v>LSPL2086</v>
          </cell>
          <cell r="C2466" t="str">
            <v>517-0502</v>
          </cell>
          <cell r="D2466" t="str">
            <v>MA463 1B</v>
          </cell>
          <cell r="E2466" t="str">
            <v>SW47</v>
          </cell>
          <cell r="F2466">
            <v>25</v>
          </cell>
        </row>
        <row r="2467">
          <cell r="B2467" t="str">
            <v>LSPL2086</v>
          </cell>
          <cell r="C2467" t="str">
            <v>517-0502</v>
          </cell>
          <cell r="D2467" t="str">
            <v>MA463 1B</v>
          </cell>
          <cell r="E2467" t="str">
            <v>SW47</v>
          </cell>
          <cell r="F2467">
            <v>1</v>
          </cell>
        </row>
        <row r="2468">
          <cell r="B2468" t="str">
            <v>LSPL2087</v>
          </cell>
          <cell r="C2468" t="str">
            <v>517-0208</v>
          </cell>
          <cell r="D2468" t="str">
            <v>MA463 1B</v>
          </cell>
          <cell r="E2468" t="str">
            <v>SW51</v>
          </cell>
          <cell r="F2468">
            <v>120</v>
          </cell>
          <cell r="G2468">
            <v>145</v>
          </cell>
        </row>
        <row r="2469">
          <cell r="B2469" t="str">
            <v>LSPL2087</v>
          </cell>
          <cell r="C2469" t="str">
            <v>517-0208</v>
          </cell>
          <cell r="D2469" t="str">
            <v>MA463 1B</v>
          </cell>
          <cell r="E2469" t="str">
            <v>SW51</v>
          </cell>
          <cell r="F2469">
            <v>25</v>
          </cell>
        </row>
        <row r="2470">
          <cell r="B2470" t="str">
            <v>LSPL2088</v>
          </cell>
          <cell r="C2470" t="str">
            <v>517-0203</v>
          </cell>
          <cell r="D2470" t="str">
            <v>MA463 1B</v>
          </cell>
          <cell r="E2470" t="str">
            <v>BW35</v>
          </cell>
          <cell r="F2470">
            <v>100</v>
          </cell>
          <cell r="G2470">
            <v>118</v>
          </cell>
        </row>
        <row r="2471">
          <cell r="B2471" t="str">
            <v>LSPL2088</v>
          </cell>
          <cell r="C2471" t="str">
            <v>517-0203</v>
          </cell>
          <cell r="D2471" t="str">
            <v>MA463 1B</v>
          </cell>
          <cell r="E2471" t="str">
            <v>BW35</v>
          </cell>
          <cell r="F2471">
            <v>18</v>
          </cell>
        </row>
        <row r="2472">
          <cell r="B2472" t="str">
            <v>LSPL2089</v>
          </cell>
          <cell r="C2472" t="str">
            <v>517-B100</v>
          </cell>
          <cell r="D2472" t="str">
            <v>MB463 1B</v>
          </cell>
          <cell r="E2472" t="str">
            <v>RW23</v>
          </cell>
          <cell r="F2472">
            <v>76</v>
          </cell>
          <cell r="G2472">
            <v>151</v>
          </cell>
        </row>
        <row r="2473">
          <cell r="B2473" t="str">
            <v>LSPL2089</v>
          </cell>
          <cell r="C2473" t="str">
            <v>517-B100</v>
          </cell>
          <cell r="D2473" t="str">
            <v>MB463 1B</v>
          </cell>
          <cell r="E2473" t="str">
            <v>RW23</v>
          </cell>
          <cell r="F2473">
            <v>12</v>
          </cell>
        </row>
        <row r="2474">
          <cell r="B2474" t="str">
            <v>LSPL2085</v>
          </cell>
          <cell r="C2474" t="str">
            <v>511-B100</v>
          </cell>
          <cell r="D2474" t="str">
            <v>MB462 1B</v>
          </cell>
          <cell r="E2474" t="str">
            <v>RW23</v>
          </cell>
          <cell r="F2474">
            <v>100</v>
          </cell>
          <cell r="G2474">
            <v>173</v>
          </cell>
        </row>
        <row r="2475">
          <cell r="B2475" t="str">
            <v>LSPL2085</v>
          </cell>
          <cell r="C2475" t="str">
            <v>511-B100</v>
          </cell>
          <cell r="D2475" t="str">
            <v>MB462 1B</v>
          </cell>
          <cell r="E2475" t="str">
            <v>RW23</v>
          </cell>
          <cell r="F2475">
            <v>33</v>
          </cell>
        </row>
        <row r="2476">
          <cell r="B2476" t="str">
            <v>LSPL2085</v>
          </cell>
          <cell r="C2476" t="str">
            <v>511-B100</v>
          </cell>
          <cell r="D2476" t="str">
            <v>MB462 1B</v>
          </cell>
          <cell r="E2476" t="str">
            <v>RW23</v>
          </cell>
          <cell r="F2476">
            <v>14</v>
          </cell>
        </row>
        <row r="2477">
          <cell r="B2477" t="str">
            <v>LSPL2081</v>
          </cell>
          <cell r="C2477" t="str">
            <v>506-B100</v>
          </cell>
          <cell r="D2477" t="str">
            <v>MB461 1B</v>
          </cell>
          <cell r="E2477" t="str">
            <v>RW23</v>
          </cell>
          <cell r="F2477">
            <v>420</v>
          </cell>
          <cell r="G2477">
            <v>492</v>
          </cell>
        </row>
        <row r="2478">
          <cell r="B2478" t="str">
            <v>LSPL2081</v>
          </cell>
          <cell r="C2478" t="str">
            <v>506-B100</v>
          </cell>
          <cell r="D2478" t="str">
            <v>MB461 1B</v>
          </cell>
          <cell r="E2478" t="str">
            <v>RW23</v>
          </cell>
          <cell r="F2478">
            <v>27</v>
          </cell>
        </row>
        <row r="2479">
          <cell r="B2479" t="str">
            <v>LSPL2081</v>
          </cell>
          <cell r="C2479" t="str">
            <v>506-B100</v>
          </cell>
          <cell r="D2479" t="str">
            <v>MB461 1B</v>
          </cell>
          <cell r="E2479" t="str">
            <v>RW23</v>
          </cell>
          <cell r="F2479">
            <v>4</v>
          </cell>
        </row>
        <row r="2480">
          <cell r="B2480" t="str">
            <v>LSPL2077</v>
          </cell>
          <cell r="C2480" t="str">
            <v>518-B100</v>
          </cell>
          <cell r="D2480" t="str">
            <v>MB479 0A</v>
          </cell>
          <cell r="E2480" t="str">
            <v>RW23</v>
          </cell>
          <cell r="F2480">
            <v>261</v>
          </cell>
          <cell r="G2480">
            <v>339</v>
          </cell>
        </row>
        <row r="2481">
          <cell r="B2481" t="str">
            <v>LSPL2077</v>
          </cell>
          <cell r="C2481" t="str">
            <v>518-B100</v>
          </cell>
          <cell r="D2481" t="str">
            <v>MB479 0A</v>
          </cell>
          <cell r="E2481" t="str">
            <v>RW23</v>
          </cell>
          <cell r="F2481">
            <v>78</v>
          </cell>
        </row>
        <row r="2483">
          <cell r="B2483" t="str">
            <v>LSANZ4888</v>
          </cell>
          <cell r="C2483" t="str">
            <v>00504-0207</v>
          </cell>
          <cell r="D2483" t="str">
            <v>MA381 1A</v>
          </cell>
          <cell r="E2483" t="str">
            <v>SW58</v>
          </cell>
          <cell r="F2483">
            <v>660</v>
          </cell>
          <cell r="G2483">
            <v>5400</v>
          </cell>
        </row>
        <row r="2484">
          <cell r="B2484" t="str">
            <v>LSANZ4888</v>
          </cell>
          <cell r="C2484" t="str">
            <v>00504-0207</v>
          </cell>
          <cell r="D2484" t="str">
            <v>MA381 1A</v>
          </cell>
          <cell r="E2484" t="str">
            <v>SW58</v>
          </cell>
          <cell r="F2484">
            <v>720</v>
          </cell>
        </row>
        <row r="2485">
          <cell r="B2485" t="str">
            <v>LSANZ4888</v>
          </cell>
          <cell r="C2485" t="str">
            <v>00504-0207</v>
          </cell>
          <cell r="D2485" t="str">
            <v>MA381 1A</v>
          </cell>
          <cell r="E2485" t="str">
            <v>SW58</v>
          </cell>
          <cell r="F2485">
            <v>720</v>
          </cell>
        </row>
        <row r="2486">
          <cell r="B2486" t="str">
            <v>LSANZ4888</v>
          </cell>
          <cell r="C2486" t="str">
            <v>00504-0207</v>
          </cell>
          <cell r="D2486" t="str">
            <v>MA381 1A</v>
          </cell>
          <cell r="E2486" t="str">
            <v>SW58</v>
          </cell>
          <cell r="F2486">
            <v>660</v>
          </cell>
        </row>
        <row r="2487">
          <cell r="B2487" t="str">
            <v>LSANZ4896</v>
          </cell>
          <cell r="C2487" t="str">
            <v>00504-0207</v>
          </cell>
          <cell r="D2487" t="str">
            <v>MA381 1A</v>
          </cell>
          <cell r="E2487" t="str">
            <v>SW58</v>
          </cell>
          <cell r="F2487">
            <v>600</v>
          </cell>
          <cell r="G2487">
            <v>1200</v>
          </cell>
        </row>
        <row r="2488">
          <cell r="B2488" t="str">
            <v>LSANZ4896</v>
          </cell>
          <cell r="C2488" t="str">
            <v>00504-0207</v>
          </cell>
          <cell r="D2488" t="str">
            <v>MA381 1A</v>
          </cell>
          <cell r="E2488" t="str">
            <v>SW58</v>
          </cell>
          <cell r="F2488">
            <v>600</v>
          </cell>
        </row>
        <row r="2489">
          <cell r="B2489" t="str">
            <v>LSANZ4904</v>
          </cell>
          <cell r="C2489" t="str">
            <v>00504-0207</v>
          </cell>
          <cell r="D2489" t="str">
            <v>MA381 1A</v>
          </cell>
          <cell r="E2489" t="str">
            <v>SW58</v>
          </cell>
          <cell r="F2489">
            <v>660</v>
          </cell>
          <cell r="G2489">
            <v>4020</v>
          </cell>
        </row>
        <row r="2490">
          <cell r="B2490" t="str">
            <v>LSANZ4904</v>
          </cell>
          <cell r="C2490" t="str">
            <v>00504-0207</v>
          </cell>
          <cell r="D2490" t="str">
            <v>MA381 1A</v>
          </cell>
          <cell r="E2490" t="str">
            <v>SW58</v>
          </cell>
          <cell r="F2490">
            <v>660</v>
          </cell>
        </row>
        <row r="2491">
          <cell r="B2491" t="str">
            <v>LSANZ4904</v>
          </cell>
          <cell r="C2491" t="str">
            <v>00504-0207</v>
          </cell>
          <cell r="D2491" t="str">
            <v>MA381 1A</v>
          </cell>
          <cell r="E2491" t="str">
            <v>SW58</v>
          </cell>
          <cell r="F2491">
            <v>660</v>
          </cell>
        </row>
        <row r="2492">
          <cell r="B2492" t="str">
            <v>LSANZ4904</v>
          </cell>
          <cell r="C2492" t="str">
            <v>00504-0207</v>
          </cell>
          <cell r="D2492" t="str">
            <v>MA381 1A</v>
          </cell>
          <cell r="E2492" t="str">
            <v>SW58</v>
          </cell>
          <cell r="F2492">
            <v>660</v>
          </cell>
        </row>
        <row r="2493">
          <cell r="B2493" t="str">
            <v>LSANZ4904</v>
          </cell>
          <cell r="C2493" t="str">
            <v>00504-0207</v>
          </cell>
          <cell r="D2493" t="str">
            <v>MA381 1A</v>
          </cell>
          <cell r="E2493" t="str">
            <v>SW58</v>
          </cell>
          <cell r="F2493">
            <v>660</v>
          </cell>
        </row>
        <row r="2494">
          <cell r="B2494" t="str">
            <v>LSANZ4904</v>
          </cell>
          <cell r="C2494" t="str">
            <v>00504-0207</v>
          </cell>
          <cell r="D2494" t="str">
            <v>MA381 1A</v>
          </cell>
          <cell r="E2494" t="str">
            <v>SW58</v>
          </cell>
          <cell r="F2494">
            <v>720</v>
          </cell>
        </row>
        <row r="2495">
          <cell r="B2495" t="str">
            <v>LSANZ4905</v>
          </cell>
          <cell r="C2495" t="str">
            <v>00504-0208</v>
          </cell>
          <cell r="D2495" t="str">
            <v>MA381 1A</v>
          </cell>
          <cell r="E2495" t="str">
            <v>BW43</v>
          </cell>
          <cell r="F2495">
            <v>600</v>
          </cell>
          <cell r="G2495">
            <v>600</v>
          </cell>
        </row>
        <row r="2496">
          <cell r="B2496" t="str">
            <v>LSE5234</v>
          </cell>
          <cell r="C2496" t="str">
            <v>581-06-16</v>
          </cell>
          <cell r="D2496" t="str">
            <v>MA503 0A</v>
          </cell>
          <cell r="E2496" t="str">
            <v>SW49</v>
          </cell>
          <cell r="F2496">
            <v>660</v>
          </cell>
          <cell r="G2496">
            <v>1950</v>
          </cell>
        </row>
        <row r="2497">
          <cell r="B2497" t="str">
            <v>LSE5234</v>
          </cell>
          <cell r="C2497" t="str">
            <v>581-06-16</v>
          </cell>
          <cell r="D2497" t="str">
            <v>MA503 0A</v>
          </cell>
          <cell r="E2497" t="str">
            <v>SW49</v>
          </cell>
          <cell r="F2497">
            <v>660</v>
          </cell>
        </row>
        <row r="2498">
          <cell r="B2498" t="str">
            <v>LSE5234</v>
          </cell>
          <cell r="C2498" t="str">
            <v>581-06-16</v>
          </cell>
          <cell r="D2498" t="str">
            <v>MA503 0A</v>
          </cell>
          <cell r="E2498" t="str">
            <v>SW49</v>
          </cell>
          <cell r="F2498">
            <v>630</v>
          </cell>
        </row>
        <row r="2499">
          <cell r="B2499" t="str">
            <v>LSE5235</v>
          </cell>
          <cell r="C2499" t="str">
            <v>581-06-02</v>
          </cell>
          <cell r="D2499" t="str">
            <v>MA503 0A</v>
          </cell>
          <cell r="E2499" t="str">
            <v>RW32</v>
          </cell>
          <cell r="F2499">
            <v>660</v>
          </cell>
          <cell r="G2499">
            <v>660</v>
          </cell>
        </row>
        <row r="2500">
          <cell r="B2500" t="str">
            <v>LSE5241</v>
          </cell>
          <cell r="C2500" t="str">
            <v>581-06-02</v>
          </cell>
          <cell r="D2500" t="str">
            <v>MA503 0A</v>
          </cell>
          <cell r="E2500" t="str">
            <v>RW32</v>
          </cell>
          <cell r="F2500">
            <v>660</v>
          </cell>
          <cell r="G2500">
            <v>660</v>
          </cell>
        </row>
        <row r="2501">
          <cell r="B2501" t="str">
            <v>LSE5240</v>
          </cell>
          <cell r="C2501" t="str">
            <v>581-06-16</v>
          </cell>
          <cell r="D2501" t="str">
            <v>MA503 0A</v>
          </cell>
          <cell r="E2501" t="str">
            <v>SW49</v>
          </cell>
          <cell r="F2501">
            <v>660</v>
          </cell>
          <cell r="G2501">
            <v>1980</v>
          </cell>
        </row>
        <row r="2502">
          <cell r="B2502" t="str">
            <v>LSE5240</v>
          </cell>
          <cell r="C2502" t="str">
            <v>581-06-16</v>
          </cell>
          <cell r="D2502" t="str">
            <v>MA503 0A</v>
          </cell>
          <cell r="E2502" t="str">
            <v>SW49</v>
          </cell>
          <cell r="F2502">
            <v>660</v>
          </cell>
        </row>
        <row r="2503">
          <cell r="B2503" t="str">
            <v>LSE5240</v>
          </cell>
          <cell r="C2503" t="str">
            <v>581-06-16</v>
          </cell>
          <cell r="D2503" t="str">
            <v>MA503 0A</v>
          </cell>
          <cell r="E2503" t="str">
            <v>SW49</v>
          </cell>
          <cell r="F2503">
            <v>660</v>
          </cell>
        </row>
        <row r="2504">
          <cell r="B2504" t="str">
            <v>LSE5244</v>
          </cell>
          <cell r="C2504" t="str">
            <v>581-06-16</v>
          </cell>
          <cell r="D2504" t="str">
            <v>MA503 0A</v>
          </cell>
          <cell r="E2504" t="str">
            <v>SW49</v>
          </cell>
          <cell r="F2504">
            <v>660</v>
          </cell>
          <cell r="G2504">
            <v>660</v>
          </cell>
        </row>
        <row r="2505">
          <cell r="B2505" t="str">
            <v>LSE5246</v>
          </cell>
          <cell r="C2505" t="str">
            <v>581-06-16</v>
          </cell>
          <cell r="D2505" t="str">
            <v>MA503 0A</v>
          </cell>
          <cell r="E2505" t="str">
            <v>SW49</v>
          </cell>
          <cell r="F2505">
            <v>660</v>
          </cell>
          <cell r="G2505">
            <v>660</v>
          </cell>
        </row>
        <row r="2506">
          <cell r="B2506" t="str">
            <v>LSE5237</v>
          </cell>
          <cell r="C2506" t="str">
            <v>581-06-16</v>
          </cell>
          <cell r="D2506" t="str">
            <v>MA503 0A</v>
          </cell>
          <cell r="E2506" t="str">
            <v>SW49</v>
          </cell>
          <cell r="F2506">
            <v>660</v>
          </cell>
          <cell r="G2506">
            <v>660</v>
          </cell>
        </row>
        <row r="2507">
          <cell r="B2507" t="str">
            <v>LSE5238</v>
          </cell>
          <cell r="C2507" t="str">
            <v>581-06-02</v>
          </cell>
          <cell r="D2507" t="str">
            <v>MA503 0A</v>
          </cell>
          <cell r="E2507" t="str">
            <v>RW32</v>
          </cell>
          <cell r="F2507">
            <v>660</v>
          </cell>
          <cell r="G2507">
            <v>1320</v>
          </cell>
        </row>
        <row r="2508">
          <cell r="B2508" t="str">
            <v>LSE5238</v>
          </cell>
          <cell r="C2508" t="str">
            <v>581-06-02</v>
          </cell>
          <cell r="D2508" t="str">
            <v>MA503 0A</v>
          </cell>
          <cell r="E2508" t="str">
            <v>RW32</v>
          </cell>
          <cell r="F2508">
            <v>660</v>
          </cell>
        </row>
        <row r="2509">
          <cell r="B2509" t="str">
            <v>LSE5231</v>
          </cell>
          <cell r="C2509" t="str">
            <v>581-06-16</v>
          </cell>
          <cell r="D2509" t="str">
            <v>MA503 0A</v>
          </cell>
          <cell r="E2509" t="str">
            <v>SW49</v>
          </cell>
          <cell r="F2509">
            <v>660</v>
          </cell>
          <cell r="G2509">
            <v>660</v>
          </cell>
        </row>
        <row r="2510">
          <cell r="B2510" t="str">
            <v>LSE5247</v>
          </cell>
          <cell r="C2510" t="str">
            <v>521-02-76</v>
          </cell>
          <cell r="D2510" t="str">
            <v>MA362 1A</v>
          </cell>
          <cell r="E2510" t="str">
            <v>SB16</v>
          </cell>
          <cell r="F2510">
            <v>660</v>
          </cell>
          <cell r="G2510">
            <v>1320</v>
          </cell>
        </row>
        <row r="2511">
          <cell r="B2511" t="str">
            <v>LSE5247</v>
          </cell>
          <cell r="C2511" t="str">
            <v>521-02-76</v>
          </cell>
          <cell r="D2511" t="str">
            <v>MA362 1A</v>
          </cell>
          <cell r="E2511" t="str">
            <v>SB16</v>
          </cell>
          <cell r="F2511">
            <v>660</v>
          </cell>
        </row>
        <row r="2512">
          <cell r="B2512" t="str">
            <v>LSANZ4835</v>
          </cell>
          <cell r="C2512" t="str">
            <v>504-02-07</v>
          </cell>
          <cell r="D2512" t="str">
            <v>MA381 1A</v>
          </cell>
          <cell r="E2512" t="str">
            <v>SW58</v>
          </cell>
          <cell r="F2512">
            <v>104</v>
          </cell>
        </row>
        <row r="2513">
          <cell r="B2513" t="str">
            <v>LSE5239</v>
          </cell>
          <cell r="C2513" t="str">
            <v>582-06-16</v>
          </cell>
          <cell r="D2513" t="str">
            <v>MA473 0B</v>
          </cell>
          <cell r="E2513" t="str">
            <v>SW49</v>
          </cell>
          <cell r="F2513">
            <v>660</v>
          </cell>
          <cell r="G2513">
            <v>1320</v>
          </cell>
        </row>
        <row r="2514">
          <cell r="B2514" t="str">
            <v>LSE5239</v>
          </cell>
          <cell r="C2514" t="str">
            <v>582-06-16</v>
          </cell>
          <cell r="D2514" t="str">
            <v>MA473 0B</v>
          </cell>
          <cell r="E2514" t="str">
            <v>SW49</v>
          </cell>
          <cell r="F2514">
            <v>660</v>
          </cell>
        </row>
        <row r="2515">
          <cell r="B2515" t="str">
            <v>LSE5242</v>
          </cell>
          <cell r="C2515" t="str">
            <v>582-06-16</v>
          </cell>
          <cell r="D2515" t="str">
            <v>MA473 0B</v>
          </cell>
          <cell r="E2515" t="str">
            <v>SW49</v>
          </cell>
          <cell r="F2515">
            <v>660</v>
          </cell>
          <cell r="G2515">
            <v>660</v>
          </cell>
        </row>
        <row r="2516">
          <cell r="B2516" t="str">
            <v>LSE5243</v>
          </cell>
          <cell r="C2516" t="str">
            <v>582-06-02</v>
          </cell>
          <cell r="D2516" t="str">
            <v>MA473 0B</v>
          </cell>
          <cell r="E2516" t="str">
            <v>RW32</v>
          </cell>
          <cell r="F2516">
            <v>660</v>
          </cell>
          <cell r="G2516">
            <v>1320</v>
          </cell>
        </row>
        <row r="2517">
          <cell r="B2517" t="str">
            <v>LSE5243</v>
          </cell>
          <cell r="C2517" t="str">
            <v>582-06-02</v>
          </cell>
          <cell r="D2517" t="str">
            <v>MA473 0B</v>
          </cell>
          <cell r="E2517" t="str">
            <v>RW32</v>
          </cell>
          <cell r="F2517">
            <v>660</v>
          </cell>
        </row>
        <row r="2518">
          <cell r="B2518" t="str">
            <v>LSE5245</v>
          </cell>
          <cell r="C2518" t="str">
            <v>582-06-16</v>
          </cell>
          <cell r="D2518" t="str">
            <v>MA473 0B</v>
          </cell>
          <cell r="E2518" t="str">
            <v>SW49</v>
          </cell>
          <cell r="F2518">
            <v>660</v>
          </cell>
          <cell r="G2518">
            <v>660</v>
          </cell>
        </row>
        <row r="2519">
          <cell r="B2519" t="str">
            <v>LSE5257</v>
          </cell>
          <cell r="C2519" t="str">
            <v>582-06-16</v>
          </cell>
          <cell r="D2519" t="str">
            <v>MA473 0B</v>
          </cell>
          <cell r="E2519" t="str">
            <v>SW49</v>
          </cell>
          <cell r="F2519">
            <v>660</v>
          </cell>
          <cell r="G2519">
            <v>2640</v>
          </cell>
        </row>
        <row r="2520">
          <cell r="B2520" t="str">
            <v>LSE5257</v>
          </cell>
          <cell r="C2520" t="str">
            <v>582-06-16</v>
          </cell>
          <cell r="D2520" t="str">
            <v>MA473 0B</v>
          </cell>
          <cell r="E2520" t="str">
            <v>SW49</v>
          </cell>
          <cell r="F2520">
            <v>660</v>
          </cell>
        </row>
        <row r="2521">
          <cell r="B2521" t="str">
            <v>LSE5257</v>
          </cell>
          <cell r="C2521" t="str">
            <v>582-06-16</v>
          </cell>
          <cell r="D2521" t="str">
            <v>MA473 0B</v>
          </cell>
          <cell r="E2521" t="str">
            <v>SW49</v>
          </cell>
          <cell r="F2521">
            <v>660</v>
          </cell>
        </row>
        <row r="2522">
          <cell r="B2522" t="str">
            <v>LSE5257</v>
          </cell>
          <cell r="C2522" t="str">
            <v>582-06-16</v>
          </cell>
          <cell r="D2522" t="str">
            <v>MA473 0B</v>
          </cell>
          <cell r="E2522" t="str">
            <v>SW49</v>
          </cell>
          <cell r="F2522">
            <v>660</v>
          </cell>
        </row>
        <row r="2523">
          <cell r="B2523" t="str">
            <v>LSE5256</v>
          </cell>
          <cell r="C2523" t="str">
            <v>582-06-02</v>
          </cell>
          <cell r="D2523" t="str">
            <v>MA473 0B</v>
          </cell>
          <cell r="E2523" t="str">
            <v>RW32</v>
          </cell>
          <cell r="F2523">
            <v>660</v>
          </cell>
          <cell r="G2523">
            <v>1980</v>
          </cell>
        </row>
        <row r="2524">
          <cell r="B2524" t="str">
            <v>LSE5256</v>
          </cell>
          <cell r="C2524" t="str">
            <v>582-06-02</v>
          </cell>
          <cell r="D2524" t="str">
            <v>MA473 0B</v>
          </cell>
          <cell r="E2524" t="str">
            <v>RW32</v>
          </cell>
          <cell r="F2524">
            <v>660</v>
          </cell>
        </row>
        <row r="2525">
          <cell r="B2525" t="str">
            <v>LSE5256</v>
          </cell>
          <cell r="C2525" t="str">
            <v>582-06-02</v>
          </cell>
          <cell r="D2525" t="str">
            <v>MA473 0B</v>
          </cell>
          <cell r="E2525" t="str">
            <v>RW32</v>
          </cell>
          <cell r="F2525">
            <v>660</v>
          </cell>
        </row>
        <row r="2526">
          <cell r="B2526" t="str">
            <v>LSE5249</v>
          </cell>
          <cell r="C2526" t="str">
            <v>582-06-02</v>
          </cell>
          <cell r="D2526" t="str">
            <v>MA473 0B</v>
          </cell>
          <cell r="E2526" t="str">
            <v>RW32</v>
          </cell>
          <cell r="F2526">
            <v>660</v>
          </cell>
          <cell r="G2526">
            <v>660</v>
          </cell>
        </row>
        <row r="2527">
          <cell r="B2527" t="str">
            <v>LSE5253</v>
          </cell>
          <cell r="C2527" t="str">
            <v>582-06-02</v>
          </cell>
          <cell r="D2527" t="str">
            <v>MA473 0B</v>
          </cell>
          <cell r="E2527" t="str">
            <v>RW32</v>
          </cell>
          <cell r="F2527">
            <v>660</v>
          </cell>
          <cell r="G2527">
            <v>660</v>
          </cell>
        </row>
        <row r="2528">
          <cell r="B2528" t="str">
            <v>LSE5251</v>
          </cell>
          <cell r="C2528" t="str">
            <v>581-06-02</v>
          </cell>
          <cell r="D2528" t="str">
            <v>MA503 0A</v>
          </cell>
          <cell r="E2528" t="str">
            <v>RW32</v>
          </cell>
          <cell r="F2528">
            <v>660</v>
          </cell>
          <cell r="G2528">
            <v>1980</v>
          </cell>
        </row>
        <row r="2529">
          <cell r="B2529" t="str">
            <v>LSE5251</v>
          </cell>
          <cell r="C2529" t="str">
            <v>581-06-02</v>
          </cell>
          <cell r="D2529" t="str">
            <v>MA503 0A</v>
          </cell>
          <cell r="E2529" t="str">
            <v>RW32</v>
          </cell>
          <cell r="F2529">
            <v>660</v>
          </cell>
        </row>
        <row r="2530">
          <cell r="B2530" t="str">
            <v>LSE5251</v>
          </cell>
          <cell r="C2530" t="str">
            <v>581-06-02</v>
          </cell>
          <cell r="D2530" t="str">
            <v>MA503 0A</v>
          </cell>
          <cell r="E2530" t="str">
            <v>RW32</v>
          </cell>
          <cell r="F2530">
            <v>660</v>
          </cell>
        </row>
        <row r="2531">
          <cell r="B2531" t="str">
            <v>LSE5252</v>
          </cell>
          <cell r="C2531" t="str">
            <v>581-06-16</v>
          </cell>
          <cell r="D2531" t="str">
            <v>MA503 0A</v>
          </cell>
          <cell r="E2531" t="str">
            <v>SW49</v>
          </cell>
          <cell r="F2531">
            <v>660</v>
          </cell>
          <cell r="G2531">
            <v>660</v>
          </cell>
        </row>
        <row r="2532">
          <cell r="B2532" t="str">
            <v>LSE5260</v>
          </cell>
          <cell r="C2532" t="str">
            <v>581-06-16</v>
          </cell>
          <cell r="D2532" t="str">
            <v>MA503 0A</v>
          </cell>
          <cell r="E2532" t="str">
            <v>SW49</v>
          </cell>
          <cell r="F2532">
            <v>660</v>
          </cell>
          <cell r="G2532">
            <v>660</v>
          </cell>
        </row>
        <row r="2533">
          <cell r="B2533" t="str">
            <v>LSE5262</v>
          </cell>
          <cell r="C2533" t="str">
            <v>581-06-16</v>
          </cell>
          <cell r="D2533" t="str">
            <v>MA503 0A</v>
          </cell>
          <cell r="E2533" t="str">
            <v>SW49</v>
          </cell>
          <cell r="F2533">
            <v>660</v>
          </cell>
          <cell r="G2533">
            <v>660</v>
          </cell>
        </row>
        <row r="2534">
          <cell r="B2534" t="str">
            <v>LSE5255</v>
          </cell>
          <cell r="C2534" t="str">
            <v>581-06-16</v>
          </cell>
          <cell r="D2534" t="str">
            <v>MA503 0A</v>
          </cell>
          <cell r="E2534" t="str">
            <v>SW49</v>
          </cell>
          <cell r="F2534">
            <v>660</v>
          </cell>
          <cell r="G2534">
            <v>660</v>
          </cell>
        </row>
        <row r="2535">
          <cell r="B2535" t="str">
            <v>LSE5254</v>
          </cell>
          <cell r="C2535" t="str">
            <v>581-06-02</v>
          </cell>
          <cell r="D2535" t="str">
            <v>MA503 0A</v>
          </cell>
          <cell r="E2535" t="str">
            <v>RW32</v>
          </cell>
          <cell r="F2535">
            <v>660</v>
          </cell>
          <cell r="G2535">
            <v>660</v>
          </cell>
        </row>
        <row r="2536">
          <cell r="B2536" t="str">
            <v>LSE5261</v>
          </cell>
          <cell r="C2536" t="str">
            <v>521-02-76</v>
          </cell>
          <cell r="D2536" t="str">
            <v>MA362 1A</v>
          </cell>
          <cell r="E2536" t="str">
            <v>SB16</v>
          </cell>
          <cell r="F2536">
            <v>660</v>
          </cell>
          <cell r="G2536">
            <v>1320</v>
          </cell>
        </row>
        <row r="2537">
          <cell r="B2537" t="str">
            <v>LSE5261</v>
          </cell>
          <cell r="C2537" t="str">
            <v>521-02-76</v>
          </cell>
          <cell r="D2537" t="str">
            <v>MA362 1A</v>
          </cell>
          <cell r="E2537" t="str">
            <v>SB16</v>
          </cell>
          <cell r="F2537">
            <v>660</v>
          </cell>
        </row>
        <row r="2538">
          <cell r="B2538" t="str">
            <v>LSE5248</v>
          </cell>
          <cell r="C2538" t="str">
            <v>521-02-16</v>
          </cell>
          <cell r="D2538" t="str">
            <v>MA362 1A</v>
          </cell>
          <cell r="E2538" t="str">
            <v>SW39</v>
          </cell>
          <cell r="F2538">
            <v>660</v>
          </cell>
          <cell r="G2538">
            <v>660</v>
          </cell>
        </row>
        <row r="2539">
          <cell r="B2539" t="str">
            <v>LSE5259</v>
          </cell>
          <cell r="C2539" t="str">
            <v>521-02-16</v>
          </cell>
          <cell r="D2539" t="str">
            <v>MA362 1A</v>
          </cell>
          <cell r="E2539" t="str">
            <v>SW39</v>
          </cell>
          <cell r="F2539">
            <v>660</v>
          </cell>
          <cell r="G2539">
            <v>660</v>
          </cell>
        </row>
        <row r="2540">
          <cell r="B2540" t="str">
            <v>LSE5258</v>
          </cell>
          <cell r="C2540" t="str">
            <v>521-02-02</v>
          </cell>
          <cell r="D2540" t="str">
            <v>MA362 1A</v>
          </cell>
          <cell r="E2540" t="str">
            <v>RW20</v>
          </cell>
          <cell r="F2540">
            <v>660</v>
          </cell>
          <cell r="G2540">
            <v>660</v>
          </cell>
        </row>
        <row r="2542">
          <cell r="B2542" t="str">
            <v>MUS2050</v>
          </cell>
          <cell r="C2542" t="str">
            <v>Bootcut 3173</v>
          </cell>
          <cell r="D2542" t="str">
            <v>MA506 0A</v>
          </cell>
          <cell r="E2542" t="str">
            <v>SP06</v>
          </cell>
          <cell r="F2542">
            <v>600</v>
          </cell>
          <cell r="G2542">
            <v>8093</v>
          </cell>
        </row>
        <row r="2543">
          <cell r="B2543" t="str">
            <v>MUS2050</v>
          </cell>
          <cell r="C2543" t="str">
            <v>Bootcut 3173</v>
          </cell>
          <cell r="D2543" t="str">
            <v>MA506 0A</v>
          </cell>
          <cell r="E2543" t="str">
            <v>SP06</v>
          </cell>
          <cell r="F2543">
            <v>600</v>
          </cell>
        </row>
        <row r="2544">
          <cell r="B2544" t="str">
            <v>MUS2054</v>
          </cell>
          <cell r="C2544" t="str">
            <v>111/715/000</v>
          </cell>
          <cell r="D2544" t="str">
            <v>MA444 0A</v>
          </cell>
          <cell r="E2544" t="str">
            <v>SW44</v>
          </cell>
          <cell r="F2544">
            <v>589</v>
          </cell>
          <cell r="G2544">
            <v>795</v>
          </cell>
        </row>
        <row r="2545">
          <cell r="B2545" t="str">
            <v>MUS2054</v>
          </cell>
          <cell r="C2545" t="str">
            <v>111/715/000</v>
          </cell>
          <cell r="D2545" t="str">
            <v>MA444 0A</v>
          </cell>
          <cell r="E2545" t="str">
            <v>SW44</v>
          </cell>
          <cell r="F2545">
            <v>80</v>
          </cell>
        </row>
        <row r="2546">
          <cell r="B2546" t="str">
            <v>MUS2054</v>
          </cell>
          <cell r="C2546" t="str">
            <v>111/715/000</v>
          </cell>
          <cell r="D2546" t="str">
            <v>MA444 0A</v>
          </cell>
          <cell r="E2546" t="str">
            <v>SW44</v>
          </cell>
          <cell r="F2546">
            <v>120</v>
          </cell>
        </row>
        <row r="2547">
          <cell r="B2547" t="str">
            <v>MUS2054</v>
          </cell>
          <cell r="C2547" t="str">
            <v>111/715/000</v>
          </cell>
          <cell r="D2547" t="str">
            <v>MA444 0A</v>
          </cell>
          <cell r="E2547" t="str">
            <v>SW44</v>
          </cell>
          <cell r="F2547">
            <v>6</v>
          </cell>
        </row>
        <row r="2548">
          <cell r="B2548" t="str">
            <v>MUS2051</v>
          </cell>
          <cell r="C2548" t="str">
            <v>Bell Bottom 520</v>
          </cell>
          <cell r="D2548" t="str">
            <v>WA507 0A</v>
          </cell>
          <cell r="E2548" t="str">
            <v>SP06</v>
          </cell>
          <cell r="F2548">
            <v>660</v>
          </cell>
          <cell r="G2548">
            <v>7282</v>
          </cell>
        </row>
        <row r="2549">
          <cell r="B2549" t="str">
            <v>MUS2051</v>
          </cell>
          <cell r="C2549" t="str">
            <v>Bell Bottom 520</v>
          </cell>
          <cell r="D2549" t="str">
            <v>WA507 0A</v>
          </cell>
          <cell r="E2549" t="str">
            <v>SP06</v>
          </cell>
          <cell r="F2549">
            <v>660</v>
          </cell>
        </row>
        <row r="2550">
          <cell r="B2550" t="str">
            <v>MUS2051</v>
          </cell>
          <cell r="C2550" t="str">
            <v>Bell Bottom 520</v>
          </cell>
          <cell r="D2550" t="str">
            <v>WA507 0A</v>
          </cell>
          <cell r="E2550" t="str">
            <v>SP06</v>
          </cell>
          <cell r="F2550">
            <v>660</v>
          </cell>
        </row>
        <row r="2551">
          <cell r="B2551" t="str">
            <v>MUS2051</v>
          </cell>
          <cell r="C2551" t="str">
            <v>Bell Bottom 520</v>
          </cell>
          <cell r="D2551" t="str">
            <v>WA507 0A</v>
          </cell>
          <cell r="E2551" t="str">
            <v>SP06</v>
          </cell>
          <cell r="F2551">
            <v>660</v>
          </cell>
        </row>
        <row r="2552">
          <cell r="B2552" t="str">
            <v>MUS2051</v>
          </cell>
          <cell r="C2552" t="str">
            <v>Bell Bottom 520</v>
          </cell>
          <cell r="D2552" t="str">
            <v>WA507 0A</v>
          </cell>
          <cell r="E2552" t="str">
            <v>SP06</v>
          </cell>
          <cell r="F2552">
            <v>660</v>
          </cell>
        </row>
        <row r="2553">
          <cell r="B2553" t="str">
            <v>MUS2051</v>
          </cell>
          <cell r="C2553" t="str">
            <v>Bell Bottom 520</v>
          </cell>
          <cell r="D2553" t="str">
            <v>WA507 0A</v>
          </cell>
          <cell r="E2553" t="str">
            <v>SP06</v>
          </cell>
          <cell r="F2553">
            <v>660</v>
          </cell>
        </row>
        <row r="2554">
          <cell r="B2554" t="str">
            <v>MUS2051</v>
          </cell>
          <cell r="C2554" t="str">
            <v>Bell Bottom 520</v>
          </cell>
          <cell r="D2554" t="str">
            <v>WA507 0A</v>
          </cell>
          <cell r="E2554" t="str">
            <v>SP06</v>
          </cell>
          <cell r="F2554">
            <v>600</v>
          </cell>
        </row>
        <row r="2555">
          <cell r="B2555" t="str">
            <v>MUS2051</v>
          </cell>
          <cell r="C2555" t="str">
            <v>Bell Bottom 520</v>
          </cell>
          <cell r="D2555" t="str">
            <v>WA507 0A</v>
          </cell>
          <cell r="E2555" t="str">
            <v>SP06</v>
          </cell>
          <cell r="F2555">
            <v>600</v>
          </cell>
        </row>
        <row r="2556">
          <cell r="B2556" t="str">
            <v>MUS2051</v>
          </cell>
          <cell r="C2556" t="str">
            <v>Bell Bottom 520</v>
          </cell>
          <cell r="D2556" t="str">
            <v>WA507 0A</v>
          </cell>
          <cell r="E2556" t="str">
            <v>SP06</v>
          </cell>
          <cell r="F2556">
            <v>480</v>
          </cell>
        </row>
        <row r="2557">
          <cell r="B2557" t="str">
            <v>MUS2051</v>
          </cell>
          <cell r="C2557" t="str">
            <v>Bell Bottom 520</v>
          </cell>
          <cell r="D2557" t="str">
            <v>WA507 0A</v>
          </cell>
          <cell r="E2557" t="str">
            <v>SP06</v>
          </cell>
          <cell r="F2557">
            <v>480</v>
          </cell>
        </row>
        <row r="2558">
          <cell r="B2558" t="str">
            <v>MUS2051</v>
          </cell>
          <cell r="C2558" t="str">
            <v>Bell Bottom 520</v>
          </cell>
          <cell r="D2558" t="str">
            <v>WA507 0A</v>
          </cell>
          <cell r="E2558" t="str">
            <v>SP06</v>
          </cell>
          <cell r="F2558">
            <v>682</v>
          </cell>
        </row>
        <row r="2559">
          <cell r="B2559" t="str">
            <v>MUS2051</v>
          </cell>
          <cell r="C2559" t="str">
            <v>Bell Bottom 520</v>
          </cell>
          <cell r="D2559" t="str">
            <v>WA507 0A</v>
          </cell>
          <cell r="E2559" t="str">
            <v>SP06</v>
          </cell>
          <cell r="F2559">
            <v>210</v>
          </cell>
        </row>
        <row r="2560">
          <cell r="B2560" t="str">
            <v>MUS2051</v>
          </cell>
          <cell r="C2560" t="str">
            <v>Bell Bottom 520</v>
          </cell>
          <cell r="D2560" t="str">
            <v>WA507 0A</v>
          </cell>
          <cell r="E2560" t="str">
            <v>SP06</v>
          </cell>
          <cell r="F2560">
            <v>130</v>
          </cell>
        </row>
        <row r="2561">
          <cell r="B2561" t="str">
            <v>MUS2051</v>
          </cell>
          <cell r="C2561" t="str">
            <v>Bell Bottom 520</v>
          </cell>
          <cell r="D2561" t="str">
            <v>WA507 0A</v>
          </cell>
          <cell r="E2561" t="str">
            <v>SP06</v>
          </cell>
          <cell r="F2561">
            <v>140</v>
          </cell>
        </row>
        <row r="2562">
          <cell r="B2562" t="str">
            <v>LSE5281</v>
          </cell>
          <cell r="C2562" t="str">
            <v>521-02-02</v>
          </cell>
          <cell r="D2562" t="str">
            <v>MA362 1A</v>
          </cell>
          <cell r="E2562" t="str">
            <v>RW20</v>
          </cell>
          <cell r="F2562">
            <v>660</v>
          </cell>
          <cell r="G2562">
            <v>1320</v>
          </cell>
        </row>
        <row r="2563">
          <cell r="B2563" t="str">
            <v>LSE5281</v>
          </cell>
          <cell r="C2563" t="str">
            <v>521-02-02</v>
          </cell>
          <cell r="D2563" t="str">
            <v>MA362 1A</v>
          </cell>
          <cell r="E2563" t="str">
            <v>RW20</v>
          </cell>
          <cell r="F2563">
            <v>660</v>
          </cell>
        </row>
        <row r="2564">
          <cell r="B2564" t="str">
            <v>LSE5271</v>
          </cell>
          <cell r="C2564" t="str">
            <v>521-02-16</v>
          </cell>
          <cell r="D2564" t="str">
            <v>MA362 1A</v>
          </cell>
          <cell r="E2564" t="str">
            <v>SW39</v>
          </cell>
          <cell r="F2564">
            <v>660</v>
          </cell>
          <cell r="G2564">
            <v>660</v>
          </cell>
        </row>
        <row r="2565">
          <cell r="B2565" t="str">
            <v>LSE5286</v>
          </cell>
          <cell r="C2565" t="str">
            <v>521-02-76</v>
          </cell>
          <cell r="D2565" t="str">
            <v>MA362 1A</v>
          </cell>
          <cell r="E2565" t="str">
            <v>SB16</v>
          </cell>
          <cell r="F2565">
            <v>660</v>
          </cell>
          <cell r="G2565">
            <v>660</v>
          </cell>
        </row>
        <row r="2566">
          <cell r="B2566" t="str">
            <v>LSE5285</v>
          </cell>
          <cell r="C2566" t="str">
            <v>521-02-76</v>
          </cell>
          <cell r="D2566" t="str">
            <v>MA362 1A</v>
          </cell>
          <cell r="E2566" t="str">
            <v>SB16</v>
          </cell>
          <cell r="F2566">
            <v>660</v>
          </cell>
          <cell r="G2566">
            <v>1320</v>
          </cell>
        </row>
        <row r="2567">
          <cell r="B2567" t="str">
            <v>LSE5285</v>
          </cell>
          <cell r="C2567" t="str">
            <v>521-02-76</v>
          </cell>
          <cell r="D2567" t="str">
            <v>MA362 1A</v>
          </cell>
          <cell r="E2567" t="str">
            <v>SB16</v>
          </cell>
          <cell r="F2567">
            <v>660</v>
          </cell>
        </row>
        <row r="2568">
          <cell r="B2568" t="str">
            <v>LSE5264</v>
          </cell>
          <cell r="C2568" t="str">
            <v>581-06-02</v>
          </cell>
          <cell r="D2568" t="str">
            <v>MA503 0A</v>
          </cell>
          <cell r="E2568" t="str">
            <v>RW32</v>
          </cell>
          <cell r="F2568">
            <v>660</v>
          </cell>
          <cell r="G2568">
            <v>1320</v>
          </cell>
        </row>
        <row r="2569">
          <cell r="B2569" t="str">
            <v>LSE5264</v>
          </cell>
          <cell r="C2569" t="str">
            <v>581-06-02</v>
          </cell>
          <cell r="D2569" t="str">
            <v>MA503 0A</v>
          </cell>
          <cell r="E2569" t="str">
            <v>RW32</v>
          </cell>
          <cell r="F2569">
            <v>660</v>
          </cell>
        </row>
        <row r="2570">
          <cell r="B2570" t="str">
            <v>LSE5263</v>
          </cell>
          <cell r="C2570" t="str">
            <v>581-06-16</v>
          </cell>
          <cell r="D2570" t="str">
            <v>MA503 0A</v>
          </cell>
          <cell r="E2570" t="str">
            <v>SW49</v>
          </cell>
          <cell r="F2570">
            <v>660</v>
          </cell>
          <cell r="G2570">
            <v>1320</v>
          </cell>
        </row>
        <row r="2571">
          <cell r="B2571" t="str">
            <v>LSE5263</v>
          </cell>
          <cell r="C2571" t="str">
            <v>581-06-16</v>
          </cell>
          <cell r="D2571" t="str">
            <v>MA503 0A</v>
          </cell>
          <cell r="E2571" t="str">
            <v>SW49</v>
          </cell>
          <cell r="F2571">
            <v>660</v>
          </cell>
        </row>
        <row r="2573">
          <cell r="B2573" t="str">
            <v>LSE5215</v>
          </cell>
          <cell r="C2573" t="str">
            <v>70570-0602</v>
          </cell>
          <cell r="D2573" t="str">
            <v>JA508 0A</v>
          </cell>
          <cell r="E2573" t="str">
            <v>RW32</v>
          </cell>
          <cell r="F2573">
            <v>64</v>
          </cell>
        </row>
        <row r="2574">
          <cell r="B2574" t="str">
            <v>LSE5216</v>
          </cell>
          <cell r="C2574" t="str">
            <v>70570-0602</v>
          </cell>
          <cell r="D2574" t="str">
            <v>JA508 0A</v>
          </cell>
          <cell r="E2574" t="str">
            <v>RW32</v>
          </cell>
          <cell r="F2574">
            <v>240</v>
          </cell>
          <cell r="G2574">
            <v>1352</v>
          </cell>
        </row>
        <row r="2575">
          <cell r="B2575" t="str">
            <v>LSE5216</v>
          </cell>
          <cell r="C2575" t="str">
            <v>70570-0602</v>
          </cell>
          <cell r="D2575" t="str">
            <v>JA508 0A</v>
          </cell>
          <cell r="E2575" t="str">
            <v>RW32</v>
          </cell>
          <cell r="F2575">
            <v>240</v>
          </cell>
        </row>
        <row r="2576">
          <cell r="B2576" t="str">
            <v>LSE5216</v>
          </cell>
          <cell r="C2576" t="str">
            <v>70570-0602</v>
          </cell>
          <cell r="D2576" t="str">
            <v>JA508 0A</v>
          </cell>
          <cell r="E2576" t="str">
            <v>RW32</v>
          </cell>
          <cell r="F2576">
            <v>240</v>
          </cell>
        </row>
        <row r="2577">
          <cell r="B2577" t="str">
            <v>LSE5216</v>
          </cell>
          <cell r="C2577" t="str">
            <v>70570-0602</v>
          </cell>
          <cell r="D2577" t="str">
            <v>JA508 0A</v>
          </cell>
          <cell r="E2577" t="str">
            <v>RW32</v>
          </cell>
          <cell r="F2577">
            <v>256</v>
          </cell>
        </row>
        <row r="2578">
          <cell r="B2578" t="str">
            <v>LSE5216</v>
          </cell>
          <cell r="C2578" t="str">
            <v>70570-0602</v>
          </cell>
          <cell r="D2578" t="str">
            <v>JA508 0A</v>
          </cell>
          <cell r="E2578" t="str">
            <v>RW32</v>
          </cell>
          <cell r="F2578">
            <v>256</v>
          </cell>
        </row>
        <row r="2579">
          <cell r="B2579" t="str">
            <v>LSE5216</v>
          </cell>
          <cell r="C2579" t="str">
            <v>70570-0602</v>
          </cell>
          <cell r="D2579" t="str">
            <v>JA508 0A</v>
          </cell>
          <cell r="E2579" t="str">
            <v>RW32</v>
          </cell>
          <cell r="F2579">
            <v>120</v>
          </cell>
        </row>
        <row r="2580">
          <cell r="B2580" t="str">
            <v>LSE5214</v>
          </cell>
          <cell r="C2580" t="str">
            <v>70570-0616</v>
          </cell>
          <cell r="D2580" t="str">
            <v>JA508 0A</v>
          </cell>
          <cell r="E2580" t="str">
            <v>SW49</v>
          </cell>
          <cell r="F2580">
            <v>240</v>
          </cell>
          <cell r="G2580">
            <v>1296</v>
          </cell>
        </row>
        <row r="2581">
          <cell r="B2581" t="str">
            <v>LSE5214</v>
          </cell>
          <cell r="C2581" t="str">
            <v>70570-0616</v>
          </cell>
          <cell r="D2581" t="str">
            <v>JA508 0A</v>
          </cell>
          <cell r="E2581" t="str">
            <v>SW49</v>
          </cell>
          <cell r="F2581">
            <v>256</v>
          </cell>
        </row>
        <row r="2582">
          <cell r="B2582" t="str">
            <v>LSE5214</v>
          </cell>
          <cell r="C2582" t="str">
            <v>70570-0616</v>
          </cell>
          <cell r="D2582" t="str">
            <v>JA508 0A</v>
          </cell>
          <cell r="E2582" t="str">
            <v>SW49</v>
          </cell>
          <cell r="F2582">
            <v>256</v>
          </cell>
        </row>
        <row r="2583">
          <cell r="B2583" t="str">
            <v>LSE5214</v>
          </cell>
          <cell r="C2583" t="str">
            <v>70570-0616</v>
          </cell>
          <cell r="D2583" t="str">
            <v>JA508 0A</v>
          </cell>
          <cell r="E2583" t="str">
            <v>SW49</v>
          </cell>
          <cell r="F2583">
            <v>240</v>
          </cell>
        </row>
        <row r="2584">
          <cell r="B2584" t="str">
            <v>LSE5214</v>
          </cell>
          <cell r="C2584" t="str">
            <v>70570-0616</v>
          </cell>
          <cell r="D2584" t="str">
            <v>JA508 0A</v>
          </cell>
          <cell r="E2584" t="str">
            <v>SW49</v>
          </cell>
          <cell r="F2584">
            <v>240</v>
          </cell>
        </row>
        <row r="2585">
          <cell r="B2585" t="str">
            <v>LSE5214</v>
          </cell>
          <cell r="C2585" t="str">
            <v>70570-0616</v>
          </cell>
          <cell r="D2585" t="str">
            <v>JA508 0A</v>
          </cell>
          <cell r="E2585" t="str">
            <v>SW49</v>
          </cell>
          <cell r="F2585">
            <v>64</v>
          </cell>
        </row>
        <row r="2586">
          <cell r="B2586" t="str">
            <v>LSE5217</v>
          </cell>
          <cell r="C2586" t="str">
            <v>70570-0616</v>
          </cell>
          <cell r="D2586" t="str">
            <v>JA508 0A</v>
          </cell>
          <cell r="E2586" t="str">
            <v>SW49</v>
          </cell>
          <cell r="F2586">
            <v>240</v>
          </cell>
          <cell r="G2586">
            <v>736</v>
          </cell>
        </row>
        <row r="2587">
          <cell r="B2587" t="str">
            <v>LSE5217</v>
          </cell>
          <cell r="C2587" t="str">
            <v>70570-0616</v>
          </cell>
          <cell r="D2587" t="str">
            <v>JA508 0A</v>
          </cell>
          <cell r="E2587" t="str">
            <v>SW49</v>
          </cell>
          <cell r="F2587">
            <v>240</v>
          </cell>
        </row>
        <row r="2588">
          <cell r="B2588" t="str">
            <v>LSE5217</v>
          </cell>
          <cell r="C2588" t="str">
            <v>70570-0616</v>
          </cell>
          <cell r="D2588" t="str">
            <v>JA508 0A</v>
          </cell>
          <cell r="E2588" t="str">
            <v>SW49</v>
          </cell>
          <cell r="F2588">
            <v>192</v>
          </cell>
        </row>
        <row r="2589">
          <cell r="B2589" t="str">
            <v>LSE5217</v>
          </cell>
          <cell r="C2589" t="str">
            <v>70570-0616</v>
          </cell>
          <cell r="D2589" t="str">
            <v>JA508 0A</v>
          </cell>
          <cell r="E2589" t="str">
            <v>SW49</v>
          </cell>
          <cell r="F2589">
            <v>64</v>
          </cell>
        </row>
        <row r="2590">
          <cell r="B2590" t="str">
            <v>LSE5218</v>
          </cell>
          <cell r="C2590" t="str">
            <v>70570-0602</v>
          </cell>
          <cell r="D2590" t="str">
            <v>JA508 0A</v>
          </cell>
          <cell r="E2590" t="str">
            <v>RW32</v>
          </cell>
          <cell r="F2590">
            <v>240</v>
          </cell>
          <cell r="G2590">
            <v>736</v>
          </cell>
        </row>
        <row r="2591">
          <cell r="B2591" t="str">
            <v>LSE5218</v>
          </cell>
          <cell r="C2591" t="str">
            <v>70570-0602</v>
          </cell>
          <cell r="D2591" t="str">
            <v>JA508 0A</v>
          </cell>
          <cell r="E2591" t="str">
            <v>RW32</v>
          </cell>
          <cell r="F2591">
            <v>256</v>
          </cell>
        </row>
        <row r="2592">
          <cell r="B2592" t="str">
            <v>LSE5218</v>
          </cell>
          <cell r="C2592" t="str">
            <v>70570-0602</v>
          </cell>
          <cell r="D2592" t="str">
            <v>JA508 0A</v>
          </cell>
          <cell r="E2592" t="str">
            <v>RW32</v>
          </cell>
          <cell r="F2592">
            <v>240</v>
          </cell>
        </row>
        <row r="2594">
          <cell r="B2594" t="str">
            <v>LSE5278</v>
          </cell>
          <cell r="C2594" t="str">
            <v>581-06-02</v>
          </cell>
          <cell r="D2594" t="str">
            <v>MA503 0A</v>
          </cell>
          <cell r="E2594" t="str">
            <v>RW32</v>
          </cell>
          <cell r="F2594">
            <v>660</v>
          </cell>
          <cell r="G2594">
            <v>660</v>
          </cell>
        </row>
        <row r="2595">
          <cell r="B2595" t="str">
            <v>LSE5268</v>
          </cell>
          <cell r="C2595" t="str">
            <v>581-06-02</v>
          </cell>
          <cell r="D2595" t="str">
            <v>MA503 0A</v>
          </cell>
          <cell r="E2595" t="str">
            <v>RW32</v>
          </cell>
          <cell r="F2595">
            <v>660</v>
          </cell>
          <cell r="G2595">
            <v>2970</v>
          </cell>
        </row>
        <row r="2596">
          <cell r="B2596" t="str">
            <v>LSE5268</v>
          </cell>
          <cell r="C2596" t="str">
            <v>581-06-02</v>
          </cell>
          <cell r="D2596" t="str">
            <v>MA503 0A</v>
          </cell>
          <cell r="E2596" t="str">
            <v>RW32</v>
          </cell>
          <cell r="F2596">
            <v>660</v>
          </cell>
        </row>
        <row r="2597">
          <cell r="B2597" t="str">
            <v>LSE5268</v>
          </cell>
          <cell r="C2597" t="str">
            <v>581-06-02</v>
          </cell>
          <cell r="D2597" t="str">
            <v>MA503 0A</v>
          </cell>
          <cell r="E2597" t="str">
            <v>RW32</v>
          </cell>
          <cell r="F2597">
            <v>660</v>
          </cell>
        </row>
        <row r="2598">
          <cell r="B2598" t="str">
            <v>LSE5268</v>
          </cell>
          <cell r="C2598" t="str">
            <v>581-06-02</v>
          </cell>
          <cell r="D2598" t="str">
            <v>MA503 0A</v>
          </cell>
          <cell r="E2598" t="str">
            <v>RW32</v>
          </cell>
          <cell r="F2598">
            <v>660</v>
          </cell>
        </row>
        <row r="2599">
          <cell r="B2599" t="str">
            <v>LSE5268</v>
          </cell>
          <cell r="C2599" t="str">
            <v>581-06-02</v>
          </cell>
          <cell r="D2599" t="str">
            <v>MA503 0A</v>
          </cell>
          <cell r="E2599" t="str">
            <v>RW32</v>
          </cell>
          <cell r="F2599">
            <v>330</v>
          </cell>
        </row>
        <row r="2600">
          <cell r="B2600" t="str">
            <v>LSE5267</v>
          </cell>
          <cell r="C2600" t="str">
            <v>581-06-16</v>
          </cell>
          <cell r="D2600" t="str">
            <v>MA503 0A</v>
          </cell>
          <cell r="E2600" t="str">
            <v>SW49</v>
          </cell>
          <cell r="F2600">
            <v>660</v>
          </cell>
          <cell r="G2600">
            <v>3960</v>
          </cell>
        </row>
        <row r="2601">
          <cell r="B2601" t="str">
            <v>LSE5267</v>
          </cell>
          <cell r="C2601" t="str">
            <v>581-06-16</v>
          </cell>
          <cell r="D2601" t="str">
            <v>MA503 0A</v>
          </cell>
          <cell r="E2601" t="str">
            <v>SW49</v>
          </cell>
          <cell r="F2601">
            <v>660</v>
          </cell>
        </row>
        <row r="2602">
          <cell r="B2602" t="str">
            <v>LSE5267</v>
          </cell>
          <cell r="C2602" t="str">
            <v>581-06-16</v>
          </cell>
          <cell r="D2602" t="str">
            <v>MA503 0A</v>
          </cell>
          <cell r="E2602" t="str">
            <v>SW49</v>
          </cell>
          <cell r="F2602">
            <v>660</v>
          </cell>
        </row>
        <row r="2603">
          <cell r="B2603" t="str">
            <v>LSE5267</v>
          </cell>
          <cell r="C2603" t="str">
            <v>581-06-16</v>
          </cell>
          <cell r="D2603" t="str">
            <v>MA503 0A</v>
          </cell>
          <cell r="E2603" t="str">
            <v>SW49</v>
          </cell>
          <cell r="F2603">
            <v>660</v>
          </cell>
        </row>
        <row r="2604">
          <cell r="B2604" t="str">
            <v>LSE5267</v>
          </cell>
          <cell r="C2604" t="str">
            <v>581-06-16</v>
          </cell>
          <cell r="D2604" t="str">
            <v>MA503 0A</v>
          </cell>
          <cell r="E2604" t="str">
            <v>SW49</v>
          </cell>
          <cell r="F2604">
            <v>660</v>
          </cell>
        </row>
        <row r="2605">
          <cell r="B2605" t="str">
            <v>LSE5267</v>
          </cell>
          <cell r="C2605" t="str">
            <v>581-06-16</v>
          </cell>
          <cell r="D2605" t="str">
            <v>MA503 0A</v>
          </cell>
          <cell r="E2605" t="str">
            <v>SW49</v>
          </cell>
          <cell r="F2605">
            <v>660</v>
          </cell>
        </row>
        <row r="2606">
          <cell r="B2606" t="str">
            <v>LSE5282</v>
          </cell>
          <cell r="C2606" t="str">
            <v>581-06-16</v>
          </cell>
          <cell r="D2606" t="str">
            <v>MA503 0A</v>
          </cell>
          <cell r="E2606" t="str">
            <v>SW49</v>
          </cell>
          <cell r="F2606">
            <v>660</v>
          </cell>
          <cell r="G2606">
            <v>2640</v>
          </cell>
        </row>
        <row r="2607">
          <cell r="B2607" t="str">
            <v>LSE5282</v>
          </cell>
          <cell r="C2607" t="str">
            <v>581-06-16</v>
          </cell>
          <cell r="D2607" t="str">
            <v>MA503 0A</v>
          </cell>
          <cell r="E2607" t="str">
            <v>SW49</v>
          </cell>
          <cell r="F2607">
            <v>660</v>
          </cell>
        </row>
        <row r="2608">
          <cell r="B2608" t="str">
            <v>LSE5282</v>
          </cell>
          <cell r="C2608" t="str">
            <v>581-06-16</v>
          </cell>
          <cell r="D2608" t="str">
            <v>MA503 0A</v>
          </cell>
          <cell r="E2608" t="str">
            <v>SW49</v>
          </cell>
          <cell r="F2608">
            <v>660</v>
          </cell>
        </row>
        <row r="2609">
          <cell r="B2609" t="str">
            <v>LSE5282</v>
          </cell>
          <cell r="C2609" t="str">
            <v>581-06-16</v>
          </cell>
          <cell r="D2609" t="str">
            <v>MA503 0A</v>
          </cell>
          <cell r="E2609" t="str">
            <v>SW49</v>
          </cell>
          <cell r="F2609">
            <v>660</v>
          </cell>
        </row>
        <row r="2610">
          <cell r="B2610" t="str">
            <v>LSE5272</v>
          </cell>
          <cell r="C2610" t="str">
            <v>581-06-16</v>
          </cell>
          <cell r="D2610" t="str">
            <v>MA503 0A</v>
          </cell>
          <cell r="E2610" t="str">
            <v>SW49</v>
          </cell>
          <cell r="F2610">
            <v>660</v>
          </cell>
          <cell r="G2610">
            <v>660</v>
          </cell>
        </row>
        <row r="2611">
          <cell r="B2611" t="str">
            <v>LSE5280</v>
          </cell>
          <cell r="C2611" t="str">
            <v>582-06-16</v>
          </cell>
          <cell r="D2611" t="str">
            <v>MA473 0B</v>
          </cell>
          <cell r="E2611" t="str">
            <v>SW49</v>
          </cell>
          <cell r="F2611">
            <v>660</v>
          </cell>
          <cell r="G2611">
            <v>660</v>
          </cell>
        </row>
        <row r="2612">
          <cell r="B2612" t="str">
            <v>WT0017</v>
          </cell>
          <cell r="C2612" t="str">
            <v>-</v>
          </cell>
          <cell r="D2612" t="str">
            <v>Fillers</v>
          </cell>
          <cell r="E2612" t="str">
            <v>Wash Trail</v>
          </cell>
          <cell r="F2612">
            <v>500</v>
          </cell>
          <cell r="G2612">
            <v>2000</v>
          </cell>
        </row>
        <row r="2613">
          <cell r="B2613" t="str">
            <v>WT0017</v>
          </cell>
          <cell r="C2613" t="str">
            <v>-</v>
          </cell>
          <cell r="D2613" t="str">
            <v>Fillers</v>
          </cell>
          <cell r="E2613" t="str">
            <v>Wash Trail</v>
          </cell>
          <cell r="F2613">
            <v>500</v>
          </cell>
        </row>
        <row r="2614">
          <cell r="B2614" t="str">
            <v>WT0017</v>
          </cell>
          <cell r="C2614" t="str">
            <v>-</v>
          </cell>
          <cell r="D2614" t="str">
            <v>Fillers</v>
          </cell>
          <cell r="E2614" t="str">
            <v>Wash Trail</v>
          </cell>
          <cell r="F2614">
            <v>500</v>
          </cell>
        </row>
        <row r="2615">
          <cell r="B2615" t="str">
            <v>WT0017</v>
          </cell>
          <cell r="C2615" t="str">
            <v>-</v>
          </cell>
          <cell r="D2615" t="str">
            <v>Fillers</v>
          </cell>
          <cell r="E2615" t="str">
            <v>Wash Trail</v>
          </cell>
          <cell r="F2615">
            <v>500</v>
          </cell>
        </row>
        <row r="2616">
          <cell r="B2616" t="str">
            <v>LSPL2075 Re-Cut</v>
          </cell>
          <cell r="C2616" t="str">
            <v>518-02-08</v>
          </cell>
          <cell r="D2616" t="str">
            <v>MA479 0A</v>
          </cell>
          <cell r="E2616" t="str">
            <v>SW51</v>
          </cell>
          <cell r="F2616">
            <v>62</v>
          </cell>
          <cell r="G2616">
            <v>64</v>
          </cell>
        </row>
        <row r="2617">
          <cell r="B2617" t="str">
            <v>CAR2253B</v>
          </cell>
          <cell r="C2617" t="str">
            <v>710 PB</v>
          </cell>
          <cell r="D2617" t="str">
            <v>MB204 1B</v>
          </cell>
          <cell r="E2617" t="str">
            <v>SP12</v>
          </cell>
          <cell r="F2617">
            <v>140</v>
          </cell>
          <cell r="G2617">
            <v>13236</v>
          </cell>
        </row>
        <row r="2618">
          <cell r="B2618" t="str">
            <v>CAR2253B</v>
          </cell>
          <cell r="C2618" t="str">
            <v>710 PB</v>
          </cell>
          <cell r="D2618" t="str">
            <v>MB204 1B</v>
          </cell>
          <cell r="E2618" t="str">
            <v>SP12</v>
          </cell>
          <cell r="F2618">
            <v>660</v>
          </cell>
        </row>
        <row r="2619">
          <cell r="B2619" t="str">
            <v>CAR2253B</v>
          </cell>
          <cell r="C2619" t="str">
            <v>710 PB</v>
          </cell>
          <cell r="D2619" t="str">
            <v>MB204 1B</v>
          </cell>
          <cell r="E2619" t="str">
            <v>SP12</v>
          </cell>
          <cell r="F2619">
            <v>660</v>
          </cell>
        </row>
        <row r="2620">
          <cell r="B2620" t="str">
            <v>CAR2253B</v>
          </cell>
          <cell r="C2620" t="str">
            <v>710 PB</v>
          </cell>
          <cell r="D2620" t="str">
            <v>MB204 1B</v>
          </cell>
          <cell r="E2620" t="str">
            <v>SP12</v>
          </cell>
          <cell r="F2620">
            <v>660</v>
          </cell>
        </row>
        <row r="2621">
          <cell r="B2621" t="str">
            <v>CAR2253B</v>
          </cell>
          <cell r="C2621" t="str">
            <v>710 PB</v>
          </cell>
          <cell r="D2621" t="str">
            <v>MB204 1B</v>
          </cell>
          <cell r="E2621" t="str">
            <v>SP12</v>
          </cell>
          <cell r="F2621">
            <v>660</v>
          </cell>
        </row>
        <row r="2622">
          <cell r="B2622" t="str">
            <v>CAR2253B</v>
          </cell>
          <cell r="C2622" t="str">
            <v>710 PB</v>
          </cell>
          <cell r="D2622" t="str">
            <v>MB204 1B</v>
          </cell>
          <cell r="E2622" t="str">
            <v>SP12</v>
          </cell>
          <cell r="F2622">
            <v>660</v>
          </cell>
        </row>
        <row r="2623">
          <cell r="B2623" t="str">
            <v>CAR2253B</v>
          </cell>
          <cell r="C2623" t="str">
            <v>710 PB</v>
          </cell>
          <cell r="D2623" t="str">
            <v>MB204 1B</v>
          </cell>
          <cell r="E2623" t="str">
            <v>SP12</v>
          </cell>
          <cell r="F2623">
            <v>660</v>
          </cell>
        </row>
        <row r="2624">
          <cell r="B2624" t="str">
            <v>CAR2253B</v>
          </cell>
          <cell r="C2624" t="str">
            <v>710 PB</v>
          </cell>
          <cell r="D2624" t="str">
            <v>MB204 1B</v>
          </cell>
          <cell r="E2624" t="str">
            <v>SP12</v>
          </cell>
          <cell r="F2624">
            <v>660</v>
          </cell>
        </row>
        <row r="2625">
          <cell r="B2625" t="str">
            <v>CAR2253B</v>
          </cell>
          <cell r="C2625" t="str">
            <v>710 PB</v>
          </cell>
          <cell r="D2625" t="str">
            <v>MB204 1B</v>
          </cell>
          <cell r="E2625" t="str">
            <v>SP12</v>
          </cell>
          <cell r="F2625">
            <v>660</v>
          </cell>
        </row>
        <row r="2626">
          <cell r="B2626" t="str">
            <v>CAR2253B</v>
          </cell>
          <cell r="C2626" t="str">
            <v>710 PB</v>
          </cell>
          <cell r="D2626" t="str">
            <v>MB204 1B</v>
          </cell>
          <cell r="E2626" t="str">
            <v>SP12</v>
          </cell>
          <cell r="F2626">
            <v>660</v>
          </cell>
        </row>
        <row r="2627">
          <cell r="B2627" t="str">
            <v>CAR2253B</v>
          </cell>
          <cell r="C2627" t="str">
            <v>710 PB</v>
          </cell>
          <cell r="D2627" t="str">
            <v>MB204 1B</v>
          </cell>
          <cell r="E2627" t="str">
            <v>SP12</v>
          </cell>
          <cell r="F2627">
            <v>682</v>
          </cell>
        </row>
        <row r="2628">
          <cell r="B2628" t="str">
            <v>CAR2253B</v>
          </cell>
          <cell r="C2628" t="str">
            <v>710 PB</v>
          </cell>
          <cell r="D2628" t="str">
            <v>MB204 1B</v>
          </cell>
          <cell r="E2628" t="str">
            <v>SP12</v>
          </cell>
          <cell r="F2628">
            <v>682</v>
          </cell>
        </row>
        <row r="2629">
          <cell r="B2629" t="str">
            <v>CAR2253B</v>
          </cell>
          <cell r="C2629" t="str">
            <v>710 PB</v>
          </cell>
          <cell r="D2629" t="str">
            <v>MB204 1B</v>
          </cell>
          <cell r="E2629" t="str">
            <v>SP12</v>
          </cell>
          <cell r="F2629">
            <v>682</v>
          </cell>
        </row>
        <row r="2630">
          <cell r="B2630" t="str">
            <v>CAR2253B</v>
          </cell>
          <cell r="C2630" t="str">
            <v>710 PB</v>
          </cell>
          <cell r="D2630" t="str">
            <v>MB204 1B</v>
          </cell>
          <cell r="E2630" t="str">
            <v>SP12</v>
          </cell>
          <cell r="F2630">
            <v>682</v>
          </cell>
        </row>
        <row r="2631">
          <cell r="B2631" t="str">
            <v>CAR2253B</v>
          </cell>
          <cell r="C2631" t="str">
            <v>710 PB</v>
          </cell>
          <cell r="D2631" t="str">
            <v>MB204 1B</v>
          </cell>
          <cell r="E2631" t="str">
            <v>SP12</v>
          </cell>
          <cell r="F2631">
            <v>682</v>
          </cell>
        </row>
        <row r="2632">
          <cell r="B2632" t="str">
            <v>CAR2253B</v>
          </cell>
          <cell r="C2632" t="str">
            <v>710 PB</v>
          </cell>
          <cell r="D2632" t="str">
            <v>MB204 1B</v>
          </cell>
          <cell r="E2632" t="str">
            <v>SP12</v>
          </cell>
          <cell r="F2632">
            <v>682</v>
          </cell>
        </row>
        <row r="2633">
          <cell r="B2633" t="str">
            <v>CAR2253B</v>
          </cell>
          <cell r="C2633" t="str">
            <v>710 PB</v>
          </cell>
          <cell r="D2633" t="str">
            <v>MB204 1B</v>
          </cell>
          <cell r="E2633" t="str">
            <v>SP12</v>
          </cell>
          <cell r="F2633">
            <v>682</v>
          </cell>
        </row>
        <row r="2634">
          <cell r="B2634" t="str">
            <v>CAR2253B</v>
          </cell>
          <cell r="C2634" t="str">
            <v>710 PB</v>
          </cell>
          <cell r="D2634" t="str">
            <v>MB204 1B</v>
          </cell>
          <cell r="E2634" t="str">
            <v>SP12</v>
          </cell>
          <cell r="F2634">
            <v>682</v>
          </cell>
        </row>
        <row r="2635">
          <cell r="B2635" t="str">
            <v>CAR2253B</v>
          </cell>
          <cell r="C2635" t="str">
            <v>710 PB</v>
          </cell>
          <cell r="D2635" t="str">
            <v>MB204 1B</v>
          </cell>
          <cell r="E2635" t="str">
            <v>SP12</v>
          </cell>
          <cell r="F2635">
            <v>540</v>
          </cell>
        </row>
        <row r="2637">
          <cell r="B2637" t="str">
            <v>LSE5273</v>
          </cell>
          <cell r="C2637" t="str">
            <v>582-06-16</v>
          </cell>
          <cell r="D2637" t="str">
            <v>MA473 0B</v>
          </cell>
          <cell r="E2637" t="str">
            <v>SW49</v>
          </cell>
          <cell r="F2637">
            <v>330</v>
          </cell>
          <cell r="G2637">
            <v>330</v>
          </cell>
        </row>
        <row r="2638">
          <cell r="B2638" t="str">
            <v>LSE5274</v>
          </cell>
          <cell r="C2638" t="str">
            <v>582-06-02</v>
          </cell>
          <cell r="D2638" t="str">
            <v>MA473 0B</v>
          </cell>
          <cell r="E2638" t="str">
            <v>RW32</v>
          </cell>
          <cell r="F2638">
            <v>660</v>
          </cell>
          <cell r="G2638">
            <v>660</v>
          </cell>
        </row>
        <row r="2639">
          <cell r="B2639" t="str">
            <v>LSE5284</v>
          </cell>
          <cell r="C2639" t="str">
            <v>582-06-02</v>
          </cell>
          <cell r="D2639" t="str">
            <v>MA473 0B</v>
          </cell>
          <cell r="E2639" t="str">
            <v>RW32</v>
          </cell>
          <cell r="F2639">
            <v>660</v>
          </cell>
          <cell r="G2639">
            <v>660</v>
          </cell>
        </row>
        <row r="2640">
          <cell r="B2640" t="str">
            <v>LSE5283</v>
          </cell>
          <cell r="C2640" t="str">
            <v>582-06-16</v>
          </cell>
          <cell r="D2640" t="str">
            <v>MA473 0B</v>
          </cell>
          <cell r="E2640" t="str">
            <v>SW49</v>
          </cell>
          <cell r="F2640">
            <v>660</v>
          </cell>
          <cell r="G2640">
            <v>660</v>
          </cell>
        </row>
        <row r="2641">
          <cell r="B2641" t="str">
            <v>LSE5269</v>
          </cell>
          <cell r="C2641" t="str">
            <v>582-06-16</v>
          </cell>
          <cell r="D2641" t="str">
            <v>MA473 0B</v>
          </cell>
          <cell r="E2641" t="str">
            <v>SW49</v>
          </cell>
          <cell r="F2641">
            <v>660</v>
          </cell>
          <cell r="G2641">
            <v>4620</v>
          </cell>
        </row>
        <row r="2642">
          <cell r="B2642" t="str">
            <v>LSE5269</v>
          </cell>
          <cell r="C2642" t="str">
            <v>582-06-16</v>
          </cell>
          <cell r="D2642" t="str">
            <v>MA473 0B</v>
          </cell>
          <cell r="E2642" t="str">
            <v>SW49</v>
          </cell>
          <cell r="F2642">
            <v>660</v>
          </cell>
        </row>
        <row r="2643">
          <cell r="B2643" t="str">
            <v>LSE5269</v>
          </cell>
          <cell r="C2643" t="str">
            <v>582-06-16</v>
          </cell>
          <cell r="D2643" t="str">
            <v>MA473 0B</v>
          </cell>
          <cell r="E2643" t="str">
            <v>SW49</v>
          </cell>
          <cell r="F2643">
            <v>660</v>
          </cell>
        </row>
        <row r="2644">
          <cell r="B2644" t="str">
            <v>LSE5269</v>
          </cell>
          <cell r="C2644" t="str">
            <v>582-06-16</v>
          </cell>
          <cell r="D2644" t="str">
            <v>MA473 0B</v>
          </cell>
          <cell r="E2644" t="str">
            <v>SW49</v>
          </cell>
          <cell r="F2644">
            <v>660</v>
          </cell>
        </row>
        <row r="2645">
          <cell r="B2645" t="str">
            <v>LSE5269</v>
          </cell>
          <cell r="C2645" t="str">
            <v>582-06-16</v>
          </cell>
          <cell r="D2645" t="str">
            <v>MA473 0B</v>
          </cell>
          <cell r="E2645" t="str">
            <v>SW49</v>
          </cell>
          <cell r="F2645">
            <v>660</v>
          </cell>
        </row>
        <row r="2646">
          <cell r="B2646" t="str">
            <v>LSE5269</v>
          </cell>
          <cell r="C2646" t="str">
            <v>582-06-16</v>
          </cell>
          <cell r="D2646" t="str">
            <v>MA473 0B</v>
          </cell>
          <cell r="E2646" t="str">
            <v>SW49</v>
          </cell>
          <cell r="F2646">
            <v>660</v>
          </cell>
        </row>
        <row r="2647">
          <cell r="B2647" t="str">
            <v>LSE5269</v>
          </cell>
          <cell r="C2647" t="str">
            <v>582-06-16</v>
          </cell>
          <cell r="D2647" t="str">
            <v>MA473 0B</v>
          </cell>
          <cell r="E2647" t="str">
            <v>SW49</v>
          </cell>
          <cell r="F2647">
            <v>660</v>
          </cell>
        </row>
        <row r="2648">
          <cell r="B2648" t="str">
            <v>LSE5270</v>
          </cell>
          <cell r="C2648" t="str">
            <v>582-06-02</v>
          </cell>
          <cell r="D2648" t="str">
            <v>MA473 0B</v>
          </cell>
          <cell r="E2648" t="str">
            <v>RW32</v>
          </cell>
          <cell r="F2648">
            <v>660</v>
          </cell>
          <cell r="G2648">
            <v>2640</v>
          </cell>
        </row>
        <row r="2649">
          <cell r="B2649" t="str">
            <v>LSE5270</v>
          </cell>
          <cell r="C2649" t="str">
            <v>582-06-02</v>
          </cell>
          <cell r="D2649" t="str">
            <v>MA473 0B</v>
          </cell>
          <cell r="E2649" t="str">
            <v>RW32</v>
          </cell>
          <cell r="F2649">
            <v>660</v>
          </cell>
        </row>
        <row r="2650">
          <cell r="B2650" t="str">
            <v>LSE5270</v>
          </cell>
          <cell r="C2650" t="str">
            <v>582-06-02</v>
          </cell>
          <cell r="D2650" t="str">
            <v>MA473 0B</v>
          </cell>
          <cell r="E2650" t="str">
            <v>RW32</v>
          </cell>
          <cell r="F2650">
            <v>660</v>
          </cell>
        </row>
        <row r="2651">
          <cell r="B2651" t="str">
            <v>LSE5270</v>
          </cell>
          <cell r="C2651" t="str">
            <v>582-06-02</v>
          </cell>
          <cell r="D2651" t="str">
            <v>MA473 0B</v>
          </cell>
          <cell r="E2651" t="str">
            <v>RW32</v>
          </cell>
          <cell r="F2651">
            <v>660</v>
          </cell>
        </row>
        <row r="2652">
          <cell r="B2652" t="str">
            <v>LSE5279</v>
          </cell>
          <cell r="C2652" t="str">
            <v>582-06-02</v>
          </cell>
          <cell r="D2652" t="str">
            <v>MA473 0B</v>
          </cell>
          <cell r="E2652" t="str">
            <v>RW32</v>
          </cell>
          <cell r="F2652">
            <v>660</v>
          </cell>
          <cell r="G2652">
            <v>1980</v>
          </cell>
        </row>
        <row r="2653">
          <cell r="B2653" t="str">
            <v>LSE5279</v>
          </cell>
          <cell r="C2653" t="str">
            <v>582-06-02</v>
          </cell>
          <cell r="D2653" t="str">
            <v>MA473 0B</v>
          </cell>
          <cell r="E2653" t="str">
            <v>RW32</v>
          </cell>
          <cell r="F2653">
            <v>660</v>
          </cell>
        </row>
        <row r="2654">
          <cell r="B2654" t="str">
            <v>LSE5279</v>
          </cell>
          <cell r="C2654" t="str">
            <v>582-06-02</v>
          </cell>
          <cell r="D2654" t="str">
            <v>MA473 0B</v>
          </cell>
          <cell r="E2654" t="str">
            <v>RW32</v>
          </cell>
          <cell r="F2654">
            <v>660</v>
          </cell>
        </row>
        <row r="2655">
          <cell r="B2655" t="str">
            <v>LSE5266</v>
          </cell>
          <cell r="C2655" t="str">
            <v>582-06-13</v>
          </cell>
          <cell r="D2655" t="str">
            <v>MA473 0B</v>
          </cell>
          <cell r="E2655" t="str">
            <v>BW40</v>
          </cell>
          <cell r="F2655">
            <v>660</v>
          </cell>
          <cell r="G2655">
            <v>1320</v>
          </cell>
        </row>
        <row r="2656">
          <cell r="B2656" t="str">
            <v>LSE5266</v>
          </cell>
          <cell r="C2656" t="str">
            <v>582-06-13</v>
          </cell>
          <cell r="D2656" t="str">
            <v>MA473 0B</v>
          </cell>
          <cell r="E2656" t="str">
            <v>BW40</v>
          </cell>
          <cell r="F2656">
            <v>660</v>
          </cell>
        </row>
        <row r="2657">
          <cell r="B2657" t="str">
            <v>LSE5283 Re-Cut</v>
          </cell>
          <cell r="C2657" t="str">
            <v>582-16-16</v>
          </cell>
          <cell r="D2657" t="str">
            <v>MA473 0B</v>
          </cell>
          <cell r="E2657" t="str">
            <v>SW49</v>
          </cell>
          <cell r="F2657">
            <v>90</v>
          </cell>
          <cell r="G2657">
            <v>90</v>
          </cell>
        </row>
        <row r="2658">
          <cell r="B2658" t="str">
            <v>LSE5317</v>
          </cell>
          <cell r="C2658" t="str">
            <v>523-02-75</v>
          </cell>
          <cell r="D2658" t="str">
            <v>MA438 0A</v>
          </cell>
          <cell r="E2658" t="str">
            <v>SB15</v>
          </cell>
          <cell r="F2658">
            <v>682</v>
          </cell>
          <cell r="G2658">
            <v>1342</v>
          </cell>
        </row>
        <row r="2659">
          <cell r="B2659" t="str">
            <v>LSE5317</v>
          </cell>
          <cell r="C2659" t="str">
            <v>523-02-75</v>
          </cell>
          <cell r="D2659" t="str">
            <v>MA438 0A</v>
          </cell>
          <cell r="E2659" t="str">
            <v>SB15</v>
          </cell>
          <cell r="F2659">
            <v>660</v>
          </cell>
        </row>
        <row r="2660">
          <cell r="B2660" t="str">
            <v>LSE5319</v>
          </cell>
          <cell r="C2660" t="str">
            <v>523-02-79</v>
          </cell>
          <cell r="D2660" t="str">
            <v>MA438 0A</v>
          </cell>
          <cell r="E2660" t="str">
            <v>TW16</v>
          </cell>
          <cell r="F2660">
            <v>682</v>
          </cell>
          <cell r="G2660">
            <v>1271</v>
          </cell>
        </row>
        <row r="2661">
          <cell r="B2661" t="str">
            <v>LSE5319</v>
          </cell>
          <cell r="C2661" t="str">
            <v>523-02-79</v>
          </cell>
          <cell r="D2661" t="str">
            <v>MA438 0A</v>
          </cell>
          <cell r="E2661" t="str">
            <v>TW16</v>
          </cell>
          <cell r="F2661">
            <v>589</v>
          </cell>
        </row>
        <row r="2662">
          <cell r="B2662" t="str">
            <v>LSE5318</v>
          </cell>
          <cell r="C2662" t="str">
            <v>575-02-75</v>
          </cell>
          <cell r="D2662" t="str">
            <v>WA484 0A</v>
          </cell>
          <cell r="E2662" t="str">
            <v>SB15</v>
          </cell>
          <cell r="F2662">
            <v>682</v>
          </cell>
          <cell r="G2662">
            <v>682</v>
          </cell>
        </row>
        <row r="2663">
          <cell r="B2663" t="str">
            <v>LSE5290</v>
          </cell>
          <cell r="C2663" t="str">
            <v>582-06-13</v>
          </cell>
          <cell r="D2663" t="str">
            <v>MA473 0B</v>
          </cell>
          <cell r="E2663" t="str">
            <v>BW40</v>
          </cell>
          <cell r="F2663">
            <v>660</v>
          </cell>
          <cell r="G2663">
            <v>660</v>
          </cell>
        </row>
        <row r="2664">
          <cell r="B2664" t="str">
            <v>LSE5289</v>
          </cell>
          <cell r="C2664" t="str">
            <v>582-06-02</v>
          </cell>
          <cell r="D2664" t="str">
            <v>MA473 0B</v>
          </cell>
          <cell r="E2664" t="str">
            <v>RW32</v>
          </cell>
          <cell r="F2664">
            <v>660</v>
          </cell>
          <cell r="G2664">
            <v>1320</v>
          </cell>
        </row>
        <row r="2665">
          <cell r="B2665" t="str">
            <v>LSE5289</v>
          </cell>
          <cell r="C2665" t="str">
            <v>582-06-02</v>
          </cell>
          <cell r="D2665" t="str">
            <v>MA473 0B</v>
          </cell>
          <cell r="E2665" t="str">
            <v>RW32</v>
          </cell>
          <cell r="F2665">
            <v>660</v>
          </cell>
        </row>
        <row r="2666">
          <cell r="B2666" t="str">
            <v>LSE5301</v>
          </cell>
          <cell r="C2666" t="str">
            <v>582-06-16</v>
          </cell>
          <cell r="D2666" t="str">
            <v>MA473 0B</v>
          </cell>
          <cell r="E2666" t="str">
            <v>SW49</v>
          </cell>
          <cell r="F2666">
            <v>660</v>
          </cell>
          <cell r="G2666">
            <v>1980</v>
          </cell>
        </row>
        <row r="2667">
          <cell r="B2667" t="str">
            <v>LSE5301</v>
          </cell>
          <cell r="C2667" t="str">
            <v>582-06-16</v>
          </cell>
          <cell r="D2667" t="str">
            <v>MA473 0B</v>
          </cell>
          <cell r="E2667" t="str">
            <v>SW49</v>
          </cell>
          <cell r="F2667">
            <v>660</v>
          </cell>
        </row>
        <row r="2669">
          <cell r="B2669" t="str">
            <v>LSE5275</v>
          </cell>
          <cell r="C2669" t="str">
            <v>581-06-16</v>
          </cell>
          <cell r="D2669" t="str">
            <v>MA503 0A</v>
          </cell>
          <cell r="E2669" t="str">
            <v>SW49</v>
          </cell>
          <cell r="F2669">
            <v>660</v>
          </cell>
          <cell r="G2669">
            <v>1320</v>
          </cell>
        </row>
        <row r="2670">
          <cell r="B2670" t="str">
            <v>LSE5275</v>
          </cell>
          <cell r="C2670" t="str">
            <v>581-06-16</v>
          </cell>
          <cell r="D2670" t="str">
            <v>MA503 0A</v>
          </cell>
          <cell r="E2670" t="str">
            <v>SW49</v>
          </cell>
          <cell r="F2670">
            <v>660</v>
          </cell>
        </row>
        <row r="2671">
          <cell r="B2671" t="str">
            <v>LSE5276</v>
          </cell>
          <cell r="C2671" t="str">
            <v>581-06-02</v>
          </cell>
          <cell r="D2671" t="str">
            <v>MA503 0A</v>
          </cell>
          <cell r="E2671" t="str">
            <v>RW32</v>
          </cell>
          <cell r="F2671">
            <v>660</v>
          </cell>
          <cell r="G2671">
            <v>660</v>
          </cell>
        </row>
        <row r="2672">
          <cell r="B2672" t="str">
            <v>LSE5277</v>
          </cell>
          <cell r="C2672" t="str">
            <v>581-06-16</v>
          </cell>
          <cell r="D2672" t="str">
            <v>MA503 0A</v>
          </cell>
          <cell r="E2672" t="str">
            <v>SW49</v>
          </cell>
          <cell r="F2672">
            <v>660</v>
          </cell>
          <cell r="G2672">
            <v>660</v>
          </cell>
        </row>
        <row r="2673">
          <cell r="B2673" t="str">
            <v>LSE5265</v>
          </cell>
          <cell r="C2673" t="str">
            <v>581-06-13</v>
          </cell>
          <cell r="D2673" t="str">
            <v>MA503 0A</v>
          </cell>
          <cell r="E2673" t="str">
            <v>BW40</v>
          </cell>
          <cell r="F2673">
            <v>660</v>
          </cell>
          <cell r="G2673">
            <v>3300</v>
          </cell>
        </row>
        <row r="2674">
          <cell r="B2674" t="str">
            <v>LSE5265</v>
          </cell>
          <cell r="C2674" t="str">
            <v>581-06-13</v>
          </cell>
          <cell r="D2674" t="str">
            <v>MA503 0A</v>
          </cell>
          <cell r="E2674" t="str">
            <v>BW40</v>
          </cell>
          <cell r="F2674">
            <v>660</v>
          </cell>
        </row>
        <row r="2675">
          <cell r="B2675" t="str">
            <v>LSE5265</v>
          </cell>
          <cell r="C2675" t="str">
            <v>581-06-13</v>
          </cell>
          <cell r="D2675" t="str">
            <v>MA503 0A</v>
          </cell>
          <cell r="E2675" t="str">
            <v>BW40</v>
          </cell>
          <cell r="F2675">
            <v>660</v>
          </cell>
        </row>
        <row r="2676">
          <cell r="B2676" t="str">
            <v>LSE5265</v>
          </cell>
          <cell r="C2676" t="str">
            <v>581-06-13</v>
          </cell>
          <cell r="D2676" t="str">
            <v>MA503 0A</v>
          </cell>
          <cell r="E2676" t="str">
            <v>BW40</v>
          </cell>
          <cell r="F2676">
            <v>660</v>
          </cell>
        </row>
        <row r="2677">
          <cell r="B2677" t="str">
            <v>LSE5265</v>
          </cell>
          <cell r="C2677" t="str">
            <v>581-06-13</v>
          </cell>
          <cell r="D2677" t="str">
            <v>MA503 0A</v>
          </cell>
          <cell r="E2677" t="str">
            <v>BW40</v>
          </cell>
          <cell r="F2677">
            <v>660</v>
          </cell>
        </row>
        <row r="2678">
          <cell r="B2678" t="str">
            <v>LSANZ4893</v>
          </cell>
          <cell r="C2678" t="str">
            <v>20608-8591</v>
          </cell>
          <cell r="D2678" t="str">
            <v>WA520 0A</v>
          </cell>
          <cell r="E2678" t="str">
            <v>SP11A</v>
          </cell>
          <cell r="F2678">
            <v>500</v>
          </cell>
          <cell r="G2678">
            <v>2560</v>
          </cell>
        </row>
        <row r="2679">
          <cell r="B2679" t="str">
            <v>LSANZ4893</v>
          </cell>
          <cell r="C2679" t="str">
            <v>20608-8591</v>
          </cell>
          <cell r="D2679" t="str">
            <v>WA520 0A</v>
          </cell>
          <cell r="E2679" t="str">
            <v>SP11A</v>
          </cell>
          <cell r="F2679">
            <v>500</v>
          </cell>
        </row>
        <row r="2680">
          <cell r="B2680" t="str">
            <v>LSANZ4893</v>
          </cell>
          <cell r="C2680" t="str">
            <v>20608-8591</v>
          </cell>
          <cell r="D2680" t="str">
            <v>WA520 0A</v>
          </cell>
          <cell r="E2680" t="str">
            <v>SP11A</v>
          </cell>
          <cell r="F2680">
            <v>520</v>
          </cell>
        </row>
        <row r="2681">
          <cell r="B2681" t="str">
            <v>LSANZ4893</v>
          </cell>
          <cell r="C2681" t="str">
            <v>20608-8591</v>
          </cell>
          <cell r="D2681" t="str">
            <v>WA520 0A</v>
          </cell>
          <cell r="E2681" t="str">
            <v>SP11A</v>
          </cell>
          <cell r="F2681">
            <v>520</v>
          </cell>
        </row>
        <row r="2682">
          <cell r="B2682" t="str">
            <v>LSANZ4893</v>
          </cell>
          <cell r="C2682" t="str">
            <v>20608-8591</v>
          </cell>
          <cell r="D2682" t="str">
            <v>WA520 0A</v>
          </cell>
          <cell r="E2682" t="str">
            <v>SP11A</v>
          </cell>
          <cell r="F2682">
            <v>520</v>
          </cell>
        </row>
        <row r="2683">
          <cell r="B2683" t="str">
            <v>LSANZ4908</v>
          </cell>
          <cell r="C2683" t="str">
            <v>00504-0207</v>
          </cell>
          <cell r="D2683" t="str">
            <v>MA381 1A</v>
          </cell>
          <cell r="E2683" t="str">
            <v>SW58</v>
          </cell>
          <cell r="F2683">
            <v>660</v>
          </cell>
          <cell r="G2683">
            <v>2400</v>
          </cell>
        </row>
        <row r="2684">
          <cell r="B2684" t="str">
            <v>LSANZ4908</v>
          </cell>
          <cell r="C2684" t="str">
            <v>00504-0207</v>
          </cell>
          <cell r="D2684" t="str">
            <v>MA381 1A</v>
          </cell>
          <cell r="E2684" t="str">
            <v>SW58</v>
          </cell>
          <cell r="F2684">
            <v>660</v>
          </cell>
        </row>
        <row r="2685">
          <cell r="B2685" t="str">
            <v>LSANZ4908</v>
          </cell>
          <cell r="C2685" t="str">
            <v>00504-0207</v>
          </cell>
          <cell r="D2685" t="str">
            <v>MA381 1A</v>
          </cell>
          <cell r="E2685" t="str">
            <v>SW58</v>
          </cell>
          <cell r="F2685">
            <v>600</v>
          </cell>
        </row>
        <row r="2686">
          <cell r="B2686" t="str">
            <v>LSANZ4908</v>
          </cell>
          <cell r="C2686" t="str">
            <v>00504-0207</v>
          </cell>
          <cell r="D2686" t="str">
            <v>MA381 1A</v>
          </cell>
          <cell r="E2686" t="str">
            <v>SW58</v>
          </cell>
          <cell r="F2686">
            <v>480</v>
          </cell>
        </row>
        <row r="2687">
          <cell r="B2687" t="str">
            <v>LSANZ4911</v>
          </cell>
          <cell r="C2687" t="str">
            <v>00520-0313</v>
          </cell>
          <cell r="D2687" t="str">
            <v>MA447 1A</v>
          </cell>
          <cell r="E2687" t="str">
            <v>TW11</v>
          </cell>
          <cell r="F2687">
            <v>620</v>
          </cell>
          <cell r="G2687">
            <v>620</v>
          </cell>
        </row>
        <row r="2688">
          <cell r="B2688" t="str">
            <v>LSANZ4912</v>
          </cell>
          <cell r="C2688" t="str">
            <v>00520-8575</v>
          </cell>
          <cell r="D2688" t="str">
            <v>MA447 1A</v>
          </cell>
          <cell r="E2688" t="str">
            <v>SB29</v>
          </cell>
          <cell r="F2688">
            <v>372</v>
          </cell>
          <cell r="G2688">
            <v>372</v>
          </cell>
        </row>
        <row r="2689">
          <cell r="B2689" t="str">
            <v>MUS2047 Re-Cut</v>
          </cell>
          <cell r="C2689" t="str">
            <v>3169/719/533</v>
          </cell>
          <cell r="D2689" t="str">
            <v>MA516 0A</v>
          </cell>
          <cell r="E2689" t="str">
            <v>SW57</v>
          </cell>
          <cell r="F2689">
            <v>22</v>
          </cell>
          <cell r="G2689">
            <v>22</v>
          </cell>
        </row>
        <row r="2690">
          <cell r="B2690" t="str">
            <v>MUS2052</v>
          </cell>
          <cell r="C2690" t="str">
            <v>Bootcut 3173</v>
          </cell>
          <cell r="D2690" t="str">
            <v>MA506 0A</v>
          </cell>
          <cell r="E2690" t="str">
            <v>SP06</v>
          </cell>
          <cell r="F2690">
            <v>600</v>
          </cell>
          <cell r="G2690">
            <v>7132</v>
          </cell>
        </row>
        <row r="2691">
          <cell r="B2691" t="str">
            <v>MUS2052</v>
          </cell>
          <cell r="C2691" t="str">
            <v>Bootcut 3173</v>
          </cell>
          <cell r="D2691" t="str">
            <v>MA506 0A</v>
          </cell>
          <cell r="E2691" t="str">
            <v>SP06</v>
          </cell>
          <cell r="F2691">
            <v>600</v>
          </cell>
        </row>
        <row r="2692">
          <cell r="B2692" t="str">
            <v>MUS2052</v>
          </cell>
          <cell r="C2692" t="str">
            <v>Bootcut 3173</v>
          </cell>
          <cell r="D2692" t="str">
            <v>MA506 0A</v>
          </cell>
          <cell r="E2692" t="str">
            <v>SP06</v>
          </cell>
          <cell r="F2692">
            <v>600</v>
          </cell>
        </row>
        <row r="2693">
          <cell r="B2693" t="str">
            <v>MUS2052</v>
          </cell>
          <cell r="C2693" t="str">
            <v>Bootcut 3173</v>
          </cell>
          <cell r="D2693" t="str">
            <v>MA506 0A</v>
          </cell>
          <cell r="E2693" t="str">
            <v>SP06</v>
          </cell>
          <cell r="F2693">
            <v>600</v>
          </cell>
        </row>
        <row r="2694">
          <cell r="B2694" t="str">
            <v>MUS2052</v>
          </cell>
          <cell r="C2694" t="str">
            <v>Bootcut 3173</v>
          </cell>
          <cell r="D2694" t="str">
            <v>MA506 0A</v>
          </cell>
          <cell r="E2694" t="str">
            <v>SP06</v>
          </cell>
          <cell r="F2694">
            <v>620</v>
          </cell>
        </row>
        <row r="2695">
          <cell r="B2695" t="str">
            <v>MUS2052</v>
          </cell>
          <cell r="C2695" t="str">
            <v>Bootcut 3173</v>
          </cell>
          <cell r="D2695" t="str">
            <v>MA506 0A</v>
          </cell>
          <cell r="E2695" t="str">
            <v>SP06</v>
          </cell>
          <cell r="F2695">
            <v>620</v>
          </cell>
        </row>
        <row r="2696">
          <cell r="B2696" t="str">
            <v>MUS2052</v>
          </cell>
          <cell r="C2696" t="str">
            <v>Bootcut 3173</v>
          </cell>
          <cell r="D2696" t="str">
            <v>MA506 0A</v>
          </cell>
          <cell r="E2696" t="str">
            <v>SP06</v>
          </cell>
          <cell r="F2696">
            <v>620</v>
          </cell>
        </row>
        <row r="2697">
          <cell r="B2697" t="str">
            <v>MUS2052</v>
          </cell>
          <cell r="C2697" t="str">
            <v>Bootcut 3173</v>
          </cell>
          <cell r="D2697" t="str">
            <v>MA506 0A</v>
          </cell>
          <cell r="E2697" t="str">
            <v>SP06</v>
          </cell>
          <cell r="F2697">
            <v>620</v>
          </cell>
        </row>
        <row r="2698">
          <cell r="B2698" t="str">
            <v>MUS2052</v>
          </cell>
          <cell r="C2698" t="str">
            <v>Bootcut 3173</v>
          </cell>
          <cell r="D2698" t="str">
            <v>MA506 0A</v>
          </cell>
          <cell r="E2698" t="str">
            <v>SP06</v>
          </cell>
          <cell r="F2698">
            <v>620</v>
          </cell>
        </row>
        <row r="2700">
          <cell r="B2700" t="str">
            <v>LSE5263 R</v>
          </cell>
          <cell r="C2700" t="str">
            <v>RECUT</v>
          </cell>
          <cell r="D2700" t="str">
            <v>MA503 0A</v>
          </cell>
          <cell r="E2700" t="str">
            <v>SW49</v>
          </cell>
          <cell r="F2700">
            <v>122</v>
          </cell>
          <cell r="G2700">
            <v>122</v>
          </cell>
        </row>
        <row r="2701">
          <cell r="B2701" t="str">
            <v>LSE5275 R</v>
          </cell>
          <cell r="C2701" t="str">
            <v>RECUT</v>
          </cell>
          <cell r="D2701" t="str">
            <v>MA503 0A</v>
          </cell>
          <cell r="E2701" t="str">
            <v>SW49</v>
          </cell>
          <cell r="F2701">
            <v>126</v>
          </cell>
          <cell r="G2701">
            <v>126</v>
          </cell>
        </row>
        <row r="2703">
          <cell r="B2703" t="str">
            <v>LSANZ4902</v>
          </cell>
          <cell r="C2703" t="str">
            <v>00520-0247</v>
          </cell>
          <cell r="D2703" t="str">
            <v>MA447 1A</v>
          </cell>
          <cell r="E2703" t="str">
            <v>TW24</v>
          </cell>
          <cell r="F2703">
            <v>310</v>
          </cell>
          <cell r="G2703">
            <v>310</v>
          </cell>
        </row>
        <row r="2704">
          <cell r="B2704" t="str">
            <v>LSANZ4910</v>
          </cell>
          <cell r="C2704" t="str">
            <v>00520-0247</v>
          </cell>
          <cell r="D2704" t="str">
            <v>MA447 1A</v>
          </cell>
          <cell r="E2704" t="str">
            <v>TW24</v>
          </cell>
          <cell r="F2704">
            <v>620</v>
          </cell>
          <cell r="G2704">
            <v>1660</v>
          </cell>
        </row>
        <row r="2705">
          <cell r="B2705" t="str">
            <v>LSANZ4910</v>
          </cell>
          <cell r="C2705" t="str">
            <v>00520-0247</v>
          </cell>
          <cell r="D2705" t="str">
            <v>MA447 1A</v>
          </cell>
          <cell r="E2705" t="str">
            <v>TW24</v>
          </cell>
          <cell r="F2705">
            <v>620</v>
          </cell>
        </row>
        <row r="2706">
          <cell r="B2706" t="str">
            <v>LSANZ4910</v>
          </cell>
          <cell r="C2706" t="str">
            <v>00520-0247</v>
          </cell>
          <cell r="D2706" t="str">
            <v>MA447 1A</v>
          </cell>
          <cell r="E2706" t="str">
            <v>TW24</v>
          </cell>
          <cell r="F2706">
            <v>420</v>
          </cell>
        </row>
        <row r="2707">
          <cell r="B2707" t="str">
            <v>LSANZ4890</v>
          </cell>
          <cell r="C2707" t="str">
            <v>00502-0220</v>
          </cell>
          <cell r="D2707" t="str">
            <v>MA391 1A</v>
          </cell>
          <cell r="E2707" t="str">
            <v>TW25</v>
          </cell>
          <cell r="F2707">
            <v>620</v>
          </cell>
          <cell r="G2707">
            <v>1240</v>
          </cell>
        </row>
        <row r="2708">
          <cell r="B2708" t="str">
            <v>LSANZ4890</v>
          </cell>
          <cell r="C2708" t="str">
            <v>00502-0220</v>
          </cell>
          <cell r="D2708" t="str">
            <v>MA391 1A</v>
          </cell>
          <cell r="E2708" t="str">
            <v>TW25</v>
          </cell>
          <cell r="F2708">
            <v>620</v>
          </cell>
        </row>
        <row r="2709">
          <cell r="B2709" t="str">
            <v>LSANZ4900</v>
          </cell>
          <cell r="C2709" t="str">
            <v>00502-0220</v>
          </cell>
          <cell r="D2709" t="str">
            <v>MA391 1A</v>
          </cell>
          <cell r="E2709" t="str">
            <v>TW25</v>
          </cell>
          <cell r="F2709">
            <v>620</v>
          </cell>
          <cell r="G2709">
            <v>620</v>
          </cell>
        </row>
        <row r="2710">
          <cell r="B2710" t="str">
            <v>LSANZ4909</v>
          </cell>
          <cell r="C2710" t="str">
            <v>00502-0220</v>
          </cell>
          <cell r="D2710" t="str">
            <v>MA391 1A</v>
          </cell>
          <cell r="E2710" t="str">
            <v>TW25</v>
          </cell>
          <cell r="F2710">
            <v>620</v>
          </cell>
          <cell r="G2710">
            <v>620</v>
          </cell>
        </row>
        <row r="2711">
          <cell r="B2711" t="str">
            <v>LSANZ4920</v>
          </cell>
          <cell r="C2711" t="str">
            <v>20597-0207</v>
          </cell>
          <cell r="D2711" t="str">
            <v>WA514 0A</v>
          </cell>
          <cell r="E2711" t="str">
            <v>SW49</v>
          </cell>
          <cell r="F2711">
            <v>600</v>
          </cell>
          <cell r="G2711">
            <v>900</v>
          </cell>
        </row>
        <row r="2712">
          <cell r="B2712" t="str">
            <v>LSANZ4920</v>
          </cell>
          <cell r="C2712" t="str">
            <v>20597-0207</v>
          </cell>
          <cell r="D2712" t="str">
            <v>WA514 0A</v>
          </cell>
          <cell r="E2712" t="str">
            <v>SW49</v>
          </cell>
          <cell r="F2712">
            <v>300</v>
          </cell>
        </row>
        <row r="2713">
          <cell r="B2713" t="str">
            <v>WT0019</v>
          </cell>
          <cell r="C2713" t="str">
            <v>-</v>
          </cell>
          <cell r="D2713" t="str">
            <v>Fillers</v>
          </cell>
          <cell r="E2713" t="str">
            <v>Wash Trail</v>
          </cell>
          <cell r="F2713">
            <v>500</v>
          </cell>
        </row>
        <row r="2714">
          <cell r="B2714" t="str">
            <v>LSPL2075A</v>
          </cell>
          <cell r="C2714" t="str">
            <v>518-02-08</v>
          </cell>
          <cell r="D2714" t="str">
            <v>MA479 0A</v>
          </cell>
          <cell r="E2714" t="str">
            <v>SW51</v>
          </cell>
          <cell r="F2714">
            <v>51</v>
          </cell>
          <cell r="G2714">
            <v>51</v>
          </cell>
        </row>
        <row r="2715">
          <cell r="B2715" t="str">
            <v>LSPL2079A</v>
          </cell>
          <cell r="C2715" t="str">
            <v>506-02-08</v>
          </cell>
          <cell r="D2715" t="str">
            <v>MA461 1B</v>
          </cell>
          <cell r="E2715" t="str">
            <v>SW51</v>
          </cell>
          <cell r="F2715">
            <v>44</v>
          </cell>
          <cell r="G2715">
            <v>44</v>
          </cell>
        </row>
        <row r="2716">
          <cell r="B2716" t="str">
            <v>LSPL2083A</v>
          </cell>
          <cell r="C2716" t="str">
            <v>511-02-08</v>
          </cell>
          <cell r="D2716" t="str">
            <v>MA462 1B</v>
          </cell>
          <cell r="E2716" t="str">
            <v>SW51</v>
          </cell>
          <cell r="F2716">
            <v>25</v>
          </cell>
          <cell r="G2716">
            <v>25</v>
          </cell>
        </row>
        <row r="2718">
          <cell r="B2718" t="str">
            <v>LSE5301</v>
          </cell>
          <cell r="C2718" t="str">
            <v>582-06-16</v>
          </cell>
          <cell r="D2718" t="str">
            <v>MA473 0B</v>
          </cell>
          <cell r="E2718" t="str">
            <v>SW49</v>
          </cell>
          <cell r="F2718">
            <v>660</v>
          </cell>
        </row>
        <row r="2719">
          <cell r="B2719" t="str">
            <v>LSE5304</v>
          </cell>
          <cell r="C2719" t="str">
            <v>582-06-16</v>
          </cell>
          <cell r="D2719" t="str">
            <v>MA473 0B</v>
          </cell>
          <cell r="E2719" t="str">
            <v>SW49</v>
          </cell>
          <cell r="F2719">
            <v>330</v>
          </cell>
          <cell r="G2719">
            <v>330</v>
          </cell>
        </row>
        <row r="2720">
          <cell r="B2720" t="str">
            <v>LSE5306</v>
          </cell>
          <cell r="C2720" t="str">
            <v>582-06-16</v>
          </cell>
          <cell r="D2720" t="str">
            <v>MA473 0B</v>
          </cell>
          <cell r="E2720" t="str">
            <v>SW49</v>
          </cell>
          <cell r="F2720">
            <v>660</v>
          </cell>
          <cell r="G2720">
            <v>660</v>
          </cell>
        </row>
        <row r="2721">
          <cell r="B2721" t="str">
            <v>LSE5292</v>
          </cell>
          <cell r="C2721" t="str">
            <v>582-06-16</v>
          </cell>
          <cell r="D2721" t="str">
            <v>MA473 0B</v>
          </cell>
          <cell r="E2721" t="str">
            <v>SW49</v>
          </cell>
          <cell r="F2721">
            <v>660</v>
          </cell>
          <cell r="G2721">
            <v>3870</v>
          </cell>
        </row>
        <row r="2722">
          <cell r="B2722" t="str">
            <v>LSE5292</v>
          </cell>
          <cell r="C2722" t="str">
            <v>582-06-16</v>
          </cell>
          <cell r="D2722" t="str">
            <v>MA473 0B</v>
          </cell>
          <cell r="E2722" t="str">
            <v>SW49</v>
          </cell>
          <cell r="F2722">
            <v>660</v>
          </cell>
        </row>
        <row r="2723">
          <cell r="B2723" t="str">
            <v>LSE5292</v>
          </cell>
          <cell r="C2723" t="str">
            <v>582-06-16</v>
          </cell>
          <cell r="D2723" t="str">
            <v>MA473 0B</v>
          </cell>
          <cell r="E2723" t="str">
            <v>SW49</v>
          </cell>
          <cell r="F2723">
            <v>660</v>
          </cell>
        </row>
        <row r="2724">
          <cell r="B2724" t="str">
            <v>LSE5292</v>
          </cell>
          <cell r="C2724" t="str">
            <v>582-06-16</v>
          </cell>
          <cell r="D2724" t="str">
            <v>MA473 0B</v>
          </cell>
          <cell r="E2724" t="str">
            <v>SW49</v>
          </cell>
          <cell r="F2724">
            <v>660</v>
          </cell>
        </row>
        <row r="2725">
          <cell r="B2725" t="str">
            <v>LSE5292</v>
          </cell>
          <cell r="C2725" t="str">
            <v>582-06-16</v>
          </cell>
          <cell r="D2725" t="str">
            <v>MA473 0B</v>
          </cell>
          <cell r="E2725" t="str">
            <v>SW49</v>
          </cell>
          <cell r="F2725">
            <v>660</v>
          </cell>
        </row>
        <row r="2726">
          <cell r="B2726" t="str">
            <v>LSE5292</v>
          </cell>
          <cell r="C2726" t="str">
            <v>582-06-16</v>
          </cell>
          <cell r="D2726" t="str">
            <v>MA473 0B</v>
          </cell>
          <cell r="E2726" t="str">
            <v>SW49</v>
          </cell>
          <cell r="F2726">
            <v>570</v>
          </cell>
        </row>
        <row r="2727">
          <cell r="B2727" t="str">
            <v>LSE5294</v>
          </cell>
          <cell r="C2727" t="str">
            <v>582-06-02</v>
          </cell>
          <cell r="D2727" t="str">
            <v>MA473 0B</v>
          </cell>
          <cell r="E2727" t="str">
            <v>RW32</v>
          </cell>
          <cell r="F2727">
            <v>660</v>
          </cell>
          <cell r="G2727">
            <v>1980</v>
          </cell>
        </row>
        <row r="2728">
          <cell r="B2728" t="str">
            <v>LSE5294</v>
          </cell>
          <cell r="C2728" t="str">
            <v>582-06-02</v>
          </cell>
          <cell r="D2728" t="str">
            <v>MA473 0B</v>
          </cell>
          <cell r="E2728" t="str">
            <v>RW32</v>
          </cell>
          <cell r="F2728">
            <v>660</v>
          </cell>
        </row>
        <row r="2729">
          <cell r="B2729" t="str">
            <v>LSE5294</v>
          </cell>
          <cell r="C2729" t="str">
            <v>582-06-02</v>
          </cell>
          <cell r="D2729" t="str">
            <v>MA473 0B</v>
          </cell>
          <cell r="E2729" t="str">
            <v>RW32</v>
          </cell>
          <cell r="F2729">
            <v>660</v>
          </cell>
        </row>
        <row r="2730">
          <cell r="B2730" t="str">
            <v>LSE5312</v>
          </cell>
          <cell r="C2730" t="str">
            <v>582-06-02</v>
          </cell>
          <cell r="D2730" t="str">
            <v>MA473 0B</v>
          </cell>
          <cell r="E2730" t="str">
            <v>RW32</v>
          </cell>
          <cell r="F2730">
            <v>330</v>
          </cell>
          <cell r="G2730">
            <v>330</v>
          </cell>
        </row>
        <row r="2731">
          <cell r="B2731" t="str">
            <v>LSE5287</v>
          </cell>
          <cell r="C2731" t="str">
            <v>521-02-16</v>
          </cell>
          <cell r="D2731" t="str">
            <v>MA362 1A</v>
          </cell>
          <cell r="E2731" t="str">
            <v>SW39</v>
          </cell>
          <cell r="F2731">
            <v>660</v>
          </cell>
          <cell r="G2731">
            <v>4620</v>
          </cell>
        </row>
        <row r="2732">
          <cell r="B2732" t="str">
            <v>LSE5287</v>
          </cell>
          <cell r="C2732" t="str">
            <v>521-02-16</v>
          </cell>
          <cell r="D2732" t="str">
            <v>MA362 1A</v>
          </cell>
          <cell r="E2732" t="str">
            <v>SW39</v>
          </cell>
          <cell r="F2732">
            <v>660</v>
          </cell>
        </row>
        <row r="2733">
          <cell r="B2733" t="str">
            <v>LSE5287</v>
          </cell>
          <cell r="C2733" t="str">
            <v>521-02-16</v>
          </cell>
          <cell r="D2733" t="str">
            <v>MA362 1A</v>
          </cell>
          <cell r="E2733" t="str">
            <v>SW39</v>
          </cell>
          <cell r="F2733">
            <v>660</v>
          </cell>
        </row>
        <row r="2734">
          <cell r="B2734" t="str">
            <v>LSE5287</v>
          </cell>
          <cell r="C2734" t="str">
            <v>521-02-16</v>
          </cell>
          <cell r="D2734" t="str">
            <v>MA362 1A</v>
          </cell>
          <cell r="E2734" t="str">
            <v>SW39</v>
          </cell>
          <cell r="F2734">
            <v>660</v>
          </cell>
        </row>
        <row r="2735">
          <cell r="B2735" t="str">
            <v>LSE5287</v>
          </cell>
          <cell r="C2735" t="str">
            <v>521-02-16</v>
          </cell>
          <cell r="D2735" t="str">
            <v>MA362 1A</v>
          </cell>
          <cell r="E2735" t="str">
            <v>SW39</v>
          </cell>
          <cell r="F2735">
            <v>660</v>
          </cell>
        </row>
        <row r="2736">
          <cell r="B2736" t="str">
            <v>LSE5287</v>
          </cell>
          <cell r="C2736" t="str">
            <v>521-02-16</v>
          </cell>
          <cell r="D2736" t="str">
            <v>MA362 1A</v>
          </cell>
          <cell r="E2736" t="str">
            <v>SW39</v>
          </cell>
          <cell r="F2736">
            <v>660</v>
          </cell>
        </row>
        <row r="2737">
          <cell r="B2737" t="str">
            <v>LSE5287</v>
          </cell>
          <cell r="C2737" t="str">
            <v>521-02-16</v>
          </cell>
          <cell r="D2737" t="str">
            <v>MA362 1A</v>
          </cell>
          <cell r="E2737" t="str">
            <v>SW39</v>
          </cell>
          <cell r="F2737">
            <v>660</v>
          </cell>
        </row>
        <row r="2738">
          <cell r="B2738" t="str">
            <v>LSE5315</v>
          </cell>
          <cell r="C2738" t="str">
            <v>521-02-76</v>
          </cell>
          <cell r="D2738" t="str">
            <v>MA362 1A</v>
          </cell>
          <cell r="E2738" t="str">
            <v>SB16</v>
          </cell>
          <cell r="F2738">
            <v>682</v>
          </cell>
          <cell r="G2738">
            <v>682</v>
          </cell>
        </row>
        <row r="2739">
          <cell r="B2739" t="str">
            <v>LSE5316</v>
          </cell>
          <cell r="C2739" t="str">
            <v>521-02-76</v>
          </cell>
          <cell r="D2739" t="str">
            <v>MA362 1A</v>
          </cell>
          <cell r="E2739" t="str">
            <v>SB16</v>
          </cell>
          <cell r="F2739">
            <v>682</v>
          </cell>
          <cell r="G2739">
            <v>682</v>
          </cell>
        </row>
        <row r="2740">
          <cell r="B2740" t="str">
            <v>LSE5295</v>
          </cell>
          <cell r="C2740" t="str">
            <v>521-02-02</v>
          </cell>
          <cell r="D2740" t="str">
            <v>MA362 1A</v>
          </cell>
          <cell r="E2740" t="str">
            <v>RW20</v>
          </cell>
          <cell r="F2740">
            <v>660</v>
          </cell>
          <cell r="G2740">
            <v>660</v>
          </cell>
        </row>
        <row r="2741">
          <cell r="B2741" t="str">
            <v>LSE5309</v>
          </cell>
          <cell r="C2741" t="str">
            <v>521-02-02</v>
          </cell>
          <cell r="D2741" t="str">
            <v>MA362 1A</v>
          </cell>
          <cell r="E2741" t="str">
            <v>RW20</v>
          </cell>
          <cell r="F2741">
            <v>660</v>
          </cell>
        </row>
        <row r="2742">
          <cell r="B2742" t="str">
            <v>LSE5308</v>
          </cell>
          <cell r="C2742" t="str">
            <v>521-02-16</v>
          </cell>
          <cell r="D2742" t="str">
            <v>MA362 1A</v>
          </cell>
          <cell r="E2742" t="str">
            <v>SW39</v>
          </cell>
          <cell r="F2742">
            <v>660</v>
          </cell>
          <cell r="G2742">
            <v>1320</v>
          </cell>
        </row>
        <row r="2743">
          <cell r="B2743" t="str">
            <v>LSE5308</v>
          </cell>
          <cell r="C2743" t="str">
            <v>521-02-16</v>
          </cell>
          <cell r="D2743" t="str">
            <v>MA362 1A</v>
          </cell>
          <cell r="E2743" t="str">
            <v>SW39</v>
          </cell>
          <cell r="F2743">
            <v>660</v>
          </cell>
        </row>
        <row r="2744">
          <cell r="B2744" t="str">
            <v>LSE5296</v>
          </cell>
          <cell r="C2744" t="str">
            <v>581-06-16</v>
          </cell>
          <cell r="D2744" t="str">
            <v>MA503 0A</v>
          </cell>
          <cell r="E2744" t="str">
            <v>SW49</v>
          </cell>
          <cell r="F2744">
            <v>660</v>
          </cell>
          <cell r="G2744">
            <v>660</v>
          </cell>
        </row>
        <row r="2745">
          <cell r="B2745" t="str">
            <v>LSE5297</v>
          </cell>
          <cell r="C2745" t="str">
            <v>581-06-02</v>
          </cell>
          <cell r="D2745" t="str">
            <v>MA503 0A</v>
          </cell>
          <cell r="E2745" t="str">
            <v>RW32</v>
          </cell>
          <cell r="F2745">
            <v>660</v>
          </cell>
          <cell r="G2745">
            <v>1320</v>
          </cell>
        </row>
        <row r="2746">
          <cell r="B2746" t="str">
            <v>LSE5297</v>
          </cell>
          <cell r="C2746" t="str">
            <v>581-06-02</v>
          </cell>
          <cell r="D2746" t="str">
            <v>MA503 0A</v>
          </cell>
          <cell r="E2746" t="str">
            <v>RW32</v>
          </cell>
          <cell r="F2746">
            <v>660</v>
          </cell>
        </row>
        <row r="2747">
          <cell r="B2747" t="str">
            <v>LSE5311</v>
          </cell>
          <cell r="C2747" t="str">
            <v>581-06-02</v>
          </cell>
          <cell r="D2747" t="str">
            <v>MA503 0A</v>
          </cell>
          <cell r="E2747" t="str">
            <v>RW32</v>
          </cell>
          <cell r="F2747">
            <v>660</v>
          </cell>
          <cell r="G2747">
            <v>660</v>
          </cell>
        </row>
        <row r="2748">
          <cell r="B2748" t="str">
            <v>LSE5310</v>
          </cell>
          <cell r="C2748" t="str">
            <v>581-06-16</v>
          </cell>
          <cell r="D2748" t="str">
            <v>MA503 0A</v>
          </cell>
          <cell r="E2748" t="str">
            <v>SW49</v>
          </cell>
          <cell r="F2748">
            <v>660</v>
          </cell>
          <cell r="G2748">
            <v>660</v>
          </cell>
        </row>
        <row r="2749">
          <cell r="B2749" t="str">
            <v>LSE5291</v>
          </cell>
          <cell r="C2749" t="str">
            <v>581-06-16</v>
          </cell>
          <cell r="D2749" t="str">
            <v>MA503 0A</v>
          </cell>
          <cell r="E2749" t="str">
            <v>SW49</v>
          </cell>
          <cell r="F2749">
            <v>660</v>
          </cell>
          <cell r="G2749">
            <v>660</v>
          </cell>
        </row>
        <row r="2750">
          <cell r="B2750" t="str">
            <v>LSE5293</v>
          </cell>
          <cell r="C2750" t="str">
            <v>581-06-02</v>
          </cell>
          <cell r="D2750" t="str">
            <v>MA503 0A</v>
          </cell>
          <cell r="E2750" t="str">
            <v>RW32</v>
          </cell>
          <cell r="F2750">
            <v>660</v>
          </cell>
          <cell r="G2750">
            <v>660</v>
          </cell>
        </row>
        <row r="2751">
          <cell r="B2751" t="str">
            <v>LSE5302</v>
          </cell>
          <cell r="C2751" t="str">
            <v>581-06-02</v>
          </cell>
          <cell r="D2751" t="str">
            <v>MA503 0A</v>
          </cell>
          <cell r="E2751" t="str">
            <v>RW32</v>
          </cell>
          <cell r="F2751">
            <v>660</v>
          </cell>
          <cell r="G2751">
            <v>660</v>
          </cell>
        </row>
        <row r="2752">
          <cell r="B2752" t="str">
            <v>LSE5300</v>
          </cell>
          <cell r="C2752" t="str">
            <v>581-06-16</v>
          </cell>
          <cell r="D2752" t="str">
            <v>MA503 0A</v>
          </cell>
          <cell r="E2752" t="str">
            <v>SW49</v>
          </cell>
          <cell r="F2752">
            <v>660</v>
          </cell>
          <cell r="G2752">
            <v>660</v>
          </cell>
        </row>
        <row r="2753">
          <cell r="B2753" t="str">
            <v>LSE5288</v>
          </cell>
          <cell r="C2753" t="str">
            <v>581-06-16</v>
          </cell>
          <cell r="D2753" t="str">
            <v>MA503 0A</v>
          </cell>
          <cell r="E2753" t="str">
            <v>SW49</v>
          </cell>
          <cell r="F2753">
            <v>660</v>
          </cell>
          <cell r="G2753">
            <v>2640</v>
          </cell>
        </row>
        <row r="2754">
          <cell r="B2754" t="str">
            <v>LSE5288</v>
          </cell>
          <cell r="C2754" t="str">
            <v>581-06-16</v>
          </cell>
          <cell r="D2754" t="str">
            <v>MA503 0A</v>
          </cell>
          <cell r="E2754" t="str">
            <v>SW49</v>
          </cell>
          <cell r="F2754">
            <v>660</v>
          </cell>
        </row>
        <row r="2755">
          <cell r="B2755" t="str">
            <v>LSE5288</v>
          </cell>
          <cell r="C2755" t="str">
            <v>581-06-16</v>
          </cell>
          <cell r="D2755" t="str">
            <v>MA503 0A</v>
          </cell>
          <cell r="E2755" t="str">
            <v>SW49</v>
          </cell>
          <cell r="F2755">
            <v>660</v>
          </cell>
        </row>
        <row r="2756">
          <cell r="B2756" t="str">
            <v>LSE5288</v>
          </cell>
          <cell r="C2756" t="str">
            <v>581-06-16</v>
          </cell>
          <cell r="D2756" t="str">
            <v>MA503 0A</v>
          </cell>
          <cell r="E2756" t="str">
            <v>SW49</v>
          </cell>
          <cell r="F2756">
            <v>660</v>
          </cell>
        </row>
        <row r="2757">
          <cell r="B2757" t="str">
            <v>LSE5303</v>
          </cell>
          <cell r="C2757" t="str">
            <v>581-06-16</v>
          </cell>
          <cell r="D2757" t="str">
            <v>MA503 0A</v>
          </cell>
          <cell r="E2757" t="str">
            <v>SW49</v>
          </cell>
          <cell r="F2757">
            <v>330</v>
          </cell>
          <cell r="G2757">
            <v>330</v>
          </cell>
        </row>
        <row r="2758">
          <cell r="B2758" t="str">
            <v>LSE5317 Re-Cut</v>
          </cell>
          <cell r="C2758" t="str">
            <v>523-02-75</v>
          </cell>
          <cell r="D2758" t="str">
            <v>MA438 0A</v>
          </cell>
          <cell r="E2758" t="str">
            <v>SB15</v>
          </cell>
          <cell r="F2758">
            <v>199</v>
          </cell>
          <cell r="G2758">
            <v>199</v>
          </cell>
        </row>
        <row r="2759">
          <cell r="B2759" t="str">
            <v>LSE5305</v>
          </cell>
          <cell r="C2759" t="str">
            <v>581-06-02</v>
          </cell>
          <cell r="D2759" t="str">
            <v>MA503 0A</v>
          </cell>
          <cell r="E2759" t="str">
            <v>RW32</v>
          </cell>
          <cell r="F2759">
            <v>330</v>
          </cell>
          <cell r="G2759">
            <v>330</v>
          </cell>
        </row>
        <row r="2760">
          <cell r="B2760" t="str">
            <v>LSE5307</v>
          </cell>
          <cell r="C2760" t="str">
            <v>581-06-02</v>
          </cell>
          <cell r="D2760" t="str">
            <v>MA503 0A</v>
          </cell>
          <cell r="E2760" t="str">
            <v>RW32</v>
          </cell>
          <cell r="F2760">
            <v>330</v>
          </cell>
          <cell r="G2760">
            <v>330</v>
          </cell>
        </row>
        <row r="2761">
          <cell r="B2761" t="str">
            <v>LSE5299</v>
          </cell>
          <cell r="C2761" t="str">
            <v>581-06-02</v>
          </cell>
          <cell r="D2761" t="str">
            <v>MA503 0A</v>
          </cell>
          <cell r="E2761" t="str">
            <v>RW32</v>
          </cell>
          <cell r="F2761">
            <v>330</v>
          </cell>
          <cell r="G2761">
            <v>330</v>
          </cell>
        </row>
        <row r="2762">
          <cell r="B2762" t="str">
            <v>LSE5298</v>
          </cell>
          <cell r="C2762" t="str">
            <v>581-06-16</v>
          </cell>
          <cell r="D2762" t="str">
            <v>MA503 0A</v>
          </cell>
          <cell r="E2762" t="str">
            <v>SW49</v>
          </cell>
          <cell r="F2762">
            <v>660</v>
          </cell>
        </row>
        <row r="2763">
          <cell r="B2763" t="str">
            <v>LSE5298</v>
          </cell>
          <cell r="C2763" t="str">
            <v>581-06-16</v>
          </cell>
          <cell r="D2763" t="str">
            <v>MA503 0A</v>
          </cell>
          <cell r="E2763" t="str">
            <v>SW49</v>
          </cell>
          <cell r="F2763">
            <v>660</v>
          </cell>
        </row>
        <row r="2764">
          <cell r="B2764" t="str">
            <v>LSE5313</v>
          </cell>
          <cell r="C2764" t="str">
            <v>581-06-16</v>
          </cell>
          <cell r="D2764" t="str">
            <v>MA503 0A</v>
          </cell>
          <cell r="E2764" t="str">
            <v>SW49</v>
          </cell>
          <cell r="F2764">
            <v>660</v>
          </cell>
          <cell r="G2764">
            <v>1320</v>
          </cell>
        </row>
        <row r="2765">
          <cell r="B2765" t="str">
            <v>LSE5313</v>
          </cell>
          <cell r="C2765" t="str">
            <v>581-06-16</v>
          </cell>
          <cell r="D2765" t="str">
            <v>MA503 0A</v>
          </cell>
          <cell r="E2765" t="str">
            <v>SW49</v>
          </cell>
          <cell r="F2765">
            <v>660</v>
          </cell>
        </row>
        <row r="2766">
          <cell r="B2766" t="str">
            <v>LSE5314</v>
          </cell>
          <cell r="C2766" t="str">
            <v>581-06-02</v>
          </cell>
          <cell r="D2766" t="str">
            <v>MA503 0A</v>
          </cell>
          <cell r="E2766" t="str">
            <v>RW32</v>
          </cell>
          <cell r="F2766">
            <v>660</v>
          </cell>
          <cell r="G2766">
            <v>1320</v>
          </cell>
        </row>
        <row r="2767">
          <cell r="B2767" t="str">
            <v>LSE5314</v>
          </cell>
          <cell r="C2767" t="str">
            <v>581-06-02</v>
          </cell>
          <cell r="D2767" t="str">
            <v>MA503 0A</v>
          </cell>
          <cell r="E2767" t="str">
            <v>RW32</v>
          </cell>
          <cell r="F2767">
            <v>660</v>
          </cell>
        </row>
        <row r="2768">
          <cell r="B2768" t="str">
            <v>LSE5345</v>
          </cell>
          <cell r="C2768" t="str">
            <v>581-06-02</v>
          </cell>
          <cell r="D2768" t="str">
            <v>MA503 0A</v>
          </cell>
          <cell r="E2768" t="str">
            <v>RW32</v>
          </cell>
          <cell r="F2768">
            <v>660</v>
          </cell>
          <cell r="G2768">
            <v>2640</v>
          </cell>
        </row>
        <row r="2769">
          <cell r="B2769" t="str">
            <v>LSE5345</v>
          </cell>
          <cell r="C2769" t="str">
            <v>581-06-02</v>
          </cell>
          <cell r="D2769" t="str">
            <v>MA503 0A</v>
          </cell>
          <cell r="E2769" t="str">
            <v>RW32</v>
          </cell>
          <cell r="F2769">
            <v>660</v>
          </cell>
        </row>
        <row r="2770">
          <cell r="B2770" t="str">
            <v>LSE5345</v>
          </cell>
          <cell r="C2770" t="str">
            <v>581-06-02</v>
          </cell>
          <cell r="D2770" t="str">
            <v>MA503 0A</v>
          </cell>
          <cell r="E2770" t="str">
            <v>RW32</v>
          </cell>
          <cell r="F2770">
            <v>660</v>
          </cell>
        </row>
        <row r="2771">
          <cell r="B2771" t="str">
            <v>LSE5345</v>
          </cell>
          <cell r="C2771" t="str">
            <v>581-06-02</v>
          </cell>
          <cell r="D2771" t="str">
            <v>MA503 0A</v>
          </cell>
          <cell r="E2771" t="str">
            <v>RW32</v>
          </cell>
          <cell r="F2771">
            <v>660</v>
          </cell>
        </row>
        <row r="2772">
          <cell r="B2772" t="str">
            <v>LSE5344</v>
          </cell>
          <cell r="C2772" t="str">
            <v>581-06-16</v>
          </cell>
          <cell r="D2772" t="str">
            <v>MA503 0A</v>
          </cell>
          <cell r="E2772" t="str">
            <v>SW49</v>
          </cell>
          <cell r="F2772">
            <v>660</v>
          </cell>
          <cell r="G2772">
            <v>3960</v>
          </cell>
        </row>
        <row r="2773">
          <cell r="B2773" t="str">
            <v>LSE5344</v>
          </cell>
          <cell r="C2773" t="str">
            <v>581-06-16</v>
          </cell>
          <cell r="D2773" t="str">
            <v>MA503 0A</v>
          </cell>
          <cell r="E2773" t="str">
            <v>SW49</v>
          </cell>
          <cell r="F2773">
            <v>660</v>
          </cell>
        </row>
        <row r="2774">
          <cell r="B2774" t="str">
            <v>LSE5344</v>
          </cell>
          <cell r="C2774" t="str">
            <v>581-06-16</v>
          </cell>
          <cell r="D2774" t="str">
            <v>MA503 0A</v>
          </cell>
          <cell r="E2774" t="str">
            <v>SW49</v>
          </cell>
          <cell r="F2774">
            <v>660</v>
          </cell>
        </row>
        <row r="2775">
          <cell r="B2775" t="str">
            <v>LSE5344</v>
          </cell>
          <cell r="C2775" t="str">
            <v>581-06-16</v>
          </cell>
          <cell r="D2775" t="str">
            <v>MA503 0A</v>
          </cell>
          <cell r="E2775" t="str">
            <v>SW49</v>
          </cell>
          <cell r="F2775">
            <v>660</v>
          </cell>
        </row>
        <row r="2776">
          <cell r="B2776" t="str">
            <v>LSE5344</v>
          </cell>
          <cell r="C2776" t="str">
            <v>581-06-16</v>
          </cell>
          <cell r="D2776" t="str">
            <v>MA503 0A</v>
          </cell>
          <cell r="E2776" t="str">
            <v>SW49</v>
          </cell>
          <cell r="F2776">
            <v>660</v>
          </cell>
        </row>
        <row r="2777">
          <cell r="B2777" t="str">
            <v>LSE5344</v>
          </cell>
          <cell r="C2777" t="str">
            <v>581-06-16</v>
          </cell>
          <cell r="D2777" t="str">
            <v>MA503 0A</v>
          </cell>
          <cell r="E2777" t="str">
            <v>SW49</v>
          </cell>
          <cell r="F2777">
            <v>660</v>
          </cell>
        </row>
        <row r="2779">
          <cell r="B2779" t="str">
            <v>MUS2052</v>
          </cell>
          <cell r="C2779" t="str">
            <v>Bootcut 3173</v>
          </cell>
          <cell r="D2779" t="str">
            <v>MA506 0A</v>
          </cell>
          <cell r="E2779" t="str">
            <v>SP06</v>
          </cell>
          <cell r="F2779">
            <v>620</v>
          </cell>
        </row>
        <row r="2780">
          <cell r="B2780" t="str">
            <v>MUS2052</v>
          </cell>
          <cell r="C2780" t="str">
            <v>Bootcut 3173</v>
          </cell>
          <cell r="D2780" t="str">
            <v>MA506 0A</v>
          </cell>
          <cell r="E2780" t="str">
            <v>SP06</v>
          </cell>
          <cell r="F2780">
            <v>720</v>
          </cell>
        </row>
        <row r="2781">
          <cell r="B2781" t="str">
            <v>MUS2052</v>
          </cell>
          <cell r="C2781" t="str">
            <v>Bootcut 3173</v>
          </cell>
          <cell r="D2781" t="str">
            <v>MA506 0A</v>
          </cell>
          <cell r="E2781" t="str">
            <v>SP06</v>
          </cell>
          <cell r="F2781">
            <v>200</v>
          </cell>
        </row>
        <row r="2782">
          <cell r="B2782" t="str">
            <v>MUS2052</v>
          </cell>
          <cell r="C2782" t="str">
            <v>Bootcut 3173</v>
          </cell>
          <cell r="D2782" t="str">
            <v>MA506 0A</v>
          </cell>
          <cell r="E2782" t="str">
            <v>SP06</v>
          </cell>
          <cell r="F2782">
            <v>44</v>
          </cell>
        </row>
        <row r="2783">
          <cell r="B2783" t="str">
            <v>MUS2052</v>
          </cell>
          <cell r="C2783" t="str">
            <v>Bootcut 3173</v>
          </cell>
          <cell r="D2783" t="str">
            <v>MA506 0A</v>
          </cell>
          <cell r="E2783" t="str">
            <v>SP06</v>
          </cell>
          <cell r="F2783">
            <v>48</v>
          </cell>
        </row>
        <row r="2784">
          <cell r="B2784" t="str">
            <v>LSANZ4918</v>
          </cell>
          <cell r="C2784" t="str">
            <v>20595-0207</v>
          </cell>
          <cell r="D2784" t="str">
            <v>WA512 1A</v>
          </cell>
          <cell r="E2784" t="str">
            <v>SW49</v>
          </cell>
          <cell r="F2784">
            <v>600</v>
          </cell>
          <cell r="G2784">
            <v>1500</v>
          </cell>
        </row>
        <row r="2785">
          <cell r="B2785" t="str">
            <v>LSANZ4918</v>
          </cell>
          <cell r="C2785" t="str">
            <v>20595-0207</v>
          </cell>
          <cell r="D2785" t="str">
            <v>WA512 1A</v>
          </cell>
          <cell r="E2785" t="str">
            <v>SW49</v>
          </cell>
          <cell r="F2785">
            <v>600</v>
          </cell>
        </row>
        <row r="2786">
          <cell r="B2786" t="str">
            <v>LSANZ4918</v>
          </cell>
          <cell r="C2786" t="str">
            <v>20595-0207</v>
          </cell>
          <cell r="D2786" t="str">
            <v>WA512 1A</v>
          </cell>
          <cell r="E2786" t="str">
            <v>SW49</v>
          </cell>
          <cell r="F2786">
            <v>300</v>
          </cell>
        </row>
        <row r="2787">
          <cell r="B2787" t="str">
            <v>LSANZ4919</v>
          </cell>
          <cell r="C2787" t="str">
            <v>20596-0201</v>
          </cell>
          <cell r="D2787" t="str">
            <v>WA513 1A</v>
          </cell>
          <cell r="E2787" t="str">
            <v>RW32</v>
          </cell>
          <cell r="F2787">
            <v>600</v>
          </cell>
          <cell r="G2787">
            <v>1200</v>
          </cell>
        </row>
        <row r="2788">
          <cell r="B2788" t="str">
            <v>LSANZ4919</v>
          </cell>
          <cell r="C2788" t="str">
            <v>20596-0201</v>
          </cell>
          <cell r="D2788" t="str">
            <v>WA513 1A</v>
          </cell>
          <cell r="E2788" t="str">
            <v>RW32</v>
          </cell>
          <cell r="F2788">
            <v>600</v>
          </cell>
        </row>
        <row r="2789">
          <cell r="B2789" t="str">
            <v>MUS2051 Re-Cut</v>
          </cell>
          <cell r="C2789" t="str">
            <v>Bell Bottom 520</v>
          </cell>
          <cell r="D2789" t="str">
            <v>WA507 0A</v>
          </cell>
          <cell r="E2789" t="str">
            <v>SP06</v>
          </cell>
          <cell r="F2789">
            <v>57</v>
          </cell>
        </row>
        <row r="2793">
          <cell r="B2793" t="str">
            <v>LSANZ4895 Re-Cut</v>
          </cell>
          <cell r="C2793" t="str">
            <v>20981-8591</v>
          </cell>
          <cell r="D2793" t="str">
            <v>WA521 0A</v>
          </cell>
          <cell r="E2793" t="str">
            <v>SP11B</v>
          </cell>
          <cell r="F2793">
            <v>28</v>
          </cell>
          <cell r="G2793">
            <v>28</v>
          </cell>
        </row>
        <row r="2795">
          <cell r="B2795" t="str">
            <v>LSE5323</v>
          </cell>
          <cell r="C2795" t="str">
            <v>581-06-16</v>
          </cell>
          <cell r="D2795" t="str">
            <v>MA503 0A</v>
          </cell>
          <cell r="E2795" t="str">
            <v>SW49</v>
          </cell>
          <cell r="F2795">
            <v>660</v>
          </cell>
          <cell r="G2795">
            <v>1320</v>
          </cell>
        </row>
        <row r="2796">
          <cell r="B2796" t="str">
            <v>LSE5323</v>
          </cell>
          <cell r="C2796" t="str">
            <v>581-06-16</v>
          </cell>
          <cell r="D2796" t="str">
            <v>MA503 0A</v>
          </cell>
          <cell r="E2796" t="str">
            <v>SW49</v>
          </cell>
          <cell r="F2796">
            <v>660</v>
          </cell>
        </row>
        <row r="2797">
          <cell r="B2797" t="str">
            <v>LSE5338</v>
          </cell>
          <cell r="C2797" t="str">
            <v>581-06-16</v>
          </cell>
          <cell r="D2797" t="str">
            <v>MA503 0A</v>
          </cell>
          <cell r="E2797" t="str">
            <v>SW49</v>
          </cell>
          <cell r="F2797">
            <v>660</v>
          </cell>
          <cell r="G2797">
            <v>1320</v>
          </cell>
        </row>
        <row r="2798">
          <cell r="B2798" t="str">
            <v>LSE5338</v>
          </cell>
          <cell r="C2798" t="str">
            <v>581-06-16</v>
          </cell>
          <cell r="D2798" t="str">
            <v>MA503 0A</v>
          </cell>
          <cell r="E2798" t="str">
            <v>SW49</v>
          </cell>
          <cell r="F2798">
            <v>660</v>
          </cell>
        </row>
        <row r="2799">
          <cell r="B2799" t="str">
            <v>LSE5339</v>
          </cell>
          <cell r="C2799" t="str">
            <v>581-06-02</v>
          </cell>
          <cell r="D2799" t="str">
            <v>MA503 0A</v>
          </cell>
          <cell r="E2799" t="str">
            <v>RW32</v>
          </cell>
          <cell r="F2799">
            <v>660</v>
          </cell>
          <cell r="G2799">
            <v>660</v>
          </cell>
        </row>
        <row r="2800">
          <cell r="B2800" t="str">
            <v>LSE5333</v>
          </cell>
          <cell r="C2800" t="str">
            <v>581-06-02</v>
          </cell>
          <cell r="D2800" t="str">
            <v>MA503 0A</v>
          </cell>
          <cell r="E2800" t="str">
            <v>RW32</v>
          </cell>
          <cell r="F2800">
            <v>660</v>
          </cell>
          <cell r="G2800">
            <v>2640</v>
          </cell>
        </row>
        <row r="2801">
          <cell r="B2801" t="str">
            <v>LSE5333</v>
          </cell>
          <cell r="C2801" t="str">
            <v>581-06-02</v>
          </cell>
          <cell r="D2801" t="str">
            <v>MA503 0A</v>
          </cell>
          <cell r="E2801" t="str">
            <v>RW32</v>
          </cell>
          <cell r="F2801">
            <v>660</v>
          </cell>
        </row>
        <row r="2802">
          <cell r="B2802" t="str">
            <v>LSE5333</v>
          </cell>
          <cell r="C2802" t="str">
            <v>581-06-02</v>
          </cell>
          <cell r="D2802" t="str">
            <v>MA503 0A</v>
          </cell>
          <cell r="E2802" t="str">
            <v>RW32</v>
          </cell>
          <cell r="F2802">
            <v>660</v>
          </cell>
        </row>
        <row r="2803">
          <cell r="B2803" t="str">
            <v>LSE5333</v>
          </cell>
          <cell r="C2803" t="str">
            <v>581-06-02</v>
          </cell>
          <cell r="D2803" t="str">
            <v>MA503 0A</v>
          </cell>
          <cell r="E2803" t="str">
            <v>RW32</v>
          </cell>
          <cell r="F2803">
            <v>660</v>
          </cell>
        </row>
        <row r="2804">
          <cell r="B2804" t="str">
            <v>LSE5334</v>
          </cell>
          <cell r="C2804" t="str">
            <v>581-06-02</v>
          </cell>
          <cell r="D2804" t="str">
            <v>MA503 0A</v>
          </cell>
          <cell r="E2804" t="str">
            <v>RW32</v>
          </cell>
          <cell r="F2804">
            <v>660</v>
          </cell>
          <cell r="G2804">
            <v>1320</v>
          </cell>
        </row>
        <row r="2805">
          <cell r="B2805" t="str">
            <v>LSE5313 Re-Cut</v>
          </cell>
          <cell r="C2805" t="str">
            <v>581-06-16</v>
          </cell>
          <cell r="D2805" t="str">
            <v>MA503 0A</v>
          </cell>
          <cell r="E2805" t="str">
            <v>SW49</v>
          </cell>
          <cell r="F2805">
            <v>78</v>
          </cell>
          <cell r="G2805">
            <v>80</v>
          </cell>
        </row>
        <row r="2806">
          <cell r="B2806" t="str">
            <v>LSE5334</v>
          </cell>
          <cell r="C2806" t="str">
            <v>581-06-02</v>
          </cell>
          <cell r="D2806" t="str">
            <v>MA503 0A</v>
          </cell>
          <cell r="E2806" t="str">
            <v>RW32</v>
          </cell>
          <cell r="F2806">
            <v>660</v>
          </cell>
        </row>
        <row r="2807">
          <cell r="B2807" t="str">
            <v>LSE5331</v>
          </cell>
          <cell r="C2807" t="str">
            <v>581-06-16</v>
          </cell>
          <cell r="D2807" t="str">
            <v>MA503 0A</v>
          </cell>
          <cell r="E2807" t="str">
            <v>SW49</v>
          </cell>
          <cell r="F2807">
            <v>660</v>
          </cell>
          <cell r="G2807">
            <v>2640</v>
          </cell>
        </row>
        <row r="2808">
          <cell r="B2808" t="str">
            <v>LSE5331</v>
          </cell>
          <cell r="C2808" t="str">
            <v>581-06-16</v>
          </cell>
          <cell r="D2808" t="str">
            <v>MA503 0A</v>
          </cell>
          <cell r="E2808" t="str">
            <v>SW49</v>
          </cell>
          <cell r="F2808">
            <v>660</v>
          </cell>
        </row>
        <row r="2809">
          <cell r="B2809" t="str">
            <v>LSE5331</v>
          </cell>
          <cell r="C2809" t="str">
            <v>581-06-16</v>
          </cell>
          <cell r="D2809" t="str">
            <v>MA503 0A</v>
          </cell>
          <cell r="E2809" t="str">
            <v>SW49</v>
          </cell>
          <cell r="F2809">
            <v>660</v>
          </cell>
        </row>
        <row r="2810">
          <cell r="B2810" t="str">
            <v>LSE5331</v>
          </cell>
          <cell r="C2810" t="str">
            <v>581-06-16</v>
          </cell>
          <cell r="D2810" t="str">
            <v>MA503 0A</v>
          </cell>
          <cell r="E2810" t="str">
            <v>SW49</v>
          </cell>
          <cell r="F2810">
            <v>660</v>
          </cell>
        </row>
        <row r="2811">
          <cell r="B2811" t="str">
            <v>LSE5332</v>
          </cell>
          <cell r="C2811" t="str">
            <v>581-06-16</v>
          </cell>
          <cell r="D2811" t="str">
            <v>MA503 0A</v>
          </cell>
          <cell r="E2811" t="str">
            <v>SW49</v>
          </cell>
          <cell r="F2811">
            <v>660</v>
          </cell>
          <cell r="G2811">
            <v>2640</v>
          </cell>
        </row>
        <row r="2812">
          <cell r="B2812" t="str">
            <v>LSE5332</v>
          </cell>
          <cell r="C2812" t="str">
            <v>581-06-16</v>
          </cell>
          <cell r="D2812" t="str">
            <v>MA503 0A</v>
          </cell>
          <cell r="E2812" t="str">
            <v>SW49</v>
          </cell>
          <cell r="F2812">
            <v>660</v>
          </cell>
        </row>
        <row r="2813">
          <cell r="B2813" t="str">
            <v>LSE5332</v>
          </cell>
          <cell r="C2813" t="str">
            <v>581-06-16</v>
          </cell>
          <cell r="D2813" t="str">
            <v>MA503 0A</v>
          </cell>
          <cell r="E2813" t="str">
            <v>SW49</v>
          </cell>
          <cell r="F2813">
            <v>660</v>
          </cell>
        </row>
        <row r="2814">
          <cell r="B2814" t="str">
            <v>LSE5332</v>
          </cell>
          <cell r="C2814" t="str">
            <v>581-06-16</v>
          </cell>
          <cell r="D2814" t="str">
            <v>MA503 0A</v>
          </cell>
          <cell r="E2814" t="str">
            <v>SW49</v>
          </cell>
          <cell r="F2814">
            <v>660</v>
          </cell>
        </row>
        <row r="2815">
          <cell r="B2815" t="str">
            <v>LSE5343</v>
          </cell>
          <cell r="C2815" t="str">
            <v>581-06-16</v>
          </cell>
          <cell r="D2815" t="str">
            <v>MA503 0A</v>
          </cell>
          <cell r="E2815" t="str">
            <v>SW49</v>
          </cell>
          <cell r="F2815">
            <v>660</v>
          </cell>
          <cell r="G2815">
            <v>660</v>
          </cell>
        </row>
        <row r="2816">
          <cell r="B2816" t="str">
            <v>LSE5327</v>
          </cell>
          <cell r="C2816" t="str">
            <v>581-06-16</v>
          </cell>
          <cell r="D2816" t="str">
            <v>MA503 0A</v>
          </cell>
          <cell r="E2816" t="str">
            <v>SW49</v>
          </cell>
          <cell r="F2816">
            <v>660</v>
          </cell>
          <cell r="G2816">
            <v>660</v>
          </cell>
        </row>
        <row r="2817">
          <cell r="B2817" t="str">
            <v>LSE5329</v>
          </cell>
          <cell r="C2817" t="str">
            <v>581-06-02</v>
          </cell>
          <cell r="D2817" t="str">
            <v>MA503 0A</v>
          </cell>
          <cell r="E2817" t="str">
            <v>RW32</v>
          </cell>
          <cell r="F2817">
            <v>660</v>
          </cell>
          <cell r="G2817">
            <v>1320</v>
          </cell>
        </row>
        <row r="2818">
          <cell r="B2818" t="str">
            <v>LSE5329</v>
          </cell>
          <cell r="C2818" t="str">
            <v>581-06-02</v>
          </cell>
          <cell r="D2818" t="str">
            <v>MA503 0A</v>
          </cell>
          <cell r="E2818" t="str">
            <v>RW32</v>
          </cell>
          <cell r="F2818">
            <v>660</v>
          </cell>
        </row>
        <row r="2819">
          <cell r="B2819" t="str">
            <v>LSE5322</v>
          </cell>
          <cell r="C2819" t="str">
            <v>581-06-13</v>
          </cell>
          <cell r="D2819" t="str">
            <v>MA503 0A</v>
          </cell>
          <cell r="E2819" t="str">
            <v>BW40</v>
          </cell>
          <cell r="F2819">
            <v>660</v>
          </cell>
          <cell r="G2819">
            <v>1320</v>
          </cell>
        </row>
        <row r="2820">
          <cell r="B2820" t="str">
            <v>LSE5322</v>
          </cell>
          <cell r="C2820" t="str">
            <v>581-06-13</v>
          </cell>
          <cell r="D2820" t="str">
            <v>MA503 0A</v>
          </cell>
          <cell r="E2820" t="str">
            <v>BW40</v>
          </cell>
          <cell r="F2820">
            <v>660</v>
          </cell>
        </row>
        <row r="2821">
          <cell r="B2821" t="str">
            <v>LSE5320</v>
          </cell>
          <cell r="C2821" t="str">
            <v>521-02-16</v>
          </cell>
          <cell r="D2821" t="str">
            <v>MA362 1A</v>
          </cell>
          <cell r="E2821" t="str">
            <v>SW39</v>
          </cell>
          <cell r="F2821">
            <v>660</v>
          </cell>
          <cell r="G2821">
            <v>660</v>
          </cell>
        </row>
        <row r="2822">
          <cell r="B2822" t="str">
            <v>LSE5337</v>
          </cell>
          <cell r="C2822" t="str">
            <v>521-02-16</v>
          </cell>
          <cell r="D2822" t="str">
            <v>MA362 1A</v>
          </cell>
          <cell r="E2822" t="str">
            <v>SW39</v>
          </cell>
          <cell r="F2822">
            <v>660</v>
          </cell>
          <cell r="G2822">
            <v>660</v>
          </cell>
        </row>
        <row r="2823">
          <cell r="B2823" t="str">
            <v>LSE5321</v>
          </cell>
          <cell r="C2823" t="str">
            <v>521-02-16</v>
          </cell>
          <cell r="D2823" t="str">
            <v>MA362 1A</v>
          </cell>
          <cell r="E2823" t="str">
            <v>SW39</v>
          </cell>
          <cell r="F2823">
            <v>660</v>
          </cell>
          <cell r="G2823">
            <v>660</v>
          </cell>
        </row>
        <row r="2824">
          <cell r="B2824" t="str">
            <v>LSE5341</v>
          </cell>
          <cell r="C2824" t="str">
            <v>521-02-02</v>
          </cell>
          <cell r="D2824" t="str">
            <v>MA362 1A</v>
          </cell>
          <cell r="E2824" t="str">
            <v>RW20</v>
          </cell>
          <cell r="F2824">
            <v>660</v>
          </cell>
          <cell r="G2824">
            <v>660</v>
          </cell>
        </row>
        <row r="2825">
          <cell r="B2825" t="str">
            <v>LSE5342</v>
          </cell>
          <cell r="C2825" t="str">
            <v>521-02-02</v>
          </cell>
          <cell r="D2825" t="str">
            <v>MA362 1A</v>
          </cell>
          <cell r="E2825" t="str">
            <v>RW20</v>
          </cell>
          <cell r="F2825">
            <v>660</v>
          </cell>
          <cell r="G2825">
            <v>660</v>
          </cell>
        </row>
        <row r="2826">
          <cell r="B2826" t="str">
            <v>LSE5347</v>
          </cell>
          <cell r="C2826" t="str">
            <v>521-02-76</v>
          </cell>
          <cell r="D2826" t="str">
            <v>MA362 1A</v>
          </cell>
          <cell r="E2826" t="str">
            <v>SB16</v>
          </cell>
          <cell r="F2826">
            <v>682</v>
          </cell>
          <cell r="G2826">
            <v>682</v>
          </cell>
        </row>
        <row r="2827">
          <cell r="B2827" t="str">
            <v>LSE5346</v>
          </cell>
          <cell r="C2827" t="str">
            <v>521-02-76</v>
          </cell>
          <cell r="D2827" t="str">
            <v>MA362 1A</v>
          </cell>
          <cell r="E2827" t="str">
            <v>SB16</v>
          </cell>
          <cell r="F2827">
            <v>682</v>
          </cell>
          <cell r="G2827">
            <v>1364</v>
          </cell>
        </row>
        <row r="2828">
          <cell r="B2828" t="str">
            <v>LSE5346</v>
          </cell>
          <cell r="C2828" t="str">
            <v>521-02-76</v>
          </cell>
          <cell r="D2828" t="str">
            <v>MA362 1A</v>
          </cell>
          <cell r="E2828" t="str">
            <v>SB16</v>
          </cell>
          <cell r="F2828">
            <v>682</v>
          </cell>
        </row>
        <row r="2829">
          <cell r="B2829" t="str">
            <v>LSE5349</v>
          </cell>
          <cell r="C2829" t="str">
            <v>523-02-75</v>
          </cell>
          <cell r="D2829" t="str">
            <v>MA438 0A</v>
          </cell>
          <cell r="E2829" t="str">
            <v>SB15</v>
          </cell>
          <cell r="F2829">
            <v>682</v>
          </cell>
          <cell r="G2829">
            <v>682</v>
          </cell>
        </row>
        <row r="2830">
          <cell r="B2830" t="str">
            <v>LSE5348</v>
          </cell>
          <cell r="C2830" t="str">
            <v>523-02-75</v>
          </cell>
          <cell r="D2830" t="str">
            <v>MA438 0A</v>
          </cell>
          <cell r="E2830" t="str">
            <v>SB15</v>
          </cell>
          <cell r="F2830">
            <v>682</v>
          </cell>
          <cell r="G2830">
            <v>1364</v>
          </cell>
        </row>
        <row r="2831">
          <cell r="B2831" t="str">
            <v>LSE5348</v>
          </cell>
          <cell r="C2831" t="str">
            <v>523-02-75</v>
          </cell>
          <cell r="D2831" t="str">
            <v>MA438 0A</v>
          </cell>
          <cell r="E2831" t="str">
            <v>SB15</v>
          </cell>
          <cell r="F2831">
            <v>682</v>
          </cell>
        </row>
        <row r="2832">
          <cell r="B2832" t="str">
            <v>LSE5330</v>
          </cell>
          <cell r="C2832" t="str">
            <v>582-06-02</v>
          </cell>
          <cell r="D2832" t="str">
            <v>MA473 0B</v>
          </cell>
          <cell r="E2832" t="str">
            <v>RW32</v>
          </cell>
          <cell r="F2832">
            <v>660</v>
          </cell>
          <cell r="G2832">
            <v>5940</v>
          </cell>
        </row>
        <row r="2833">
          <cell r="B2833" t="str">
            <v>LSE5330</v>
          </cell>
          <cell r="C2833" t="str">
            <v>582-06-02</v>
          </cell>
          <cell r="D2833" t="str">
            <v>MA473 0B</v>
          </cell>
          <cell r="E2833" t="str">
            <v>RW32</v>
          </cell>
          <cell r="F2833">
            <v>660</v>
          </cell>
        </row>
        <row r="2834">
          <cell r="B2834" t="str">
            <v>LSE5330</v>
          </cell>
          <cell r="C2834" t="str">
            <v>582-06-02</v>
          </cell>
          <cell r="D2834" t="str">
            <v>MA473 0B</v>
          </cell>
          <cell r="E2834" t="str">
            <v>RW32</v>
          </cell>
          <cell r="F2834">
            <v>660</v>
          </cell>
        </row>
        <row r="2835">
          <cell r="B2835" t="str">
            <v>LSE5330</v>
          </cell>
          <cell r="C2835" t="str">
            <v>582-06-02</v>
          </cell>
          <cell r="D2835" t="str">
            <v>MA473 0B</v>
          </cell>
          <cell r="E2835" t="str">
            <v>RW32</v>
          </cell>
          <cell r="F2835">
            <v>660</v>
          </cell>
        </row>
        <row r="2836">
          <cell r="B2836" t="str">
            <v>LSE5330</v>
          </cell>
          <cell r="C2836" t="str">
            <v>582-06-02</v>
          </cell>
          <cell r="D2836" t="str">
            <v>MA473 0B</v>
          </cell>
          <cell r="E2836" t="str">
            <v>RW32</v>
          </cell>
          <cell r="F2836">
            <v>660</v>
          </cell>
        </row>
        <row r="2837">
          <cell r="B2837" t="str">
            <v>LSE5330</v>
          </cell>
          <cell r="C2837" t="str">
            <v>582-06-02</v>
          </cell>
          <cell r="D2837" t="str">
            <v>MA473 0B</v>
          </cell>
          <cell r="E2837" t="str">
            <v>RW32</v>
          </cell>
          <cell r="F2837">
            <v>660</v>
          </cell>
        </row>
        <row r="2838">
          <cell r="B2838" t="str">
            <v>LSE5330</v>
          </cell>
          <cell r="C2838" t="str">
            <v>582-06-02</v>
          </cell>
          <cell r="D2838" t="str">
            <v>MA473 0B</v>
          </cell>
          <cell r="E2838" t="str">
            <v>RW32</v>
          </cell>
          <cell r="F2838">
            <v>660</v>
          </cell>
        </row>
        <row r="2839">
          <cell r="B2839" t="str">
            <v>LSE5330</v>
          </cell>
          <cell r="C2839" t="str">
            <v>582-06-02</v>
          </cell>
          <cell r="D2839" t="str">
            <v>MA473 0B</v>
          </cell>
          <cell r="E2839" t="str">
            <v>RW32</v>
          </cell>
          <cell r="F2839">
            <v>660</v>
          </cell>
        </row>
        <row r="2840">
          <cell r="B2840" t="str">
            <v>LSE5330</v>
          </cell>
          <cell r="C2840" t="str">
            <v>582-06-02</v>
          </cell>
          <cell r="D2840" t="str">
            <v>MA473 0B</v>
          </cell>
          <cell r="E2840" t="str">
            <v>RW32</v>
          </cell>
          <cell r="F2840">
            <v>660</v>
          </cell>
        </row>
        <row r="2841">
          <cell r="B2841" t="str">
            <v>LSE5328</v>
          </cell>
          <cell r="C2841" t="str">
            <v>582-06-16</v>
          </cell>
          <cell r="D2841" t="str">
            <v>MA473 0B</v>
          </cell>
          <cell r="E2841" t="str">
            <v>SW49</v>
          </cell>
          <cell r="F2841">
            <v>660</v>
          </cell>
          <cell r="G2841">
            <v>5280</v>
          </cell>
        </row>
        <row r="2842">
          <cell r="B2842" t="str">
            <v>LSE5328</v>
          </cell>
          <cell r="C2842" t="str">
            <v>582-06-16</v>
          </cell>
          <cell r="D2842" t="str">
            <v>MA473 0B</v>
          </cell>
          <cell r="E2842" t="str">
            <v>SW49</v>
          </cell>
          <cell r="F2842">
            <v>660</v>
          </cell>
        </row>
        <row r="2843">
          <cell r="B2843" t="str">
            <v>LSE5328</v>
          </cell>
          <cell r="C2843" t="str">
            <v>582-06-16</v>
          </cell>
          <cell r="D2843" t="str">
            <v>MA473 0B</v>
          </cell>
          <cell r="E2843" t="str">
            <v>SW49</v>
          </cell>
          <cell r="F2843">
            <v>660</v>
          </cell>
        </row>
        <row r="2844">
          <cell r="B2844" t="str">
            <v>LSE5328</v>
          </cell>
          <cell r="C2844" t="str">
            <v>582-06-16</v>
          </cell>
          <cell r="D2844" t="str">
            <v>MA473 0B</v>
          </cell>
          <cell r="E2844" t="str">
            <v>SW49</v>
          </cell>
          <cell r="F2844">
            <v>660</v>
          </cell>
        </row>
        <row r="2845">
          <cell r="B2845" t="str">
            <v>LSE5328</v>
          </cell>
          <cell r="C2845" t="str">
            <v>582-06-16</v>
          </cell>
          <cell r="D2845" t="str">
            <v>MA473 0B</v>
          </cell>
          <cell r="E2845" t="str">
            <v>SW49</v>
          </cell>
          <cell r="F2845">
            <v>660</v>
          </cell>
        </row>
        <row r="2846">
          <cell r="B2846" t="str">
            <v>LSE5328</v>
          </cell>
          <cell r="C2846" t="str">
            <v>582-06-16</v>
          </cell>
          <cell r="D2846" t="str">
            <v>MA473 0B</v>
          </cell>
          <cell r="E2846" t="str">
            <v>SW49</v>
          </cell>
          <cell r="F2846">
            <v>660</v>
          </cell>
        </row>
        <row r="2847">
          <cell r="B2847" t="str">
            <v>LSE5328</v>
          </cell>
          <cell r="C2847" t="str">
            <v>582-06-16</v>
          </cell>
          <cell r="D2847" t="str">
            <v>MA473 0B</v>
          </cell>
          <cell r="E2847" t="str">
            <v>SW49</v>
          </cell>
          <cell r="F2847">
            <v>660</v>
          </cell>
        </row>
        <row r="2848">
          <cell r="B2848" t="str">
            <v>LSE5328</v>
          </cell>
          <cell r="C2848" t="str">
            <v>582-06-16</v>
          </cell>
          <cell r="D2848" t="str">
            <v>MA473 0B</v>
          </cell>
          <cell r="E2848" t="str">
            <v>SW49</v>
          </cell>
          <cell r="F2848">
            <v>660</v>
          </cell>
        </row>
        <row r="2849">
          <cell r="B2849" t="str">
            <v>LSE5335</v>
          </cell>
          <cell r="C2849" t="str">
            <v>582-06-16</v>
          </cell>
          <cell r="D2849" t="str">
            <v>MA473 0B</v>
          </cell>
          <cell r="E2849" t="str">
            <v>SW49</v>
          </cell>
          <cell r="F2849">
            <v>660</v>
          </cell>
          <cell r="G2849">
            <v>660</v>
          </cell>
        </row>
        <row r="2850">
          <cell r="B2850" t="str">
            <v>LSE5336</v>
          </cell>
          <cell r="C2850" t="str">
            <v>582-06-02</v>
          </cell>
          <cell r="D2850" t="str">
            <v>MA473 0B</v>
          </cell>
          <cell r="E2850" t="str">
            <v>RW32</v>
          </cell>
          <cell r="F2850">
            <v>660</v>
          </cell>
          <cell r="G2850">
            <v>660</v>
          </cell>
        </row>
        <row r="2851">
          <cell r="B2851" t="str">
            <v>LSE5340</v>
          </cell>
          <cell r="C2851" t="str">
            <v>582-06-02</v>
          </cell>
          <cell r="D2851" t="str">
            <v>MA473 0B</v>
          </cell>
          <cell r="E2851" t="str">
            <v>RW32</v>
          </cell>
          <cell r="F2851">
            <v>660</v>
          </cell>
          <cell r="G2851">
            <v>1320</v>
          </cell>
        </row>
        <row r="2852">
          <cell r="B2852" t="str">
            <v>LSE5340</v>
          </cell>
          <cell r="C2852" t="str">
            <v>582-06-02</v>
          </cell>
          <cell r="D2852" t="str">
            <v>MA473 0B</v>
          </cell>
          <cell r="E2852" t="str">
            <v>RW32</v>
          </cell>
          <cell r="F2852">
            <v>660</v>
          </cell>
        </row>
        <row r="2853">
          <cell r="B2853" t="str">
            <v>LSE5326</v>
          </cell>
          <cell r="C2853" t="str">
            <v>582-06-02</v>
          </cell>
          <cell r="D2853" t="str">
            <v>MA473 0B</v>
          </cell>
          <cell r="E2853" t="str">
            <v>RW32</v>
          </cell>
          <cell r="F2853">
            <v>660</v>
          </cell>
          <cell r="G2853">
            <v>1320</v>
          </cell>
        </row>
        <row r="2855">
          <cell r="B2855" t="str">
            <v>LSANZ4923</v>
          </cell>
          <cell r="C2855" t="str">
            <v>00704-0206</v>
          </cell>
          <cell r="D2855" t="str">
            <v>MO143 1B</v>
          </cell>
          <cell r="E2855" t="str">
            <v>BW27</v>
          </cell>
          <cell r="F2855">
            <v>600</v>
          </cell>
          <cell r="G2855">
            <v>600</v>
          </cell>
        </row>
        <row r="2856">
          <cell r="B2856" t="str">
            <v>LSANZ4924</v>
          </cell>
          <cell r="C2856" t="str">
            <v>00704-0207</v>
          </cell>
          <cell r="D2856" t="str">
            <v>MO143 1B</v>
          </cell>
          <cell r="E2856" t="str">
            <v>SW40</v>
          </cell>
          <cell r="F2856">
            <v>660</v>
          </cell>
          <cell r="G2856">
            <v>2040</v>
          </cell>
        </row>
        <row r="2857">
          <cell r="B2857" t="str">
            <v>LSANZ4924</v>
          </cell>
          <cell r="C2857" t="str">
            <v>00704-0207</v>
          </cell>
          <cell r="D2857" t="str">
            <v>MO143 1B</v>
          </cell>
          <cell r="E2857" t="str">
            <v>SW40</v>
          </cell>
          <cell r="F2857">
            <v>660</v>
          </cell>
        </row>
        <row r="2858">
          <cell r="B2858" t="str">
            <v>LSANZ4924</v>
          </cell>
          <cell r="C2858" t="str">
            <v>00704-0207</v>
          </cell>
          <cell r="D2858" t="str">
            <v>MO143 1B</v>
          </cell>
          <cell r="E2858" t="str">
            <v>SW40</v>
          </cell>
          <cell r="F2858">
            <v>720</v>
          </cell>
        </row>
        <row r="2859">
          <cell r="B2859" t="str">
            <v>LSANZ4921</v>
          </cell>
          <cell r="C2859" t="str">
            <v>00504-0207</v>
          </cell>
          <cell r="D2859" t="str">
            <v>MA381 1A</v>
          </cell>
          <cell r="E2859" t="str">
            <v>SW58</v>
          </cell>
          <cell r="F2859">
            <v>600</v>
          </cell>
          <cell r="G2859">
            <v>1800</v>
          </cell>
        </row>
        <row r="2860">
          <cell r="B2860" t="str">
            <v>LSANZ4921</v>
          </cell>
          <cell r="C2860" t="str">
            <v>00504-0207</v>
          </cell>
          <cell r="D2860" t="str">
            <v>MA381 1A</v>
          </cell>
          <cell r="E2860" t="str">
            <v>SW58</v>
          </cell>
          <cell r="F2860">
            <v>600</v>
          </cell>
        </row>
        <row r="2861">
          <cell r="B2861" t="str">
            <v>LSANZ4921</v>
          </cell>
          <cell r="C2861" t="str">
            <v>00504-0207</v>
          </cell>
          <cell r="D2861" t="str">
            <v>MA381 1A</v>
          </cell>
          <cell r="E2861" t="str">
            <v>SW58</v>
          </cell>
          <cell r="F2861">
            <v>600</v>
          </cell>
        </row>
        <row r="2862">
          <cell r="B2862" t="str">
            <v>LSANZ4922</v>
          </cell>
          <cell r="C2862" t="str">
            <v>00504-0208</v>
          </cell>
          <cell r="D2862" t="str">
            <v>MA381 1A</v>
          </cell>
          <cell r="E2862" t="str">
            <v>BW43</v>
          </cell>
          <cell r="F2862">
            <v>600</v>
          </cell>
          <cell r="G2862">
            <v>600</v>
          </cell>
        </row>
        <row r="2864">
          <cell r="B2864" t="str">
            <v>LSANZ4936</v>
          </cell>
          <cell r="C2864" t="str">
            <v>LSE 70570</v>
          </cell>
          <cell r="D2864" t="str">
            <v>JA508 0A</v>
          </cell>
          <cell r="E2864" t="str">
            <v>SW49</v>
          </cell>
          <cell r="F2864">
            <v>24</v>
          </cell>
          <cell r="G2864">
            <v>24</v>
          </cell>
        </row>
        <row r="2865">
          <cell r="B2865" t="str">
            <v>LSANZ4937</v>
          </cell>
          <cell r="C2865" t="str">
            <v>LSE 70570</v>
          </cell>
          <cell r="D2865" t="str">
            <v>JA508 0A</v>
          </cell>
          <cell r="E2865" t="str">
            <v>RW32</v>
          </cell>
          <cell r="F2865">
            <v>24</v>
          </cell>
          <cell r="G2865">
            <v>24</v>
          </cell>
        </row>
        <row r="2866">
          <cell r="B2866" t="str">
            <v>LSE5370</v>
          </cell>
          <cell r="C2866" t="str">
            <v>70570-06-16</v>
          </cell>
          <cell r="D2866" t="str">
            <v>JA508 0A</v>
          </cell>
          <cell r="E2866" t="str">
            <v>SW49</v>
          </cell>
          <cell r="F2866">
            <v>300</v>
          </cell>
          <cell r="G2866">
            <v>740</v>
          </cell>
        </row>
        <row r="2867">
          <cell r="B2867" t="str">
            <v>LSE5370</v>
          </cell>
          <cell r="C2867" t="str">
            <v>70570-06-16</v>
          </cell>
          <cell r="D2867" t="str">
            <v>JA508 0A</v>
          </cell>
          <cell r="E2867" t="str">
            <v>SW49</v>
          </cell>
          <cell r="F2867">
            <v>320</v>
          </cell>
        </row>
        <row r="2868">
          <cell r="B2868" t="str">
            <v>LSE5370</v>
          </cell>
          <cell r="C2868" t="str">
            <v>70570-06-16</v>
          </cell>
          <cell r="D2868" t="str">
            <v>JA508 0A</v>
          </cell>
          <cell r="E2868" t="str">
            <v>SW49</v>
          </cell>
          <cell r="F2868">
            <v>120</v>
          </cell>
        </row>
        <row r="2869">
          <cell r="B2869" t="str">
            <v>LSE5371</v>
          </cell>
          <cell r="C2869" t="str">
            <v>70570-06-02</v>
          </cell>
          <cell r="D2869" t="str">
            <v>JA508 0A</v>
          </cell>
          <cell r="E2869" t="str">
            <v>RW32</v>
          </cell>
          <cell r="F2869">
            <v>240</v>
          </cell>
          <cell r="G2869">
            <v>1112</v>
          </cell>
        </row>
        <row r="2870">
          <cell r="B2870" t="str">
            <v>LSE5371</v>
          </cell>
          <cell r="C2870" t="str">
            <v>70570-06-02</v>
          </cell>
          <cell r="D2870" t="str">
            <v>JA508 0A</v>
          </cell>
          <cell r="E2870" t="str">
            <v>RW32</v>
          </cell>
          <cell r="F2870">
            <v>240</v>
          </cell>
        </row>
        <row r="2871">
          <cell r="B2871" t="str">
            <v>LSE5371</v>
          </cell>
          <cell r="C2871" t="str">
            <v>70570-06-02</v>
          </cell>
          <cell r="D2871" t="str">
            <v>JA508 0A</v>
          </cell>
          <cell r="E2871" t="str">
            <v>RW32</v>
          </cell>
          <cell r="F2871">
            <v>256</v>
          </cell>
        </row>
        <row r="2872">
          <cell r="B2872" t="str">
            <v>LSE5371</v>
          </cell>
          <cell r="C2872" t="str">
            <v>70570-06-02</v>
          </cell>
          <cell r="D2872" t="str">
            <v>JA508 0A</v>
          </cell>
          <cell r="E2872" t="str">
            <v>RW32</v>
          </cell>
          <cell r="F2872">
            <v>256</v>
          </cell>
        </row>
        <row r="2873">
          <cell r="B2873" t="str">
            <v>LSE5371</v>
          </cell>
          <cell r="C2873" t="str">
            <v>70570-06-02</v>
          </cell>
          <cell r="D2873" t="str">
            <v>JA508 0A</v>
          </cell>
          <cell r="E2873" t="str">
            <v>RW32</v>
          </cell>
          <cell r="F2873">
            <v>120</v>
          </cell>
        </row>
        <row r="2874">
          <cell r="B2874" t="str">
            <v>LSE5372</v>
          </cell>
          <cell r="C2874" t="str">
            <v>70570-06-02</v>
          </cell>
          <cell r="D2874" t="str">
            <v>JA508 0A</v>
          </cell>
          <cell r="E2874" t="str">
            <v>RW32</v>
          </cell>
          <cell r="F2874">
            <v>240</v>
          </cell>
          <cell r="G2874">
            <v>1228</v>
          </cell>
        </row>
        <row r="2875">
          <cell r="B2875" t="str">
            <v>LSE5372</v>
          </cell>
          <cell r="C2875" t="str">
            <v>70570-06-02</v>
          </cell>
          <cell r="D2875" t="str">
            <v>JA508 0A</v>
          </cell>
          <cell r="E2875" t="str">
            <v>RW32</v>
          </cell>
          <cell r="F2875">
            <v>240</v>
          </cell>
        </row>
        <row r="2876">
          <cell r="B2876" t="str">
            <v>LSE5372</v>
          </cell>
          <cell r="C2876" t="str">
            <v>70570-06-02</v>
          </cell>
          <cell r="D2876" t="str">
            <v>JA508 0A</v>
          </cell>
          <cell r="E2876" t="str">
            <v>RW32</v>
          </cell>
          <cell r="F2876">
            <v>240</v>
          </cell>
        </row>
        <row r="2878">
          <cell r="B2878" t="str">
            <v>CAR2253C</v>
          </cell>
          <cell r="C2878" t="str">
            <v>710 PB</v>
          </cell>
          <cell r="D2878" t="str">
            <v>MB204 1B</v>
          </cell>
          <cell r="E2878" t="str">
            <v>Rigid</v>
          </cell>
          <cell r="F2878">
            <v>140</v>
          </cell>
          <cell r="G2878">
            <v>6616</v>
          </cell>
        </row>
        <row r="2879">
          <cell r="B2879" t="str">
            <v>CAR2253C</v>
          </cell>
          <cell r="C2879" t="str">
            <v>710 PB</v>
          </cell>
          <cell r="D2879" t="str">
            <v>MB204 1B</v>
          </cell>
          <cell r="E2879" t="str">
            <v>Rigid</v>
          </cell>
          <cell r="F2879">
            <v>720</v>
          </cell>
        </row>
        <row r="2880">
          <cell r="B2880" t="str">
            <v>CAR2253C</v>
          </cell>
          <cell r="C2880" t="str">
            <v>710 PB</v>
          </cell>
          <cell r="D2880" t="str">
            <v>MB204 1B</v>
          </cell>
          <cell r="E2880" t="str">
            <v>Rigid</v>
          </cell>
          <cell r="F2880">
            <v>720</v>
          </cell>
        </row>
        <row r="2881">
          <cell r="B2881" t="str">
            <v>CAR2253C</v>
          </cell>
          <cell r="C2881" t="str">
            <v>710 PB</v>
          </cell>
          <cell r="D2881" t="str">
            <v>MB204 1B</v>
          </cell>
          <cell r="E2881" t="str">
            <v>Rigid</v>
          </cell>
          <cell r="F2881">
            <v>720</v>
          </cell>
        </row>
        <row r="2882">
          <cell r="B2882" t="str">
            <v>CAR2253C</v>
          </cell>
          <cell r="C2882" t="str">
            <v>710 PB</v>
          </cell>
          <cell r="D2882" t="str">
            <v>MB204 1B</v>
          </cell>
          <cell r="E2882" t="str">
            <v>Rigid</v>
          </cell>
          <cell r="F2882">
            <v>720</v>
          </cell>
        </row>
        <row r="2883">
          <cell r="B2883" t="str">
            <v>CAR2253C</v>
          </cell>
          <cell r="C2883" t="str">
            <v>710 PB</v>
          </cell>
          <cell r="D2883" t="str">
            <v>MB204 1B</v>
          </cell>
          <cell r="E2883" t="str">
            <v>Rigid</v>
          </cell>
          <cell r="F2883">
            <v>744</v>
          </cell>
        </row>
        <row r="2884">
          <cell r="B2884" t="str">
            <v>CAR2253C</v>
          </cell>
          <cell r="C2884" t="str">
            <v>710 PB</v>
          </cell>
          <cell r="D2884" t="str">
            <v>MB204 1B</v>
          </cell>
          <cell r="E2884" t="str">
            <v>Rigid</v>
          </cell>
          <cell r="F2884">
            <v>744</v>
          </cell>
        </row>
        <row r="2885">
          <cell r="B2885" t="str">
            <v>CAR2253C</v>
          </cell>
          <cell r="C2885" t="str">
            <v>710 PB</v>
          </cell>
          <cell r="D2885" t="str">
            <v>MB204 1B</v>
          </cell>
          <cell r="E2885" t="str">
            <v>Rigid</v>
          </cell>
          <cell r="F2885">
            <v>744</v>
          </cell>
        </row>
        <row r="2886">
          <cell r="B2886" t="str">
            <v>CAR2253C</v>
          </cell>
          <cell r="C2886" t="str">
            <v>710 PB</v>
          </cell>
          <cell r="D2886" t="str">
            <v>MB204 1B</v>
          </cell>
          <cell r="E2886" t="str">
            <v>Rigid</v>
          </cell>
          <cell r="F2886">
            <v>744</v>
          </cell>
        </row>
        <row r="2887">
          <cell r="B2887" t="str">
            <v>CAR2253C</v>
          </cell>
          <cell r="C2887" t="str">
            <v>710 PB</v>
          </cell>
          <cell r="D2887" t="str">
            <v>MB204 1B</v>
          </cell>
          <cell r="E2887" t="str">
            <v>Rigid</v>
          </cell>
          <cell r="F2887">
            <v>620</v>
          </cell>
        </row>
        <row r="2888">
          <cell r="B2888" t="str">
            <v>LSANZ4915</v>
          </cell>
          <cell r="C2888" t="str">
            <v>00594-0201</v>
          </cell>
          <cell r="D2888" t="str">
            <v>MA511 0A</v>
          </cell>
          <cell r="E2888" t="str">
            <v>RW32</v>
          </cell>
          <cell r="F2888">
            <v>600</v>
          </cell>
          <cell r="G2888">
            <v>2100</v>
          </cell>
        </row>
        <row r="2889">
          <cell r="B2889" t="str">
            <v>LSANZ4915</v>
          </cell>
          <cell r="C2889" t="str">
            <v>00594-0201</v>
          </cell>
          <cell r="D2889" t="str">
            <v>MA511 0A</v>
          </cell>
          <cell r="E2889" t="str">
            <v>RW32</v>
          </cell>
          <cell r="F2889">
            <v>600</v>
          </cell>
        </row>
        <row r="2890">
          <cell r="B2890" t="str">
            <v>LSANZ4915</v>
          </cell>
          <cell r="C2890" t="str">
            <v>00594-0201</v>
          </cell>
          <cell r="D2890" t="str">
            <v>MA511 0A</v>
          </cell>
          <cell r="E2890" t="str">
            <v>RW32</v>
          </cell>
          <cell r="F2890">
            <v>600</v>
          </cell>
        </row>
        <row r="2891">
          <cell r="B2891" t="str">
            <v>LSANZ4915</v>
          </cell>
          <cell r="C2891" t="str">
            <v>00594-0201</v>
          </cell>
          <cell r="D2891" t="str">
            <v>MA511 0A</v>
          </cell>
          <cell r="E2891" t="str">
            <v>RW32</v>
          </cell>
          <cell r="F2891">
            <v>300</v>
          </cell>
        </row>
        <row r="2892">
          <cell r="B2892" t="str">
            <v>LSANZ4917</v>
          </cell>
          <cell r="C2892" t="str">
            <v>00594-0208</v>
          </cell>
          <cell r="D2892" t="str">
            <v>MA511 0A</v>
          </cell>
          <cell r="E2892" t="str">
            <v>BW40</v>
          </cell>
          <cell r="F2892">
            <v>600</v>
          </cell>
          <cell r="G2892">
            <v>2100</v>
          </cell>
        </row>
        <row r="2893">
          <cell r="B2893" t="str">
            <v>LSANZ4917</v>
          </cell>
          <cell r="C2893" t="str">
            <v>00594-0208</v>
          </cell>
          <cell r="D2893" t="str">
            <v>MA511 0A</v>
          </cell>
          <cell r="E2893" t="str">
            <v>BW40</v>
          </cell>
          <cell r="F2893">
            <v>600</v>
          </cell>
        </row>
        <row r="2894">
          <cell r="B2894" t="str">
            <v>LSANZ4917</v>
          </cell>
          <cell r="C2894" t="str">
            <v>00594-0208</v>
          </cell>
          <cell r="D2894" t="str">
            <v>MA511 0A</v>
          </cell>
          <cell r="E2894" t="str">
            <v>BW40</v>
          </cell>
          <cell r="F2894">
            <v>600</v>
          </cell>
        </row>
        <row r="2895">
          <cell r="B2895" t="str">
            <v>LSANZ4917</v>
          </cell>
          <cell r="C2895" t="str">
            <v>00594-0208</v>
          </cell>
          <cell r="D2895" t="str">
            <v>MA511 0A</v>
          </cell>
          <cell r="E2895" t="str">
            <v>BW40</v>
          </cell>
          <cell r="F2895">
            <v>300</v>
          </cell>
        </row>
        <row r="2896">
          <cell r="B2896" t="str">
            <v>LSANZ4916</v>
          </cell>
          <cell r="C2896" t="str">
            <v>00594-0207</v>
          </cell>
          <cell r="D2896" t="str">
            <v>MA511 0A</v>
          </cell>
          <cell r="E2896" t="str">
            <v>SW49</v>
          </cell>
          <cell r="F2896">
            <v>600</v>
          </cell>
          <cell r="G2896">
            <v>6000</v>
          </cell>
        </row>
        <row r="2897">
          <cell r="B2897" t="str">
            <v>LSANZ4916</v>
          </cell>
          <cell r="C2897" t="str">
            <v>00594-0207</v>
          </cell>
          <cell r="D2897" t="str">
            <v>MA511 0A</v>
          </cell>
          <cell r="E2897" t="str">
            <v>SW49</v>
          </cell>
          <cell r="F2897">
            <v>600</v>
          </cell>
        </row>
        <row r="2898">
          <cell r="B2898" t="str">
            <v>LSANZ4916</v>
          </cell>
          <cell r="C2898" t="str">
            <v>00594-0207</v>
          </cell>
          <cell r="D2898" t="str">
            <v>MA511 0A</v>
          </cell>
          <cell r="E2898" t="str">
            <v>SW49</v>
          </cell>
          <cell r="F2898">
            <v>600</v>
          </cell>
        </row>
        <row r="2899">
          <cell r="B2899" t="str">
            <v>LSANZ4916</v>
          </cell>
          <cell r="C2899" t="str">
            <v>00594-0207</v>
          </cell>
          <cell r="D2899" t="str">
            <v>MA511 0A</v>
          </cell>
          <cell r="E2899" t="str">
            <v>SW49</v>
          </cell>
          <cell r="F2899">
            <v>600</v>
          </cell>
        </row>
        <row r="2900">
          <cell r="B2900" t="str">
            <v>LSANZ4916</v>
          </cell>
          <cell r="C2900" t="str">
            <v>00594-0207</v>
          </cell>
          <cell r="D2900" t="str">
            <v>MA511 0A</v>
          </cell>
          <cell r="E2900" t="str">
            <v>SW49</v>
          </cell>
          <cell r="F2900">
            <v>600</v>
          </cell>
        </row>
        <row r="2901">
          <cell r="B2901" t="str">
            <v>LSANZ4916</v>
          </cell>
          <cell r="C2901" t="str">
            <v>00594-0207</v>
          </cell>
          <cell r="D2901" t="str">
            <v>MA511 0A</v>
          </cell>
          <cell r="E2901" t="str">
            <v>SW49</v>
          </cell>
          <cell r="F2901">
            <v>600</v>
          </cell>
        </row>
        <row r="2902">
          <cell r="B2902" t="str">
            <v>LSANZ4916</v>
          </cell>
          <cell r="C2902" t="str">
            <v>00594-0207</v>
          </cell>
          <cell r="D2902" t="str">
            <v>MA511 0A</v>
          </cell>
          <cell r="E2902" t="str">
            <v>SW49</v>
          </cell>
          <cell r="F2902">
            <v>600</v>
          </cell>
        </row>
        <row r="2903">
          <cell r="B2903" t="str">
            <v>LSANZ4916</v>
          </cell>
          <cell r="C2903" t="str">
            <v>00594-0207</v>
          </cell>
          <cell r="D2903" t="str">
            <v>MA511 0A</v>
          </cell>
          <cell r="E2903" t="str">
            <v>SW49</v>
          </cell>
          <cell r="F2903">
            <v>600</v>
          </cell>
        </row>
        <row r="2904">
          <cell r="B2904" t="str">
            <v>LSANZ4916</v>
          </cell>
          <cell r="C2904" t="str">
            <v>00594-0207</v>
          </cell>
          <cell r="D2904" t="str">
            <v>MA511 0A</v>
          </cell>
          <cell r="E2904" t="str">
            <v>SW49</v>
          </cell>
          <cell r="F2904">
            <v>600</v>
          </cell>
        </row>
        <row r="2905">
          <cell r="B2905" t="str">
            <v>LSANZ4916</v>
          </cell>
          <cell r="C2905" t="str">
            <v>00594-0207</v>
          </cell>
          <cell r="D2905" t="str">
            <v>MA511 0A</v>
          </cell>
          <cell r="E2905" t="str">
            <v>SW49</v>
          </cell>
          <cell r="F2905">
            <v>600</v>
          </cell>
        </row>
        <row r="2906">
          <cell r="B2906" t="str">
            <v>CAR2277</v>
          </cell>
          <cell r="C2906" t="str">
            <v>700 PB</v>
          </cell>
          <cell r="D2906" t="str">
            <v>MA107 0A</v>
          </cell>
          <cell r="E2906" t="str">
            <v>SW54</v>
          </cell>
          <cell r="F2906">
            <v>180</v>
          </cell>
          <cell r="G2906">
            <v>18300</v>
          </cell>
        </row>
        <row r="2907">
          <cell r="B2907" t="str">
            <v>CAR2277</v>
          </cell>
          <cell r="C2907" t="str">
            <v>700 PB</v>
          </cell>
          <cell r="D2907" t="str">
            <v>MA107 0A</v>
          </cell>
          <cell r="E2907" t="str">
            <v>SW54</v>
          </cell>
          <cell r="F2907">
            <v>600</v>
          </cell>
        </row>
        <row r="2908">
          <cell r="B2908" t="str">
            <v>CAR2277</v>
          </cell>
          <cell r="C2908" t="str">
            <v>700 PB</v>
          </cell>
          <cell r="D2908" t="str">
            <v>MA107 0A</v>
          </cell>
          <cell r="E2908" t="str">
            <v>SW54</v>
          </cell>
          <cell r="F2908">
            <v>600</v>
          </cell>
        </row>
        <row r="2909">
          <cell r="B2909" t="str">
            <v>CAR2277</v>
          </cell>
          <cell r="C2909" t="str">
            <v>700 PB</v>
          </cell>
          <cell r="D2909" t="str">
            <v>MA107 0A</v>
          </cell>
          <cell r="E2909" t="str">
            <v>SW54</v>
          </cell>
          <cell r="F2909">
            <v>600</v>
          </cell>
        </row>
        <row r="2910">
          <cell r="B2910" t="str">
            <v>CAR2277</v>
          </cell>
          <cell r="C2910" t="str">
            <v>700 PB</v>
          </cell>
          <cell r="D2910" t="str">
            <v>MA107 0A</v>
          </cell>
          <cell r="E2910" t="str">
            <v>SW54</v>
          </cell>
          <cell r="F2910">
            <v>600</v>
          </cell>
        </row>
        <row r="2911">
          <cell r="B2911" t="str">
            <v>CAR2277</v>
          </cell>
          <cell r="C2911" t="str">
            <v>700 PB</v>
          </cell>
          <cell r="D2911" t="str">
            <v>MA107 0A</v>
          </cell>
          <cell r="E2911" t="str">
            <v>SW54</v>
          </cell>
          <cell r="F2911">
            <v>600</v>
          </cell>
        </row>
        <row r="2912">
          <cell r="B2912" t="str">
            <v>CAR2277</v>
          </cell>
          <cell r="C2912" t="str">
            <v>700 PB</v>
          </cell>
          <cell r="D2912" t="str">
            <v>MA107 0A</v>
          </cell>
          <cell r="E2912" t="str">
            <v>SW54</v>
          </cell>
          <cell r="F2912">
            <v>600</v>
          </cell>
        </row>
        <row r="2913">
          <cell r="B2913" t="str">
            <v>CAR2277</v>
          </cell>
          <cell r="C2913" t="str">
            <v>700 PB</v>
          </cell>
          <cell r="D2913" t="str">
            <v>MA107 0A</v>
          </cell>
          <cell r="E2913" t="str">
            <v>SW54</v>
          </cell>
          <cell r="F2913">
            <v>600</v>
          </cell>
        </row>
        <row r="2914">
          <cell r="B2914" t="str">
            <v>CAR2277</v>
          </cell>
          <cell r="C2914" t="str">
            <v>700 PB</v>
          </cell>
          <cell r="D2914" t="str">
            <v>MA107 0A</v>
          </cell>
          <cell r="E2914" t="str">
            <v>SW54</v>
          </cell>
          <cell r="F2914">
            <v>600</v>
          </cell>
        </row>
        <row r="2915">
          <cell r="B2915" t="str">
            <v>CAR2277</v>
          </cell>
          <cell r="C2915" t="str">
            <v>700 PB</v>
          </cell>
          <cell r="D2915" t="str">
            <v>MA107 0A</v>
          </cell>
          <cell r="E2915" t="str">
            <v>SW54</v>
          </cell>
          <cell r="F2915">
            <v>600</v>
          </cell>
        </row>
        <row r="2916">
          <cell r="B2916" t="str">
            <v>CAR2277</v>
          </cell>
          <cell r="C2916" t="str">
            <v>700 PB</v>
          </cell>
          <cell r="D2916" t="str">
            <v>MA107 0A</v>
          </cell>
          <cell r="E2916" t="str">
            <v>SW54</v>
          </cell>
          <cell r="F2916">
            <v>600</v>
          </cell>
        </row>
        <row r="2917">
          <cell r="B2917" t="str">
            <v>CAR2277</v>
          </cell>
          <cell r="C2917" t="str">
            <v>700 PB</v>
          </cell>
          <cell r="D2917" t="str">
            <v>MA107 0A</v>
          </cell>
          <cell r="E2917" t="str">
            <v>SW54</v>
          </cell>
          <cell r="F2917">
            <v>620</v>
          </cell>
        </row>
        <row r="2918">
          <cell r="B2918" t="str">
            <v>CAR2277</v>
          </cell>
          <cell r="C2918" t="str">
            <v>700 PB</v>
          </cell>
          <cell r="D2918" t="str">
            <v>MA107 0A</v>
          </cell>
          <cell r="E2918" t="str">
            <v>SW54</v>
          </cell>
          <cell r="F2918">
            <v>620</v>
          </cell>
        </row>
        <row r="2919">
          <cell r="B2919" t="str">
            <v>CAR2277</v>
          </cell>
          <cell r="C2919" t="str">
            <v>700 PB</v>
          </cell>
          <cell r="D2919" t="str">
            <v>MA107 0A</v>
          </cell>
          <cell r="E2919" t="str">
            <v>SW54</v>
          </cell>
          <cell r="F2919">
            <v>620</v>
          </cell>
        </row>
        <row r="2920">
          <cell r="B2920" t="str">
            <v>CAR2277</v>
          </cell>
          <cell r="C2920" t="str">
            <v>700 PB</v>
          </cell>
          <cell r="D2920" t="str">
            <v>MA107 0A</v>
          </cell>
          <cell r="E2920" t="str">
            <v>SW54</v>
          </cell>
          <cell r="F2920">
            <v>620</v>
          </cell>
        </row>
        <row r="2921">
          <cell r="B2921" t="str">
            <v>CAR2277</v>
          </cell>
          <cell r="C2921" t="str">
            <v>700 PB</v>
          </cell>
          <cell r="D2921" t="str">
            <v>MA107 0A</v>
          </cell>
          <cell r="E2921" t="str">
            <v>SW54</v>
          </cell>
          <cell r="F2921">
            <v>620</v>
          </cell>
        </row>
        <row r="2922">
          <cell r="B2922" t="str">
            <v>CAR2277</v>
          </cell>
          <cell r="C2922" t="str">
            <v>700 PB</v>
          </cell>
          <cell r="D2922" t="str">
            <v>MA107 0A</v>
          </cell>
          <cell r="E2922" t="str">
            <v>SW54</v>
          </cell>
          <cell r="F2922">
            <v>620</v>
          </cell>
        </row>
        <row r="2923">
          <cell r="B2923" t="str">
            <v>CAR2277</v>
          </cell>
          <cell r="C2923" t="str">
            <v>700 PB</v>
          </cell>
          <cell r="D2923" t="str">
            <v>MA107 0A</v>
          </cell>
          <cell r="E2923" t="str">
            <v>SW54</v>
          </cell>
          <cell r="F2923">
            <v>620</v>
          </cell>
        </row>
        <row r="2924">
          <cell r="B2924" t="str">
            <v>CAR2277</v>
          </cell>
          <cell r="C2924" t="str">
            <v>700 PB</v>
          </cell>
          <cell r="D2924" t="str">
            <v>MA107 0A</v>
          </cell>
          <cell r="E2924" t="str">
            <v>SW54</v>
          </cell>
          <cell r="F2924">
            <v>620</v>
          </cell>
        </row>
        <row r="2925">
          <cell r="B2925" t="str">
            <v>CAR2277</v>
          </cell>
          <cell r="C2925" t="str">
            <v>700 PB</v>
          </cell>
          <cell r="D2925" t="str">
            <v>MA107 0A</v>
          </cell>
          <cell r="E2925" t="str">
            <v>SW54</v>
          </cell>
          <cell r="F2925">
            <v>620</v>
          </cell>
        </row>
        <row r="2926">
          <cell r="B2926" t="str">
            <v>CAR2277</v>
          </cell>
          <cell r="C2926" t="str">
            <v>700 PB</v>
          </cell>
          <cell r="D2926" t="str">
            <v>MA107 0A</v>
          </cell>
          <cell r="E2926" t="str">
            <v>SW54</v>
          </cell>
          <cell r="F2926">
            <v>620</v>
          </cell>
        </row>
        <row r="2927">
          <cell r="B2927" t="str">
            <v>CAR2277</v>
          </cell>
          <cell r="C2927" t="str">
            <v>700 PB</v>
          </cell>
          <cell r="D2927" t="str">
            <v>MA107 0A</v>
          </cell>
          <cell r="E2927" t="str">
            <v>SW54</v>
          </cell>
          <cell r="F2927">
            <v>620</v>
          </cell>
        </row>
        <row r="2928">
          <cell r="B2928" t="str">
            <v>CAR2277</v>
          </cell>
          <cell r="C2928" t="str">
            <v>700 PB</v>
          </cell>
          <cell r="D2928" t="str">
            <v>MA107 0A</v>
          </cell>
          <cell r="E2928" t="str">
            <v>SW54</v>
          </cell>
          <cell r="F2928">
            <v>620</v>
          </cell>
        </row>
        <row r="2929">
          <cell r="B2929" t="str">
            <v>CAR2277</v>
          </cell>
          <cell r="C2929" t="str">
            <v>700 PB</v>
          </cell>
          <cell r="D2929" t="str">
            <v>MA107 0A</v>
          </cell>
          <cell r="E2929" t="str">
            <v>SW54</v>
          </cell>
          <cell r="F2929">
            <v>600</v>
          </cell>
        </row>
        <row r="2930">
          <cell r="B2930" t="str">
            <v>CAR2277</v>
          </cell>
          <cell r="C2930" t="str">
            <v>700 PB</v>
          </cell>
          <cell r="D2930" t="str">
            <v>MA107 0A</v>
          </cell>
          <cell r="E2930" t="str">
            <v>SW54</v>
          </cell>
          <cell r="F2930">
            <v>600</v>
          </cell>
        </row>
        <row r="2931">
          <cell r="B2931" t="str">
            <v>CAR2277</v>
          </cell>
          <cell r="C2931" t="str">
            <v>700 PB</v>
          </cell>
          <cell r="D2931" t="str">
            <v>MA107 0A</v>
          </cell>
          <cell r="E2931" t="str">
            <v>SW54</v>
          </cell>
          <cell r="F2931">
            <v>600</v>
          </cell>
        </row>
        <row r="2932">
          <cell r="B2932" t="str">
            <v>CAR2277</v>
          </cell>
          <cell r="C2932" t="str">
            <v>700 PB</v>
          </cell>
          <cell r="D2932" t="str">
            <v>MA107 0A</v>
          </cell>
          <cell r="E2932" t="str">
            <v>SW54</v>
          </cell>
          <cell r="F2932">
            <v>620</v>
          </cell>
        </row>
        <row r="2933">
          <cell r="B2933" t="str">
            <v>CAR2277</v>
          </cell>
          <cell r="C2933" t="str">
            <v>700 PB</v>
          </cell>
          <cell r="D2933" t="str">
            <v>MA107 0A</v>
          </cell>
          <cell r="E2933" t="str">
            <v>SW54</v>
          </cell>
          <cell r="F2933">
            <v>620</v>
          </cell>
        </row>
        <row r="2934">
          <cell r="B2934" t="str">
            <v>CAR2277</v>
          </cell>
          <cell r="C2934" t="str">
            <v>700 PB</v>
          </cell>
          <cell r="D2934" t="str">
            <v>MA107 0A</v>
          </cell>
          <cell r="E2934" t="str">
            <v>SW54</v>
          </cell>
          <cell r="F2934">
            <v>620</v>
          </cell>
        </row>
        <row r="2935">
          <cell r="B2935" t="str">
            <v>CAR2277</v>
          </cell>
          <cell r="C2935" t="str">
            <v>700 PB</v>
          </cell>
          <cell r="D2935" t="str">
            <v>MA107 0A</v>
          </cell>
          <cell r="E2935" t="str">
            <v>SW54</v>
          </cell>
          <cell r="F2935">
            <v>510</v>
          </cell>
        </row>
        <row r="2936">
          <cell r="B2936" t="str">
            <v>CAR2277</v>
          </cell>
          <cell r="C2936" t="str">
            <v>700 PB</v>
          </cell>
          <cell r="D2936" t="str">
            <v>MA107 0A</v>
          </cell>
          <cell r="E2936" t="str">
            <v>SW54</v>
          </cell>
          <cell r="F2936">
            <v>510</v>
          </cell>
        </row>
        <row r="2937">
          <cell r="B2937" t="str">
            <v>CAR2276</v>
          </cell>
          <cell r="C2937" t="str">
            <v>700 PB</v>
          </cell>
          <cell r="D2937" t="str">
            <v>MA107 0A</v>
          </cell>
          <cell r="E2937" t="str">
            <v>SW54</v>
          </cell>
          <cell r="F2937">
            <v>120</v>
          </cell>
          <cell r="G2937">
            <v>18280</v>
          </cell>
        </row>
        <row r="2938">
          <cell r="B2938" t="str">
            <v>CAR2276</v>
          </cell>
          <cell r="C2938" t="str">
            <v>700 PB</v>
          </cell>
          <cell r="D2938" t="str">
            <v>MA107 0A</v>
          </cell>
          <cell r="E2938" t="str">
            <v>SW54</v>
          </cell>
          <cell r="F2938">
            <v>600</v>
          </cell>
        </row>
        <row r="2939">
          <cell r="B2939" t="str">
            <v>CAR2276</v>
          </cell>
          <cell r="C2939" t="str">
            <v>700 PB</v>
          </cell>
          <cell r="D2939" t="str">
            <v>MA107 0A</v>
          </cell>
          <cell r="E2939" t="str">
            <v>SW54</v>
          </cell>
          <cell r="F2939">
            <v>600</v>
          </cell>
        </row>
        <row r="2940">
          <cell r="B2940" t="str">
            <v>CAR2276</v>
          </cell>
          <cell r="C2940" t="str">
            <v>700 PB</v>
          </cell>
          <cell r="D2940" t="str">
            <v>MA107 0A</v>
          </cell>
          <cell r="E2940" t="str">
            <v>SW54</v>
          </cell>
          <cell r="F2940">
            <v>600</v>
          </cell>
        </row>
        <row r="2941">
          <cell r="B2941" t="str">
            <v>CAR2276</v>
          </cell>
          <cell r="C2941" t="str">
            <v>700 PB</v>
          </cell>
          <cell r="D2941" t="str">
            <v>MA107 0A</v>
          </cell>
          <cell r="E2941" t="str">
            <v>SW54</v>
          </cell>
          <cell r="F2941">
            <v>600</v>
          </cell>
        </row>
        <row r="2942">
          <cell r="B2942" t="str">
            <v>CAR2276</v>
          </cell>
          <cell r="C2942" t="str">
            <v>700 PB</v>
          </cell>
          <cell r="D2942" t="str">
            <v>MA107 0A</v>
          </cell>
          <cell r="E2942" t="str">
            <v>SW54</v>
          </cell>
          <cell r="F2942">
            <v>600</v>
          </cell>
        </row>
        <row r="2944">
          <cell r="B2944" t="str">
            <v>LSE5328</v>
          </cell>
          <cell r="C2944" t="str">
            <v>582-06-16</v>
          </cell>
          <cell r="D2944" t="str">
            <v>MA473 0B</v>
          </cell>
          <cell r="E2944" t="str">
            <v>SW49</v>
          </cell>
          <cell r="F2944">
            <v>660</v>
          </cell>
        </row>
        <row r="2945">
          <cell r="B2945" t="str">
            <v>LSE5328</v>
          </cell>
          <cell r="C2945" t="str">
            <v>582-06-16</v>
          </cell>
          <cell r="D2945" t="str">
            <v>MA473 0B</v>
          </cell>
          <cell r="E2945" t="str">
            <v>SW49</v>
          </cell>
          <cell r="F2945">
            <v>660</v>
          </cell>
        </row>
        <row r="2946">
          <cell r="B2946" t="str">
            <v>LSE5328</v>
          </cell>
          <cell r="C2946" t="str">
            <v>582-06-16</v>
          </cell>
          <cell r="D2946" t="str">
            <v>MA473 0B</v>
          </cell>
          <cell r="E2946" t="str">
            <v>SW49</v>
          </cell>
          <cell r="F2946">
            <v>660</v>
          </cell>
        </row>
        <row r="2947">
          <cell r="B2947" t="str">
            <v>LSE5328</v>
          </cell>
          <cell r="C2947" t="str">
            <v>582-06-16</v>
          </cell>
          <cell r="D2947" t="str">
            <v>MA473 0B</v>
          </cell>
          <cell r="E2947" t="str">
            <v>SW49</v>
          </cell>
          <cell r="F2947">
            <v>660</v>
          </cell>
        </row>
        <row r="2948">
          <cell r="B2948" t="str">
            <v>LSE5328</v>
          </cell>
          <cell r="C2948" t="str">
            <v>582-06-16</v>
          </cell>
          <cell r="D2948" t="str">
            <v>MA473 0B</v>
          </cell>
          <cell r="E2948" t="str">
            <v>SW49</v>
          </cell>
          <cell r="F2948">
            <v>660</v>
          </cell>
        </row>
        <row r="2949">
          <cell r="B2949" t="str">
            <v>LSE5335</v>
          </cell>
          <cell r="C2949" t="str">
            <v>582-06-16</v>
          </cell>
          <cell r="D2949" t="str">
            <v>MA473 0B</v>
          </cell>
          <cell r="E2949" t="str">
            <v>SW49</v>
          </cell>
          <cell r="F2949">
            <v>660</v>
          </cell>
          <cell r="G2949">
            <v>660</v>
          </cell>
        </row>
        <row r="2950">
          <cell r="B2950" t="str">
            <v>LSE5336</v>
          </cell>
          <cell r="C2950" t="str">
            <v>582-06-02</v>
          </cell>
          <cell r="D2950" t="str">
            <v>MA473 0B</v>
          </cell>
          <cell r="E2950" t="str">
            <v>RW32</v>
          </cell>
          <cell r="F2950">
            <v>660</v>
          </cell>
          <cell r="G2950">
            <v>660</v>
          </cell>
        </row>
        <row r="2951">
          <cell r="B2951" t="str">
            <v>LSE5340</v>
          </cell>
          <cell r="C2951" t="str">
            <v>582-06-02</v>
          </cell>
          <cell r="D2951" t="str">
            <v>MA473 0B</v>
          </cell>
          <cell r="E2951" t="str">
            <v>RW32</v>
          </cell>
          <cell r="F2951">
            <v>660</v>
          </cell>
          <cell r="G2951">
            <v>1320</v>
          </cell>
        </row>
        <row r="2952">
          <cell r="B2952" t="str">
            <v>LSE5340</v>
          </cell>
          <cell r="C2952" t="str">
            <v>582-06-02</v>
          </cell>
          <cell r="D2952" t="str">
            <v>MA473 0B</v>
          </cell>
          <cell r="E2952" t="str">
            <v>RW32</v>
          </cell>
          <cell r="F2952">
            <v>660</v>
          </cell>
        </row>
        <row r="2953">
          <cell r="B2953" t="str">
            <v>LSE5326</v>
          </cell>
          <cell r="C2953" t="str">
            <v>582-06-02</v>
          </cell>
          <cell r="D2953" t="str">
            <v>MA473 0B</v>
          </cell>
          <cell r="E2953" t="str">
            <v>RW32</v>
          </cell>
          <cell r="F2953">
            <v>660</v>
          </cell>
          <cell r="G2953">
            <v>1320</v>
          </cell>
        </row>
        <row r="2954">
          <cell r="B2954" t="str">
            <v>LSE5326</v>
          </cell>
          <cell r="C2954" t="str">
            <v>582-06-02</v>
          </cell>
          <cell r="D2954" t="str">
            <v>MA473 0B</v>
          </cell>
          <cell r="E2954" t="str">
            <v>RW32</v>
          </cell>
          <cell r="F2954">
            <v>660</v>
          </cell>
        </row>
        <row r="2955">
          <cell r="B2955" t="str">
            <v>LSE5324</v>
          </cell>
          <cell r="C2955" t="str">
            <v>582-06-13</v>
          </cell>
          <cell r="D2955" t="str">
            <v>MA473 0B</v>
          </cell>
          <cell r="E2955" t="str">
            <v>BW40</v>
          </cell>
          <cell r="F2955">
            <v>660</v>
          </cell>
          <cell r="G2955">
            <v>1320</v>
          </cell>
        </row>
        <row r="2956">
          <cell r="B2956" t="str">
            <v>LSE5324</v>
          </cell>
          <cell r="C2956" t="str">
            <v>582-06-13</v>
          </cell>
          <cell r="D2956" t="str">
            <v>MA473 0B</v>
          </cell>
          <cell r="E2956" t="str">
            <v>BW40</v>
          </cell>
          <cell r="F2956">
            <v>660</v>
          </cell>
        </row>
        <row r="2957">
          <cell r="B2957" t="str">
            <v>LSE5325</v>
          </cell>
          <cell r="C2957" t="str">
            <v>582-06-16</v>
          </cell>
          <cell r="D2957" t="str">
            <v>MA473 0B</v>
          </cell>
          <cell r="E2957" t="str">
            <v>SW49</v>
          </cell>
          <cell r="F2957">
            <v>660</v>
          </cell>
          <cell r="G2957">
            <v>2640</v>
          </cell>
        </row>
        <row r="2958">
          <cell r="B2958" t="str">
            <v>LSE5325</v>
          </cell>
          <cell r="C2958" t="str">
            <v>582-06-16</v>
          </cell>
          <cell r="D2958" t="str">
            <v>MA473 0B</v>
          </cell>
          <cell r="E2958" t="str">
            <v>SW49</v>
          </cell>
          <cell r="F2958">
            <v>660</v>
          </cell>
        </row>
        <row r="2959">
          <cell r="B2959" t="str">
            <v>LSE5325</v>
          </cell>
          <cell r="C2959" t="str">
            <v>582-06-16</v>
          </cell>
          <cell r="D2959" t="str">
            <v>MA473 0B</v>
          </cell>
          <cell r="E2959" t="str">
            <v>SW49</v>
          </cell>
          <cell r="F2959">
            <v>660</v>
          </cell>
        </row>
        <row r="2960">
          <cell r="B2960" t="str">
            <v>LSE5325</v>
          </cell>
          <cell r="C2960" t="str">
            <v>582-06-16</v>
          </cell>
          <cell r="D2960" t="str">
            <v>MA473 0B</v>
          </cell>
          <cell r="E2960" t="str">
            <v>SW49</v>
          </cell>
          <cell r="F2960">
            <v>660</v>
          </cell>
        </row>
        <row r="2961">
          <cell r="B2961" t="str">
            <v>LSE5352</v>
          </cell>
          <cell r="C2961" t="str">
            <v>582-06-16</v>
          </cell>
          <cell r="D2961" t="str">
            <v>MA473 0B</v>
          </cell>
          <cell r="E2961" t="str">
            <v>SW49</v>
          </cell>
          <cell r="F2961">
            <v>660</v>
          </cell>
          <cell r="G2961">
            <v>5280</v>
          </cell>
        </row>
        <row r="2962">
          <cell r="B2962" t="str">
            <v>LSE5352</v>
          </cell>
          <cell r="C2962" t="str">
            <v>582-06-16</v>
          </cell>
          <cell r="D2962" t="str">
            <v>MA473 0B</v>
          </cell>
          <cell r="E2962" t="str">
            <v>SW49</v>
          </cell>
          <cell r="F2962">
            <v>660</v>
          </cell>
        </row>
        <row r="2963">
          <cell r="B2963" t="str">
            <v>LSE5352</v>
          </cell>
          <cell r="C2963" t="str">
            <v>582-06-16</v>
          </cell>
          <cell r="D2963" t="str">
            <v>MA473 0B</v>
          </cell>
          <cell r="E2963" t="str">
            <v>SW49</v>
          </cell>
          <cell r="F2963">
            <v>660</v>
          </cell>
        </row>
        <row r="2964">
          <cell r="B2964" t="str">
            <v>LSE5352</v>
          </cell>
          <cell r="C2964" t="str">
            <v>582-06-16</v>
          </cell>
          <cell r="D2964" t="str">
            <v>MA473 0B</v>
          </cell>
          <cell r="E2964" t="str">
            <v>SW49</v>
          </cell>
          <cell r="F2964">
            <v>660</v>
          </cell>
        </row>
        <row r="2965">
          <cell r="B2965" t="str">
            <v>LSE5364</v>
          </cell>
          <cell r="C2965" t="str">
            <v>522-02-02</v>
          </cell>
          <cell r="D2965" t="str">
            <v>MA363 1B</v>
          </cell>
          <cell r="E2965" t="str">
            <v>RW20</v>
          </cell>
          <cell r="F2965">
            <v>660</v>
          </cell>
          <cell r="G2965">
            <v>660</v>
          </cell>
        </row>
        <row r="2966">
          <cell r="B2966" t="str">
            <v>LSE5369</v>
          </cell>
          <cell r="C2966" t="str">
            <v>521-02-76</v>
          </cell>
          <cell r="D2966" t="str">
            <v>MA362 1A</v>
          </cell>
          <cell r="E2966" t="str">
            <v>SB16</v>
          </cell>
          <cell r="F2966">
            <v>682</v>
          </cell>
          <cell r="G2966">
            <v>1364</v>
          </cell>
        </row>
        <row r="2967">
          <cell r="B2967" t="str">
            <v>LSE5369</v>
          </cell>
          <cell r="C2967" t="str">
            <v>521-02-76</v>
          </cell>
          <cell r="D2967" t="str">
            <v>MA362 1A</v>
          </cell>
          <cell r="E2967" t="str">
            <v>SB16</v>
          </cell>
          <cell r="F2967">
            <v>682</v>
          </cell>
        </row>
        <row r="2968">
          <cell r="B2968" t="str">
            <v>LSE5352</v>
          </cell>
          <cell r="C2968" t="str">
            <v>582-06-16</v>
          </cell>
          <cell r="D2968" t="str">
            <v>MA473 0B</v>
          </cell>
          <cell r="E2968" t="str">
            <v>SW49</v>
          </cell>
          <cell r="F2968">
            <v>660</v>
          </cell>
          <cell r="G2968">
            <v>5280</v>
          </cell>
        </row>
        <row r="2969">
          <cell r="B2969" t="str">
            <v>LSE5352</v>
          </cell>
          <cell r="C2969" t="str">
            <v>582-06-16</v>
          </cell>
          <cell r="D2969" t="str">
            <v>MA473 0B</v>
          </cell>
          <cell r="E2969" t="str">
            <v>SW49</v>
          </cell>
          <cell r="F2969">
            <v>660</v>
          </cell>
        </row>
        <row r="2970">
          <cell r="B2970" t="str">
            <v>LSE5352</v>
          </cell>
          <cell r="C2970" t="str">
            <v>582-06-16</v>
          </cell>
          <cell r="D2970" t="str">
            <v>MA473 0B</v>
          </cell>
          <cell r="E2970" t="str">
            <v>SW49</v>
          </cell>
          <cell r="F2970">
            <v>660</v>
          </cell>
        </row>
        <row r="2971">
          <cell r="B2971" t="str">
            <v>LSE5352</v>
          </cell>
          <cell r="C2971" t="str">
            <v>582-06-16</v>
          </cell>
          <cell r="D2971" t="str">
            <v>MA473 0B</v>
          </cell>
          <cell r="E2971" t="str">
            <v>SW49</v>
          </cell>
          <cell r="F2971">
            <v>660</v>
          </cell>
        </row>
        <row r="2972">
          <cell r="B2972" t="str">
            <v>LSE5354</v>
          </cell>
          <cell r="C2972" t="str">
            <v>582-06-16</v>
          </cell>
          <cell r="D2972" t="str">
            <v>MA473 0B</v>
          </cell>
          <cell r="E2972" t="str">
            <v>SW49</v>
          </cell>
          <cell r="F2972">
            <v>660</v>
          </cell>
          <cell r="G2972">
            <v>9900</v>
          </cell>
        </row>
        <row r="2973">
          <cell r="B2973" t="str">
            <v>LSE5354</v>
          </cell>
          <cell r="C2973" t="str">
            <v>582-06-16</v>
          </cell>
          <cell r="D2973" t="str">
            <v>MA473 0B</v>
          </cell>
          <cell r="E2973" t="str">
            <v>SW49</v>
          </cell>
          <cell r="F2973">
            <v>660</v>
          </cell>
        </row>
        <row r="2974">
          <cell r="B2974" t="str">
            <v>LSE5354</v>
          </cell>
          <cell r="C2974" t="str">
            <v>582-06-16</v>
          </cell>
          <cell r="D2974" t="str">
            <v>MA473 0B</v>
          </cell>
          <cell r="E2974" t="str">
            <v>SW49</v>
          </cell>
          <cell r="F2974">
            <v>660</v>
          </cell>
        </row>
        <row r="2975">
          <cell r="B2975" t="str">
            <v>LSE5354</v>
          </cell>
          <cell r="C2975" t="str">
            <v>582-06-16</v>
          </cell>
          <cell r="D2975" t="str">
            <v>MA473 0B</v>
          </cell>
          <cell r="E2975" t="str">
            <v>SW49</v>
          </cell>
          <cell r="F2975">
            <v>660</v>
          </cell>
        </row>
        <row r="2976">
          <cell r="B2976" t="str">
            <v>LSE5354</v>
          </cell>
          <cell r="C2976" t="str">
            <v>582-06-16</v>
          </cell>
          <cell r="D2976" t="str">
            <v>MA473 0B</v>
          </cell>
          <cell r="E2976" t="str">
            <v>SW49</v>
          </cell>
          <cell r="F2976">
            <v>660</v>
          </cell>
        </row>
        <row r="2977">
          <cell r="B2977" t="str">
            <v>LSE5354</v>
          </cell>
          <cell r="C2977" t="str">
            <v>582-06-16</v>
          </cell>
          <cell r="D2977" t="str">
            <v>MA473 0B</v>
          </cell>
          <cell r="E2977" t="str">
            <v>SW49</v>
          </cell>
          <cell r="F2977">
            <v>660</v>
          </cell>
        </row>
        <row r="2979">
          <cell r="B2979" t="str">
            <v>DO56J</v>
          </cell>
          <cell r="C2979" t="str">
            <v>NA</v>
          </cell>
          <cell r="D2979" t="str">
            <v>MA104 0F</v>
          </cell>
          <cell r="E2979" t="str">
            <v>SW08</v>
          </cell>
          <cell r="F2979">
            <v>50</v>
          </cell>
          <cell r="G2979">
            <v>100</v>
          </cell>
        </row>
        <row r="2980">
          <cell r="B2980" t="str">
            <v>DO58J</v>
          </cell>
          <cell r="C2980" t="str">
            <v>NA</v>
          </cell>
          <cell r="D2980" t="str">
            <v>MA104 0F</v>
          </cell>
          <cell r="E2980" t="str">
            <v>SW08</v>
          </cell>
          <cell r="F2980">
            <v>540</v>
          </cell>
          <cell r="G2980">
            <v>713</v>
          </cell>
        </row>
        <row r="2981">
          <cell r="B2981" t="str">
            <v>DO58J</v>
          </cell>
          <cell r="C2981" t="str">
            <v>NA</v>
          </cell>
          <cell r="D2981" t="str">
            <v>MA104 0F</v>
          </cell>
          <cell r="E2981" t="str">
            <v>SW08</v>
          </cell>
          <cell r="F2981">
            <v>140</v>
          </cell>
        </row>
        <row r="2982">
          <cell r="B2982" t="str">
            <v>DO58J</v>
          </cell>
          <cell r="C2982" t="str">
            <v>NA</v>
          </cell>
          <cell r="D2982" t="str">
            <v>MA104 0F</v>
          </cell>
          <cell r="E2982" t="str">
            <v>SW08</v>
          </cell>
          <cell r="F2982">
            <v>8</v>
          </cell>
        </row>
        <row r="2983">
          <cell r="B2983" t="str">
            <v>MUS2064</v>
          </cell>
          <cell r="C2983" t="str">
            <v>520/5085/565</v>
          </cell>
          <cell r="D2983" t="str">
            <v>WA507 0A</v>
          </cell>
          <cell r="E2983" t="str">
            <v>SP06</v>
          </cell>
          <cell r="F2983">
            <v>620</v>
          </cell>
          <cell r="G2983">
            <v>820</v>
          </cell>
        </row>
        <row r="2984">
          <cell r="B2984" t="str">
            <v>MUS2064</v>
          </cell>
          <cell r="C2984" t="str">
            <v>520/5085/565</v>
          </cell>
          <cell r="D2984" t="str">
            <v>WA507 0A</v>
          </cell>
          <cell r="E2984" t="str">
            <v>SP06</v>
          </cell>
          <cell r="F2984">
            <v>180</v>
          </cell>
        </row>
        <row r="2985">
          <cell r="B2985" t="str">
            <v>MUS2064</v>
          </cell>
          <cell r="C2985" t="str">
            <v>520/5085/565</v>
          </cell>
          <cell r="D2985" t="str">
            <v>WA507 0A</v>
          </cell>
          <cell r="E2985" t="str">
            <v>SP06</v>
          </cell>
          <cell r="F2985">
            <v>20</v>
          </cell>
        </row>
        <row r="2986">
          <cell r="B2986" t="str">
            <v>MUS2068</v>
          </cell>
          <cell r="C2986" t="str">
            <v>3173/5085/565</v>
          </cell>
          <cell r="D2986" t="str">
            <v>MA506 0A</v>
          </cell>
          <cell r="E2986" t="str">
            <v>SP06</v>
          </cell>
          <cell r="F2986">
            <v>682</v>
          </cell>
          <cell r="G2986">
            <v>1432</v>
          </cell>
        </row>
        <row r="2987">
          <cell r="B2987" t="str">
            <v>MUS2068</v>
          </cell>
          <cell r="C2987" t="str">
            <v>3173/5085/565</v>
          </cell>
          <cell r="D2987" t="str">
            <v>MA506 0A</v>
          </cell>
          <cell r="E2987" t="str">
            <v>SP06</v>
          </cell>
          <cell r="F2987">
            <v>660</v>
          </cell>
        </row>
        <row r="2988">
          <cell r="B2988" t="str">
            <v>MUS2068</v>
          </cell>
          <cell r="C2988" t="str">
            <v>3173/5085/565</v>
          </cell>
          <cell r="D2988" t="str">
            <v>MA506 0A</v>
          </cell>
          <cell r="E2988" t="str">
            <v>SP06</v>
          </cell>
          <cell r="F2988">
            <v>66</v>
          </cell>
        </row>
        <row r="2989">
          <cell r="B2989" t="str">
            <v>MUS2068</v>
          </cell>
          <cell r="C2989" t="str">
            <v>3173/5085/565</v>
          </cell>
          <cell r="D2989" t="str">
            <v>MA506 0A</v>
          </cell>
          <cell r="E2989" t="str">
            <v>SP06</v>
          </cell>
          <cell r="F2989">
            <v>24</v>
          </cell>
        </row>
        <row r="2990">
          <cell r="B2990" t="str">
            <v>LSANZ4922 Re-Cut</v>
          </cell>
          <cell r="C2990" t="str">
            <v>504-02-08</v>
          </cell>
          <cell r="D2990" t="str">
            <v>MA381 1A</v>
          </cell>
          <cell r="E2990" t="str">
            <v>BW43</v>
          </cell>
          <cell r="F2990">
            <v>8</v>
          </cell>
          <cell r="G2990">
            <v>8</v>
          </cell>
        </row>
        <row r="2991">
          <cell r="B2991" t="str">
            <v>DO58J</v>
          </cell>
          <cell r="C2991" t="str">
            <v>-</v>
          </cell>
          <cell r="D2991" t="str">
            <v>MA104 0F</v>
          </cell>
          <cell r="E2991" t="str">
            <v>SW08</v>
          </cell>
          <cell r="F2991">
            <v>25</v>
          </cell>
        </row>
        <row r="2992">
          <cell r="B2992" t="str">
            <v>MUS2065</v>
          </cell>
          <cell r="C2992" t="str">
            <v>520/5085/565</v>
          </cell>
          <cell r="D2992" t="str">
            <v>WA507 0A</v>
          </cell>
          <cell r="E2992" t="str">
            <v>SP06</v>
          </cell>
          <cell r="F2992">
            <v>440</v>
          </cell>
          <cell r="G2992">
            <v>11750</v>
          </cell>
        </row>
        <row r="2993">
          <cell r="B2993" t="str">
            <v>MUS2065</v>
          </cell>
          <cell r="C2993" t="str">
            <v>520/5085/565</v>
          </cell>
          <cell r="D2993" t="str">
            <v>WA507 0A</v>
          </cell>
          <cell r="E2993" t="str">
            <v>SP06</v>
          </cell>
          <cell r="F2993">
            <v>660</v>
          </cell>
        </row>
        <row r="2994">
          <cell r="B2994" t="str">
            <v>MUS2065</v>
          </cell>
          <cell r="C2994" t="str">
            <v>520/5085/565</v>
          </cell>
          <cell r="D2994" t="str">
            <v>WA507 0A</v>
          </cell>
          <cell r="E2994" t="str">
            <v>SP06</v>
          </cell>
          <cell r="F2994">
            <v>660</v>
          </cell>
        </row>
        <row r="2995">
          <cell r="B2995" t="str">
            <v>MUS2065</v>
          </cell>
          <cell r="C2995" t="str">
            <v>520/5085/565</v>
          </cell>
          <cell r="D2995" t="str">
            <v>WA507 0A</v>
          </cell>
          <cell r="E2995" t="str">
            <v>SP06</v>
          </cell>
          <cell r="F2995">
            <v>660</v>
          </cell>
        </row>
        <row r="2996">
          <cell r="B2996" t="str">
            <v>LSANZ4914</v>
          </cell>
          <cell r="C2996" t="str">
            <v>00592-0201</v>
          </cell>
          <cell r="D2996" t="str">
            <v>MA510 0A</v>
          </cell>
          <cell r="E2996" t="str">
            <v>RW32</v>
          </cell>
          <cell r="F2996">
            <v>600</v>
          </cell>
          <cell r="G2996">
            <v>2100</v>
          </cell>
        </row>
        <row r="2997">
          <cell r="B2997" t="str">
            <v>LSANZ4914</v>
          </cell>
          <cell r="C2997" t="str">
            <v>00592-0201</v>
          </cell>
          <cell r="D2997" t="str">
            <v>MA510 0A</v>
          </cell>
          <cell r="E2997" t="str">
            <v>RW32</v>
          </cell>
          <cell r="F2997">
            <v>600</v>
          </cell>
        </row>
        <row r="2998">
          <cell r="B2998" t="str">
            <v>LSANZ4914</v>
          </cell>
          <cell r="C2998" t="str">
            <v>00592-0201</v>
          </cell>
          <cell r="D2998" t="str">
            <v>MA510 0A</v>
          </cell>
          <cell r="E2998" t="str">
            <v>RW32</v>
          </cell>
          <cell r="F2998">
            <v>600</v>
          </cell>
        </row>
        <row r="2999">
          <cell r="B2999" t="str">
            <v>LSANZ4914</v>
          </cell>
          <cell r="C2999" t="str">
            <v>00592-0201</v>
          </cell>
          <cell r="D2999" t="str">
            <v>MA510 0A</v>
          </cell>
          <cell r="E2999" t="str">
            <v>RW32</v>
          </cell>
          <cell r="F2999">
            <v>300</v>
          </cell>
        </row>
        <row r="3000">
          <cell r="B3000" t="str">
            <v>LSANZ4913</v>
          </cell>
          <cell r="C3000" t="str">
            <v>00591-0207</v>
          </cell>
          <cell r="D3000" t="str">
            <v>MA509 0A</v>
          </cell>
          <cell r="E3000" t="str">
            <v>SW49</v>
          </cell>
          <cell r="F3000">
            <v>600</v>
          </cell>
          <cell r="G3000">
            <v>2280</v>
          </cell>
        </row>
        <row r="3001">
          <cell r="B3001" t="str">
            <v>LSANZ4913</v>
          </cell>
          <cell r="C3001" t="str">
            <v>00591-0207</v>
          </cell>
          <cell r="D3001" t="str">
            <v>MA509 0A</v>
          </cell>
          <cell r="E3001" t="str">
            <v>SW49</v>
          </cell>
          <cell r="F3001">
            <v>600</v>
          </cell>
        </row>
        <row r="3002">
          <cell r="B3002" t="str">
            <v>LSANZ4913</v>
          </cell>
          <cell r="C3002" t="str">
            <v>00591-0207</v>
          </cell>
          <cell r="D3002" t="str">
            <v>MA509 0A</v>
          </cell>
          <cell r="E3002" t="str">
            <v>SW49</v>
          </cell>
          <cell r="F3002">
            <v>600</v>
          </cell>
        </row>
        <row r="3003">
          <cell r="B3003" t="str">
            <v>LSANZ4913</v>
          </cell>
          <cell r="C3003" t="str">
            <v>00591-0207</v>
          </cell>
          <cell r="D3003" t="str">
            <v>MA509 0A</v>
          </cell>
          <cell r="E3003" t="str">
            <v>SW49</v>
          </cell>
          <cell r="F3003">
            <v>480</v>
          </cell>
        </row>
        <row r="3004">
          <cell r="B3004" t="str">
            <v>LSANZ4930</v>
          </cell>
          <cell r="C3004" t="str">
            <v>00704-0206</v>
          </cell>
          <cell r="D3004" t="str">
            <v>MO143 1B</v>
          </cell>
          <cell r="E3004" t="str">
            <v>BW27</v>
          </cell>
          <cell r="F3004">
            <v>600</v>
          </cell>
          <cell r="G3004">
            <v>600</v>
          </cell>
        </row>
        <row r="3005">
          <cell r="B3005" t="str">
            <v>LSANZ4931</v>
          </cell>
          <cell r="C3005" t="str">
            <v>00704-0207</v>
          </cell>
          <cell r="D3005" t="str">
            <v>MO143 1B</v>
          </cell>
          <cell r="E3005" t="str">
            <v>SW40</v>
          </cell>
          <cell r="F3005">
            <v>600</v>
          </cell>
          <cell r="G3005">
            <v>900</v>
          </cell>
        </row>
        <row r="3006">
          <cell r="B3006" t="str">
            <v>LSANZ4931</v>
          </cell>
          <cell r="C3006" t="str">
            <v>00704-0207</v>
          </cell>
          <cell r="D3006" t="str">
            <v>MO143 1B</v>
          </cell>
          <cell r="E3006" t="str">
            <v>SW40</v>
          </cell>
          <cell r="F3006">
            <v>300</v>
          </cell>
        </row>
        <row r="3007">
          <cell r="B3007" t="str">
            <v>LSANZ4910 Re-Cut</v>
          </cell>
          <cell r="C3007" t="str">
            <v>520-02-47</v>
          </cell>
          <cell r="D3007" t="str">
            <v>MA447 1A</v>
          </cell>
          <cell r="E3007" t="str">
            <v>TW24</v>
          </cell>
          <cell r="F3007">
            <v>227</v>
          </cell>
          <cell r="G3007">
            <v>230</v>
          </cell>
        </row>
        <row r="3008">
          <cell r="B3008" t="str">
            <v>WT0020</v>
          </cell>
          <cell r="C3008" t="str">
            <v>-</v>
          </cell>
          <cell r="D3008" t="str">
            <v>Fillers</v>
          </cell>
          <cell r="E3008" t="str">
            <v>Wash Trail</v>
          </cell>
          <cell r="F3008">
            <v>500</v>
          </cell>
        </row>
        <row r="3009">
          <cell r="B3009" t="str">
            <v>WT0020</v>
          </cell>
          <cell r="C3009" t="str">
            <v>-</v>
          </cell>
          <cell r="D3009" t="str">
            <v>Fillers</v>
          </cell>
          <cell r="E3009" t="str">
            <v>Wash Trail</v>
          </cell>
          <cell r="F3009">
            <v>500</v>
          </cell>
        </row>
        <row r="3010">
          <cell r="B3010" t="str">
            <v>WT0020</v>
          </cell>
          <cell r="C3010" t="str">
            <v>-</v>
          </cell>
          <cell r="D3010" t="str">
            <v>Fillers</v>
          </cell>
          <cell r="E3010" t="str">
            <v>Wash Trail</v>
          </cell>
          <cell r="F3010">
            <v>500</v>
          </cell>
        </row>
        <row r="3011">
          <cell r="B3011" t="str">
            <v>WT0020</v>
          </cell>
          <cell r="C3011" t="str">
            <v>-</v>
          </cell>
          <cell r="D3011" t="str">
            <v>Fillers</v>
          </cell>
          <cell r="E3011" t="str">
            <v>Wash Trail</v>
          </cell>
          <cell r="F3011">
            <v>500</v>
          </cell>
        </row>
        <row r="3012">
          <cell r="B3012" t="str">
            <v>MUS2065</v>
          </cell>
          <cell r="C3012" t="str">
            <v>520/5085/565</v>
          </cell>
          <cell r="D3012" t="str">
            <v>WA507 0A</v>
          </cell>
          <cell r="E3012" t="str">
            <v>SP06</v>
          </cell>
          <cell r="F3012">
            <v>180</v>
          </cell>
        </row>
        <row r="3013">
          <cell r="B3013" t="str">
            <v>MUS2065</v>
          </cell>
          <cell r="C3013" t="str">
            <v>520/5085/565</v>
          </cell>
          <cell r="D3013" t="str">
            <v>WA507 0A</v>
          </cell>
          <cell r="E3013" t="str">
            <v>SP06</v>
          </cell>
          <cell r="F3013">
            <v>660</v>
          </cell>
        </row>
        <row r="3014">
          <cell r="B3014" t="str">
            <v>MUS2065</v>
          </cell>
          <cell r="C3014" t="str">
            <v>520/5085/565</v>
          </cell>
          <cell r="D3014" t="str">
            <v>WA507 0A</v>
          </cell>
          <cell r="E3014" t="str">
            <v>SP06</v>
          </cell>
          <cell r="F3014">
            <v>660</v>
          </cell>
        </row>
        <row r="3015">
          <cell r="B3015" t="str">
            <v>MUS2065</v>
          </cell>
          <cell r="C3015" t="str">
            <v>520/5085/565</v>
          </cell>
          <cell r="D3015" t="str">
            <v>WA507 0A</v>
          </cell>
          <cell r="E3015" t="str">
            <v>SP06</v>
          </cell>
          <cell r="F3015">
            <v>682</v>
          </cell>
        </row>
        <row r="3016">
          <cell r="B3016" t="str">
            <v>MUS2065</v>
          </cell>
          <cell r="C3016" t="str">
            <v>520/5085/565</v>
          </cell>
          <cell r="D3016" t="str">
            <v>WA507 0A</v>
          </cell>
          <cell r="E3016" t="str">
            <v>SP06</v>
          </cell>
          <cell r="F3016">
            <v>682</v>
          </cell>
        </row>
        <row r="3017">
          <cell r="B3017" t="str">
            <v>MUS2065</v>
          </cell>
          <cell r="C3017" t="str">
            <v>520/5085/565</v>
          </cell>
          <cell r="D3017" t="str">
            <v>WA507 0A</v>
          </cell>
          <cell r="E3017" t="str">
            <v>SP06</v>
          </cell>
          <cell r="F3017">
            <v>682</v>
          </cell>
        </row>
        <row r="3018">
          <cell r="B3018" t="str">
            <v>MUS2065</v>
          </cell>
          <cell r="C3018" t="str">
            <v>520/5085/565</v>
          </cell>
          <cell r="D3018" t="str">
            <v>WA507 0A</v>
          </cell>
          <cell r="E3018" t="str">
            <v>SP06</v>
          </cell>
          <cell r="F3018">
            <v>682</v>
          </cell>
        </row>
        <row r="3019">
          <cell r="B3019" t="str">
            <v>MUS2065</v>
          </cell>
          <cell r="C3019" t="str">
            <v>520/5085/565</v>
          </cell>
          <cell r="D3019" t="str">
            <v>WA507 0A</v>
          </cell>
          <cell r="E3019" t="str">
            <v>SP06</v>
          </cell>
          <cell r="F3019">
            <v>660</v>
          </cell>
        </row>
        <row r="3020">
          <cell r="B3020" t="str">
            <v>MUS2065</v>
          </cell>
          <cell r="C3020" t="str">
            <v>520/5085/565</v>
          </cell>
          <cell r="D3020" t="str">
            <v>WA507 0A</v>
          </cell>
          <cell r="E3020" t="str">
            <v>SP06</v>
          </cell>
          <cell r="F3020">
            <v>660</v>
          </cell>
        </row>
        <row r="3022">
          <cell r="B3022" t="str">
            <v>LSE5372</v>
          </cell>
          <cell r="C3022" t="str">
            <v>70570-06-02</v>
          </cell>
          <cell r="D3022" t="str">
            <v>JA508 0A</v>
          </cell>
          <cell r="E3022" t="str">
            <v>RW32</v>
          </cell>
          <cell r="F3022">
            <v>256</v>
          </cell>
        </row>
        <row r="3023">
          <cell r="B3023" t="str">
            <v>LSE5372</v>
          </cell>
          <cell r="C3023" t="str">
            <v>70570-06-02</v>
          </cell>
          <cell r="D3023" t="str">
            <v>JA508 0A</v>
          </cell>
          <cell r="E3023" t="str">
            <v>RW32</v>
          </cell>
          <cell r="F3023">
            <v>192</v>
          </cell>
        </row>
        <row r="3024">
          <cell r="B3024" t="str">
            <v>LSE5372</v>
          </cell>
          <cell r="C3024" t="str">
            <v>70570-06-02</v>
          </cell>
          <cell r="D3024" t="str">
            <v>JA508 0A</v>
          </cell>
          <cell r="E3024" t="str">
            <v>RW32</v>
          </cell>
          <cell r="F3024">
            <v>60</v>
          </cell>
        </row>
        <row r="3025">
          <cell r="B3025" t="str">
            <v>LSE5373</v>
          </cell>
          <cell r="C3025" t="str">
            <v>70570-06-16</v>
          </cell>
          <cell r="D3025" t="str">
            <v>JA508 0A</v>
          </cell>
          <cell r="E3025" t="str">
            <v>SW49</v>
          </cell>
          <cell r="F3025">
            <v>120</v>
          </cell>
          <cell r="G3025">
            <v>248</v>
          </cell>
        </row>
        <row r="3026">
          <cell r="B3026" t="str">
            <v>LSE5373</v>
          </cell>
          <cell r="C3026" t="str">
            <v>70570-06-16</v>
          </cell>
          <cell r="D3026" t="str">
            <v>JA508 0A</v>
          </cell>
          <cell r="E3026" t="str">
            <v>SW49</v>
          </cell>
          <cell r="F3026">
            <v>128</v>
          </cell>
        </row>
        <row r="3027">
          <cell r="B3027" t="str">
            <v>LSE5374</v>
          </cell>
          <cell r="C3027" t="str">
            <v>70570-06-16</v>
          </cell>
          <cell r="D3027" t="str">
            <v>JA508 0A</v>
          </cell>
          <cell r="E3027" t="str">
            <v>SW49</v>
          </cell>
          <cell r="F3027">
            <v>180</v>
          </cell>
          <cell r="G3027">
            <v>1228</v>
          </cell>
        </row>
        <row r="3028">
          <cell r="B3028" t="str">
            <v>LSE5374</v>
          </cell>
          <cell r="C3028" t="str">
            <v>70570-06-16</v>
          </cell>
          <cell r="D3028" t="str">
            <v>JA508 0A</v>
          </cell>
          <cell r="E3028" t="str">
            <v>SW49</v>
          </cell>
          <cell r="F3028">
            <v>180</v>
          </cell>
        </row>
        <row r="3029">
          <cell r="B3029" t="str">
            <v>LSE5374</v>
          </cell>
          <cell r="C3029" t="str">
            <v>70570-06-16</v>
          </cell>
          <cell r="D3029" t="str">
            <v>JA508 0A</v>
          </cell>
          <cell r="E3029" t="str">
            <v>SW49</v>
          </cell>
          <cell r="F3029">
            <v>180</v>
          </cell>
        </row>
        <row r="3030">
          <cell r="B3030" t="str">
            <v>LSE5374</v>
          </cell>
          <cell r="C3030" t="str">
            <v>70570-06-16</v>
          </cell>
          <cell r="D3030" t="str">
            <v>JA508 0A</v>
          </cell>
          <cell r="E3030" t="str">
            <v>SW49</v>
          </cell>
          <cell r="F3030">
            <v>180</v>
          </cell>
        </row>
        <row r="3031">
          <cell r="B3031" t="str">
            <v>LSE5374</v>
          </cell>
          <cell r="C3031" t="str">
            <v>70570-06-16</v>
          </cell>
          <cell r="D3031" t="str">
            <v>JA508 0A</v>
          </cell>
          <cell r="E3031" t="str">
            <v>SW49</v>
          </cell>
          <cell r="F3031">
            <v>192</v>
          </cell>
        </row>
        <row r="3032">
          <cell r="B3032" t="str">
            <v>LSE5374</v>
          </cell>
          <cell r="C3032" t="str">
            <v>70570-06-16</v>
          </cell>
          <cell r="D3032" t="str">
            <v>JA508 0A</v>
          </cell>
          <cell r="E3032" t="str">
            <v>SW49</v>
          </cell>
          <cell r="F3032">
            <v>256</v>
          </cell>
        </row>
        <row r="3033">
          <cell r="B3033" t="str">
            <v>LSE5374</v>
          </cell>
          <cell r="C3033" t="str">
            <v>70570-06-16</v>
          </cell>
          <cell r="D3033" t="str">
            <v>JA508 0A</v>
          </cell>
          <cell r="E3033" t="str">
            <v>SW49</v>
          </cell>
          <cell r="F3033">
            <v>60</v>
          </cell>
        </row>
        <row r="3034">
          <cell r="B3034" t="str">
            <v>LSE5375</v>
          </cell>
          <cell r="C3034" t="str">
            <v>70570-06-02</v>
          </cell>
          <cell r="D3034" t="str">
            <v>JA508 0A</v>
          </cell>
          <cell r="E3034" t="str">
            <v>RW32</v>
          </cell>
          <cell r="F3034">
            <v>240</v>
          </cell>
          <cell r="G3034">
            <v>1228</v>
          </cell>
        </row>
        <row r="3035">
          <cell r="B3035" t="str">
            <v>LSE5375</v>
          </cell>
          <cell r="C3035" t="str">
            <v>70570-06-02</v>
          </cell>
          <cell r="D3035" t="str">
            <v>JA508 0A</v>
          </cell>
          <cell r="E3035" t="str">
            <v>RW32</v>
          </cell>
          <cell r="F3035">
            <v>240</v>
          </cell>
        </row>
        <row r="3036">
          <cell r="B3036" t="str">
            <v>LSE5375</v>
          </cell>
          <cell r="C3036" t="str">
            <v>70570-06-02</v>
          </cell>
          <cell r="D3036" t="str">
            <v>JA508 0A</v>
          </cell>
          <cell r="E3036" t="str">
            <v>RW32</v>
          </cell>
          <cell r="F3036">
            <v>240</v>
          </cell>
        </row>
        <row r="3037">
          <cell r="B3037" t="str">
            <v>LSE5375</v>
          </cell>
          <cell r="C3037" t="str">
            <v>70570-06-02</v>
          </cell>
          <cell r="D3037" t="str">
            <v>JA508 0A</v>
          </cell>
          <cell r="E3037" t="str">
            <v>RW32</v>
          </cell>
          <cell r="F3037">
            <v>256</v>
          </cell>
        </row>
        <row r="3038">
          <cell r="B3038" t="str">
            <v>LSE5375</v>
          </cell>
          <cell r="C3038" t="str">
            <v>70570-06-02</v>
          </cell>
          <cell r="D3038" t="str">
            <v>JA508 0A</v>
          </cell>
          <cell r="E3038" t="str">
            <v>RW32</v>
          </cell>
          <cell r="F3038">
            <v>192</v>
          </cell>
        </row>
        <row r="3039">
          <cell r="B3039" t="str">
            <v>LSE5375</v>
          </cell>
          <cell r="C3039" t="str">
            <v>70570-06-02</v>
          </cell>
          <cell r="D3039" t="str">
            <v>JA508 0A</v>
          </cell>
          <cell r="E3039" t="str">
            <v>RW32</v>
          </cell>
          <cell r="F3039">
            <v>60</v>
          </cell>
        </row>
        <row r="3040">
          <cell r="B3040" t="str">
            <v>LSE5376</v>
          </cell>
          <cell r="C3040" t="str">
            <v>70570-06-02</v>
          </cell>
          <cell r="D3040" t="str">
            <v>JA508 0A</v>
          </cell>
          <cell r="E3040" t="str">
            <v>RW32</v>
          </cell>
          <cell r="F3040">
            <v>256</v>
          </cell>
          <cell r="G3040">
            <v>466</v>
          </cell>
        </row>
        <row r="3041">
          <cell r="B3041" t="str">
            <v>LSE5376</v>
          </cell>
          <cell r="C3041" t="str">
            <v>70570-06-02</v>
          </cell>
          <cell r="D3041" t="str">
            <v>JA508 0A</v>
          </cell>
          <cell r="E3041" t="str">
            <v>RW32</v>
          </cell>
          <cell r="F3041">
            <v>180</v>
          </cell>
        </row>
        <row r="3042">
          <cell r="B3042" t="str">
            <v>LSE5376</v>
          </cell>
          <cell r="C3042" t="str">
            <v>70570-06-02</v>
          </cell>
          <cell r="D3042" t="str">
            <v>JA508 0A</v>
          </cell>
          <cell r="E3042" t="str">
            <v>RW32</v>
          </cell>
          <cell r="F3042">
            <v>30</v>
          </cell>
        </row>
        <row r="3043">
          <cell r="B3043" t="str">
            <v>LSE5377</v>
          </cell>
          <cell r="C3043" t="str">
            <v>70570-06-02</v>
          </cell>
          <cell r="D3043" t="str">
            <v>JA508 0A</v>
          </cell>
          <cell r="E3043" t="str">
            <v>RW32</v>
          </cell>
          <cell r="F3043">
            <v>300</v>
          </cell>
          <cell r="G3043">
            <v>740</v>
          </cell>
        </row>
        <row r="3044">
          <cell r="B3044" t="str">
            <v>LSE5377</v>
          </cell>
          <cell r="C3044" t="str">
            <v>70570-06-02</v>
          </cell>
          <cell r="D3044" t="str">
            <v>JA508 0A</v>
          </cell>
          <cell r="E3044" t="str">
            <v>RW32</v>
          </cell>
          <cell r="F3044">
            <v>320</v>
          </cell>
        </row>
        <row r="3045">
          <cell r="B3045" t="str">
            <v>LSE5377</v>
          </cell>
          <cell r="C3045" t="str">
            <v>70570-06-02</v>
          </cell>
          <cell r="D3045" t="str">
            <v>JA508 0A</v>
          </cell>
          <cell r="E3045" t="str">
            <v>RW32</v>
          </cell>
          <cell r="F3045">
            <v>120</v>
          </cell>
        </row>
        <row r="3046">
          <cell r="B3046" t="str">
            <v>LSE5378</v>
          </cell>
          <cell r="C3046" t="str">
            <v>70570-06-16</v>
          </cell>
          <cell r="D3046" t="str">
            <v>JA508 0A</v>
          </cell>
          <cell r="E3046" t="str">
            <v>SW49</v>
          </cell>
          <cell r="F3046">
            <v>240</v>
          </cell>
          <cell r="G3046">
            <v>736</v>
          </cell>
        </row>
        <row r="3047">
          <cell r="B3047" t="str">
            <v>LSE5378</v>
          </cell>
          <cell r="C3047" t="str">
            <v>70570-06-16</v>
          </cell>
          <cell r="D3047" t="str">
            <v>JA508 0A</v>
          </cell>
          <cell r="E3047" t="str">
            <v>SW49</v>
          </cell>
          <cell r="F3047">
            <v>256</v>
          </cell>
        </row>
        <row r="3048">
          <cell r="B3048" t="str">
            <v>LSE5378</v>
          </cell>
          <cell r="C3048" t="str">
            <v>70570-06-16</v>
          </cell>
          <cell r="D3048" t="str">
            <v>JA508 0A</v>
          </cell>
          <cell r="E3048" t="str">
            <v>SW49</v>
          </cell>
          <cell r="F3048">
            <v>240</v>
          </cell>
        </row>
        <row r="3049">
          <cell r="B3049" t="str">
            <v>LSE5379</v>
          </cell>
          <cell r="C3049" t="str">
            <v>70570-06-16</v>
          </cell>
          <cell r="D3049" t="str">
            <v>JA508 0A</v>
          </cell>
          <cell r="E3049" t="str">
            <v>SW49</v>
          </cell>
          <cell r="F3049">
            <v>240</v>
          </cell>
          <cell r="G3049">
            <v>400</v>
          </cell>
        </row>
        <row r="3050">
          <cell r="B3050" t="str">
            <v>LSE5379</v>
          </cell>
          <cell r="C3050" t="str">
            <v>70570-06-16</v>
          </cell>
          <cell r="D3050" t="str">
            <v>JA508 0A</v>
          </cell>
          <cell r="E3050" t="str">
            <v>SW49</v>
          </cell>
          <cell r="F3050">
            <v>160</v>
          </cell>
        </row>
        <row r="3051">
          <cell r="B3051" t="str">
            <v>LSE5380</v>
          </cell>
          <cell r="C3051" t="str">
            <v>70570-06-02</v>
          </cell>
          <cell r="D3051" t="str">
            <v>JA508 0A</v>
          </cell>
          <cell r="E3051" t="str">
            <v>RW32</v>
          </cell>
          <cell r="F3051">
            <v>240</v>
          </cell>
          <cell r="G3051">
            <v>400</v>
          </cell>
        </row>
        <row r="3052">
          <cell r="B3052" t="str">
            <v>LSE5380</v>
          </cell>
          <cell r="C3052" t="str">
            <v>70570-06-02</v>
          </cell>
          <cell r="D3052" t="str">
            <v>JA508 0A</v>
          </cell>
          <cell r="E3052" t="str">
            <v>RW32</v>
          </cell>
          <cell r="F3052">
            <v>160</v>
          </cell>
        </row>
        <row r="3053">
          <cell r="B3053" t="str">
            <v>LSE5407</v>
          </cell>
          <cell r="C3053" t="str">
            <v>70570-06-02</v>
          </cell>
          <cell r="D3053" t="str">
            <v>JA508 0A</v>
          </cell>
          <cell r="E3053" t="str">
            <v>RW32</v>
          </cell>
          <cell r="F3053">
            <v>300</v>
          </cell>
          <cell r="G3053">
            <v>1104</v>
          </cell>
        </row>
        <row r="3054">
          <cell r="B3054" t="str">
            <v>LSE5407</v>
          </cell>
          <cell r="C3054" t="str">
            <v>70570-06-02</v>
          </cell>
          <cell r="D3054" t="str">
            <v>JA508 0A</v>
          </cell>
          <cell r="E3054" t="str">
            <v>RW32</v>
          </cell>
          <cell r="F3054">
            <v>300</v>
          </cell>
        </row>
        <row r="3055">
          <cell r="B3055" t="str">
            <v>LSE5407</v>
          </cell>
          <cell r="C3055" t="str">
            <v>70570-06-02</v>
          </cell>
          <cell r="D3055" t="str">
            <v>JA508 0A</v>
          </cell>
          <cell r="E3055" t="str">
            <v>RW32</v>
          </cell>
          <cell r="F3055">
            <v>320</v>
          </cell>
        </row>
        <row r="3056">
          <cell r="B3056" t="str">
            <v>LSE5407</v>
          </cell>
          <cell r="C3056" t="str">
            <v>70570-06-02</v>
          </cell>
          <cell r="D3056" t="str">
            <v>JA508 0A</v>
          </cell>
          <cell r="E3056" t="str">
            <v>RW32</v>
          </cell>
          <cell r="F3056">
            <v>120</v>
          </cell>
        </row>
        <row r="3057">
          <cell r="B3057" t="str">
            <v>LSE5407</v>
          </cell>
          <cell r="C3057" t="str">
            <v>70570-06-02</v>
          </cell>
          <cell r="D3057" t="str">
            <v>JA508 0A</v>
          </cell>
          <cell r="E3057" t="str">
            <v>RW32</v>
          </cell>
          <cell r="F3057">
            <v>64</v>
          </cell>
        </row>
        <row r="3058">
          <cell r="B3058" t="str">
            <v>LSE5409</v>
          </cell>
          <cell r="C3058" t="str">
            <v>70570-06-02</v>
          </cell>
          <cell r="D3058" t="str">
            <v>JA508 0A</v>
          </cell>
          <cell r="E3058" t="str">
            <v>RW32</v>
          </cell>
          <cell r="F3058">
            <v>240</v>
          </cell>
          <cell r="G3058">
            <v>772</v>
          </cell>
        </row>
        <row r="3060">
          <cell r="B3060" t="str">
            <v>CAR2276</v>
          </cell>
          <cell r="C3060" t="str">
            <v>700 PB</v>
          </cell>
          <cell r="D3060" t="str">
            <v>MA107 0A</v>
          </cell>
          <cell r="E3060" t="str">
            <v>SW54</v>
          </cell>
          <cell r="F3060">
            <v>600</v>
          </cell>
        </row>
        <row r="3061">
          <cell r="B3061" t="str">
            <v>CAR2276</v>
          </cell>
          <cell r="C3061" t="str">
            <v>700 PB</v>
          </cell>
          <cell r="D3061" t="str">
            <v>MA107 0A</v>
          </cell>
          <cell r="E3061" t="str">
            <v>SW54</v>
          </cell>
          <cell r="F3061">
            <v>600</v>
          </cell>
        </row>
        <row r="3062">
          <cell r="B3062" t="str">
            <v>CAR2276</v>
          </cell>
          <cell r="C3062" t="str">
            <v>700 PB</v>
          </cell>
          <cell r="D3062" t="str">
            <v>MA107 0A</v>
          </cell>
          <cell r="E3062" t="str">
            <v>SW54</v>
          </cell>
          <cell r="F3062">
            <v>600</v>
          </cell>
        </row>
        <row r="3063">
          <cell r="B3063" t="str">
            <v>CAR2276</v>
          </cell>
          <cell r="C3063" t="str">
            <v>700 PB</v>
          </cell>
          <cell r="D3063" t="str">
            <v>MA107 0A</v>
          </cell>
          <cell r="E3063" t="str">
            <v>SW54</v>
          </cell>
          <cell r="F3063">
            <v>600</v>
          </cell>
        </row>
        <row r="3064">
          <cell r="B3064" t="str">
            <v>CAR2276</v>
          </cell>
          <cell r="C3064" t="str">
            <v>700 PB</v>
          </cell>
          <cell r="D3064" t="str">
            <v>MA107 0A</v>
          </cell>
          <cell r="E3064" t="str">
            <v>SW54</v>
          </cell>
          <cell r="F3064">
            <v>600</v>
          </cell>
        </row>
        <row r="3065">
          <cell r="B3065" t="str">
            <v>CAR2276</v>
          </cell>
          <cell r="C3065" t="str">
            <v>700 PB</v>
          </cell>
          <cell r="D3065" t="str">
            <v>MA107 0A</v>
          </cell>
          <cell r="E3065" t="str">
            <v>SW54</v>
          </cell>
          <cell r="F3065">
            <v>600</v>
          </cell>
        </row>
        <row r="3066">
          <cell r="B3066" t="str">
            <v>CAR2276</v>
          </cell>
          <cell r="C3066" t="str">
            <v>700 PB</v>
          </cell>
          <cell r="D3066" t="str">
            <v>MA107 0A</v>
          </cell>
          <cell r="E3066" t="str">
            <v>SW54</v>
          </cell>
          <cell r="F3066">
            <v>600</v>
          </cell>
        </row>
        <row r="3067">
          <cell r="B3067" t="str">
            <v>CAR2276</v>
          </cell>
          <cell r="C3067" t="str">
            <v>700 PB</v>
          </cell>
          <cell r="D3067" t="str">
            <v>MA107 0A</v>
          </cell>
          <cell r="E3067" t="str">
            <v>SW54</v>
          </cell>
          <cell r="F3067">
            <v>600</v>
          </cell>
        </row>
        <row r="3068">
          <cell r="B3068" t="str">
            <v>CAR2276</v>
          </cell>
          <cell r="C3068" t="str">
            <v>700 PB</v>
          </cell>
          <cell r="D3068" t="str">
            <v>MA107 0A</v>
          </cell>
          <cell r="E3068" t="str">
            <v>SW54</v>
          </cell>
          <cell r="F3068">
            <v>620</v>
          </cell>
        </row>
        <row r="3069">
          <cell r="B3069" t="str">
            <v>CAR2276</v>
          </cell>
          <cell r="C3069" t="str">
            <v>700 PB</v>
          </cell>
          <cell r="D3069" t="str">
            <v>MA107 0A</v>
          </cell>
          <cell r="E3069" t="str">
            <v>SW54</v>
          </cell>
          <cell r="F3069">
            <v>620</v>
          </cell>
        </row>
        <row r="3070">
          <cell r="B3070" t="str">
            <v>CAR2276</v>
          </cell>
          <cell r="C3070" t="str">
            <v>700 PB</v>
          </cell>
          <cell r="D3070" t="str">
            <v>MA107 0A</v>
          </cell>
          <cell r="E3070" t="str">
            <v>SW54</v>
          </cell>
          <cell r="F3070">
            <v>620</v>
          </cell>
        </row>
        <row r="3071">
          <cell r="B3071" t="str">
            <v>CAR2276</v>
          </cell>
          <cell r="C3071" t="str">
            <v>700 PB</v>
          </cell>
          <cell r="D3071" t="str">
            <v>MA107 0A</v>
          </cell>
          <cell r="E3071" t="str">
            <v>SW54</v>
          </cell>
          <cell r="F3071">
            <v>620</v>
          </cell>
        </row>
        <row r="3072">
          <cell r="B3072" t="str">
            <v>CAR2276</v>
          </cell>
          <cell r="C3072" t="str">
            <v>700 PB</v>
          </cell>
          <cell r="D3072" t="str">
            <v>MA107 0A</v>
          </cell>
          <cell r="E3072" t="str">
            <v>SW54</v>
          </cell>
          <cell r="F3072">
            <v>620</v>
          </cell>
        </row>
        <row r="3073">
          <cell r="B3073" t="str">
            <v>CAR2276</v>
          </cell>
          <cell r="C3073" t="str">
            <v>700 PB</v>
          </cell>
          <cell r="D3073" t="str">
            <v>MA107 0A</v>
          </cell>
          <cell r="E3073" t="str">
            <v>SW54</v>
          </cell>
          <cell r="F3073">
            <v>620</v>
          </cell>
        </row>
        <row r="3074">
          <cell r="B3074" t="str">
            <v>CAR2276</v>
          </cell>
          <cell r="C3074" t="str">
            <v>700 PB</v>
          </cell>
          <cell r="D3074" t="str">
            <v>MA107 0A</v>
          </cell>
          <cell r="E3074" t="str">
            <v>SW54</v>
          </cell>
          <cell r="F3074">
            <v>620</v>
          </cell>
        </row>
        <row r="3075">
          <cell r="B3075" t="str">
            <v>CAR2276</v>
          </cell>
          <cell r="C3075" t="str">
            <v>700 PB</v>
          </cell>
          <cell r="D3075" t="str">
            <v>MA107 0A</v>
          </cell>
          <cell r="E3075" t="str">
            <v>SW54</v>
          </cell>
          <cell r="F3075">
            <v>620</v>
          </cell>
        </row>
        <row r="3076">
          <cell r="B3076" t="str">
            <v>CAR2276</v>
          </cell>
          <cell r="C3076" t="str">
            <v>700 PB</v>
          </cell>
          <cell r="D3076" t="str">
            <v>MA107 0A</v>
          </cell>
          <cell r="E3076" t="str">
            <v>SW54</v>
          </cell>
          <cell r="F3076">
            <v>620</v>
          </cell>
        </row>
        <row r="3077">
          <cell r="B3077" t="str">
            <v>CAR2276</v>
          </cell>
          <cell r="C3077" t="str">
            <v>700 PB</v>
          </cell>
          <cell r="D3077" t="str">
            <v>MA107 0A</v>
          </cell>
          <cell r="E3077" t="str">
            <v>SW54</v>
          </cell>
          <cell r="F3077">
            <v>620</v>
          </cell>
        </row>
        <row r="3078">
          <cell r="B3078" t="str">
            <v>CAR2276</v>
          </cell>
          <cell r="C3078" t="str">
            <v>700 PB</v>
          </cell>
          <cell r="D3078" t="str">
            <v>MA107 0A</v>
          </cell>
          <cell r="E3078" t="str">
            <v>SW54</v>
          </cell>
          <cell r="F3078">
            <v>620</v>
          </cell>
        </row>
        <row r="3079">
          <cell r="B3079" t="str">
            <v>CAR2276</v>
          </cell>
          <cell r="C3079" t="str">
            <v>700 PB</v>
          </cell>
          <cell r="D3079" t="str">
            <v>MA107 0A</v>
          </cell>
          <cell r="E3079" t="str">
            <v>SW54</v>
          </cell>
          <cell r="F3079">
            <v>620</v>
          </cell>
        </row>
        <row r="3080">
          <cell r="B3080" t="str">
            <v>CAR2276</v>
          </cell>
          <cell r="C3080" t="str">
            <v>700 PB</v>
          </cell>
          <cell r="D3080" t="str">
            <v>MA107 0A</v>
          </cell>
          <cell r="E3080" t="str">
            <v>SW54</v>
          </cell>
          <cell r="F3080">
            <v>600</v>
          </cell>
        </row>
        <row r="3081">
          <cell r="B3081" t="str">
            <v>CAR2276</v>
          </cell>
          <cell r="C3081" t="str">
            <v>700 PB</v>
          </cell>
          <cell r="D3081" t="str">
            <v>MA107 0A</v>
          </cell>
          <cell r="E3081" t="str">
            <v>SW54</v>
          </cell>
          <cell r="F3081">
            <v>600</v>
          </cell>
        </row>
        <row r="3082">
          <cell r="B3082" t="str">
            <v>CAR2276</v>
          </cell>
          <cell r="C3082" t="str">
            <v>700 PB</v>
          </cell>
          <cell r="D3082" t="str">
            <v>MA107 0A</v>
          </cell>
          <cell r="E3082" t="str">
            <v>SW54</v>
          </cell>
          <cell r="F3082">
            <v>620</v>
          </cell>
        </row>
        <row r="3083">
          <cell r="B3083" t="str">
            <v>CAR2276</v>
          </cell>
          <cell r="C3083" t="str">
            <v>700 PB</v>
          </cell>
          <cell r="D3083" t="str">
            <v>MA107 0A</v>
          </cell>
          <cell r="E3083" t="str">
            <v>SW54</v>
          </cell>
          <cell r="F3083">
            <v>620</v>
          </cell>
        </row>
        <row r="3084">
          <cell r="B3084" t="str">
            <v>CAR2276</v>
          </cell>
          <cell r="C3084" t="str">
            <v>700 PB</v>
          </cell>
          <cell r="D3084" t="str">
            <v>MA107 0A</v>
          </cell>
          <cell r="E3084" t="str">
            <v>SW54</v>
          </cell>
          <cell r="F3084">
            <v>480</v>
          </cell>
        </row>
        <row r="3085">
          <cell r="B3085" t="str">
            <v>LSANZ4830Recut</v>
          </cell>
          <cell r="C3085" t="str">
            <v>00520-9495</v>
          </cell>
          <cell r="D3085" t="str">
            <v>MA447 1A</v>
          </cell>
          <cell r="E3085" t="str">
            <v>SP08</v>
          </cell>
          <cell r="F3085">
            <v>336</v>
          </cell>
          <cell r="G3085">
            <v>612</v>
          </cell>
        </row>
        <row r="3086">
          <cell r="B3086" t="str">
            <v>LSANZ4830Recut</v>
          </cell>
          <cell r="C3086" t="str">
            <v>00520-9495</v>
          </cell>
          <cell r="D3086" t="str">
            <v>MA447 1A</v>
          </cell>
          <cell r="E3086" t="str">
            <v>SP08</v>
          </cell>
          <cell r="F3086">
            <v>160</v>
          </cell>
        </row>
        <row r="3087">
          <cell r="B3087" t="str">
            <v>LSANZ4830Recut</v>
          </cell>
          <cell r="C3087" t="str">
            <v>00520-9495</v>
          </cell>
          <cell r="D3087" t="str">
            <v>MA447 1A</v>
          </cell>
          <cell r="E3087" t="str">
            <v>SP08</v>
          </cell>
          <cell r="F3087">
            <v>40</v>
          </cell>
        </row>
        <row r="3088">
          <cell r="B3088" t="str">
            <v>LSANZ4830Recut</v>
          </cell>
          <cell r="C3088" t="str">
            <v>00520-9495</v>
          </cell>
          <cell r="D3088" t="str">
            <v>MA447 1A</v>
          </cell>
          <cell r="E3088" t="str">
            <v>SP08</v>
          </cell>
          <cell r="F3088">
            <v>36</v>
          </cell>
        </row>
        <row r="3089">
          <cell r="B3089" t="str">
            <v>LSANZ4925</v>
          </cell>
          <cell r="C3089" t="str">
            <v>00504-0207</v>
          </cell>
          <cell r="D3089" t="str">
            <v>MA381 1A</v>
          </cell>
          <cell r="E3089" t="str">
            <v>SW58</v>
          </cell>
          <cell r="F3089">
            <v>600</v>
          </cell>
          <cell r="G3089">
            <v>1200</v>
          </cell>
        </row>
        <row r="3090">
          <cell r="B3090" t="str">
            <v>LSANZ4925</v>
          </cell>
          <cell r="C3090" t="str">
            <v>00504-0207</v>
          </cell>
          <cell r="D3090" t="str">
            <v>MA381 1A</v>
          </cell>
          <cell r="E3090" t="str">
            <v>SW58</v>
          </cell>
          <cell r="F3090">
            <v>600</v>
          </cell>
        </row>
        <row r="3091">
          <cell r="B3091" t="str">
            <v>LSANZ4942</v>
          </cell>
          <cell r="C3091" t="str">
            <v>00504-0207</v>
          </cell>
          <cell r="D3091" t="str">
            <v>MA381 1A</v>
          </cell>
          <cell r="E3091" t="str">
            <v>SW58</v>
          </cell>
          <cell r="F3091">
            <v>600</v>
          </cell>
          <cell r="G3091">
            <v>3000</v>
          </cell>
        </row>
        <row r="3092">
          <cell r="B3092" t="str">
            <v>LSANZ4942</v>
          </cell>
          <cell r="C3092" t="str">
            <v>00504-0207</v>
          </cell>
          <cell r="D3092" t="str">
            <v>MA381 1A</v>
          </cell>
          <cell r="E3092" t="str">
            <v>SW58</v>
          </cell>
          <cell r="F3092">
            <v>600</v>
          </cell>
        </row>
        <row r="3093">
          <cell r="B3093" t="str">
            <v>LSANZ4942</v>
          </cell>
          <cell r="C3093" t="str">
            <v>00504-0207</v>
          </cell>
          <cell r="D3093" t="str">
            <v>MA381 1A</v>
          </cell>
          <cell r="E3093" t="str">
            <v>SW58</v>
          </cell>
          <cell r="F3093">
            <v>600</v>
          </cell>
        </row>
        <row r="3094">
          <cell r="B3094" t="str">
            <v>LSANZ4942</v>
          </cell>
          <cell r="C3094" t="str">
            <v>00504-0207</v>
          </cell>
          <cell r="D3094" t="str">
            <v>MA381 1A</v>
          </cell>
          <cell r="E3094" t="str">
            <v>SW58</v>
          </cell>
          <cell r="F3094">
            <v>600</v>
          </cell>
        </row>
        <row r="3095">
          <cell r="B3095" t="str">
            <v>LSANZ4942</v>
          </cell>
          <cell r="C3095" t="str">
            <v>00504-0207</v>
          </cell>
          <cell r="D3095" t="str">
            <v>MA381 1A</v>
          </cell>
          <cell r="E3095" t="str">
            <v>SW58</v>
          </cell>
          <cell r="F3095">
            <v>600</v>
          </cell>
        </row>
        <row r="3096">
          <cell r="B3096" t="str">
            <v>LSANZ4943</v>
          </cell>
          <cell r="C3096" t="str">
            <v>00504-0208</v>
          </cell>
          <cell r="D3096" t="str">
            <v>MA381 1A</v>
          </cell>
          <cell r="E3096" t="str">
            <v>BW43</v>
          </cell>
          <cell r="F3096">
            <v>600</v>
          </cell>
          <cell r="G3096">
            <v>600</v>
          </cell>
        </row>
        <row r="3097">
          <cell r="B3097" t="str">
            <v>LSANZ4935</v>
          </cell>
          <cell r="C3097" t="str">
            <v>00520-0247</v>
          </cell>
          <cell r="D3097" t="str">
            <v>MA447 1A</v>
          </cell>
          <cell r="E3097" t="str">
            <v>TW24</v>
          </cell>
          <cell r="F3097">
            <v>310</v>
          </cell>
          <cell r="G3097">
            <v>310</v>
          </cell>
        </row>
        <row r="3098">
          <cell r="B3098" t="str">
            <v>LSANZ4949</v>
          </cell>
          <cell r="C3098" t="str">
            <v>00520-0247</v>
          </cell>
          <cell r="D3098" t="str">
            <v>MA447 1A</v>
          </cell>
          <cell r="E3098" t="str">
            <v>TW24</v>
          </cell>
          <cell r="F3098">
            <v>310</v>
          </cell>
          <cell r="G3098">
            <v>310</v>
          </cell>
        </row>
        <row r="3099">
          <cell r="B3099" t="str">
            <v>LSANZ4927</v>
          </cell>
          <cell r="C3099" t="str">
            <v>00594-0201</v>
          </cell>
          <cell r="D3099" t="str">
            <v>MA511 0A</v>
          </cell>
          <cell r="E3099" t="str">
            <v>RW32</v>
          </cell>
          <cell r="F3099">
            <v>600</v>
          </cell>
          <cell r="G3099">
            <v>600</v>
          </cell>
        </row>
        <row r="3100">
          <cell r="B3100" t="str">
            <v>LSANZ4929</v>
          </cell>
          <cell r="C3100" t="str">
            <v>00594-0208</v>
          </cell>
          <cell r="D3100" t="str">
            <v>MA511 0A</v>
          </cell>
          <cell r="E3100" t="str">
            <v>BW40</v>
          </cell>
          <cell r="F3100">
            <v>600</v>
          </cell>
          <cell r="G3100">
            <v>600</v>
          </cell>
        </row>
        <row r="3101">
          <cell r="B3101" t="str">
            <v>LSANZ4928</v>
          </cell>
          <cell r="C3101" t="str">
            <v>00594-0207</v>
          </cell>
          <cell r="D3101" t="str">
            <v>MA511 0A</v>
          </cell>
          <cell r="E3101" t="str">
            <v>SW49</v>
          </cell>
          <cell r="F3101">
            <v>600</v>
          </cell>
          <cell r="G3101">
            <v>1800</v>
          </cell>
        </row>
        <row r="3102">
          <cell r="B3102" t="str">
            <v>LSANZ4928</v>
          </cell>
          <cell r="C3102" t="str">
            <v>00594-0207</v>
          </cell>
          <cell r="D3102" t="str">
            <v>MA511 0A</v>
          </cell>
          <cell r="E3102" t="str">
            <v>SW49</v>
          </cell>
          <cell r="F3102">
            <v>600</v>
          </cell>
        </row>
        <row r="3103">
          <cell r="B3103" t="str">
            <v>LSANZ4928</v>
          </cell>
          <cell r="C3103" t="str">
            <v>00594-0207</v>
          </cell>
          <cell r="D3103" t="str">
            <v>MA511 0A</v>
          </cell>
          <cell r="E3103" t="str">
            <v>SW49</v>
          </cell>
          <cell r="F3103">
            <v>600</v>
          </cell>
        </row>
        <row r="3104">
          <cell r="B3104" t="str">
            <v>LSANZ4946</v>
          </cell>
          <cell r="C3104" t="str">
            <v>00594-0207</v>
          </cell>
          <cell r="D3104" t="str">
            <v>MA511 0A</v>
          </cell>
          <cell r="E3104" t="str">
            <v>SW49</v>
          </cell>
          <cell r="F3104">
            <v>600</v>
          </cell>
          <cell r="G3104">
            <v>2190</v>
          </cell>
        </row>
        <row r="3105">
          <cell r="B3105" t="str">
            <v>LSANZ4946</v>
          </cell>
          <cell r="C3105" t="str">
            <v>00594-0207</v>
          </cell>
          <cell r="D3105" t="str">
            <v>MA511 0A</v>
          </cell>
          <cell r="E3105" t="str">
            <v>SW49</v>
          </cell>
          <cell r="F3105">
            <v>600</v>
          </cell>
        </row>
        <row r="3106">
          <cell r="B3106" t="str">
            <v>LSANZ4946</v>
          </cell>
          <cell r="C3106" t="str">
            <v>00594-0207</v>
          </cell>
          <cell r="D3106" t="str">
            <v>MA511 0A</v>
          </cell>
          <cell r="E3106" t="str">
            <v>SW49</v>
          </cell>
          <cell r="F3106">
            <v>600</v>
          </cell>
        </row>
        <row r="3107">
          <cell r="B3107" t="str">
            <v>DO 58J Re-Cut</v>
          </cell>
          <cell r="C3107" t="str">
            <v>-</v>
          </cell>
          <cell r="D3107" t="str">
            <v>MA104 0F</v>
          </cell>
          <cell r="E3107" t="str">
            <v>SW08</v>
          </cell>
          <cell r="F3107">
            <v>20</v>
          </cell>
          <cell r="G3107">
            <v>20</v>
          </cell>
        </row>
        <row r="3108">
          <cell r="B3108" t="str">
            <v>LSANZ4946</v>
          </cell>
          <cell r="C3108" t="str">
            <v>00594-0207</v>
          </cell>
          <cell r="D3108" t="str">
            <v>MA511 0A</v>
          </cell>
          <cell r="E3108" t="str">
            <v>SW49</v>
          </cell>
          <cell r="F3108">
            <v>390</v>
          </cell>
        </row>
        <row r="3109">
          <cell r="B3109" t="str">
            <v>LSANZ4945</v>
          </cell>
          <cell r="C3109" t="str">
            <v>00594-0201</v>
          </cell>
          <cell r="D3109" t="str">
            <v>MA511 0A</v>
          </cell>
          <cell r="E3109" t="str">
            <v>RW32</v>
          </cell>
          <cell r="F3109">
            <v>600</v>
          </cell>
          <cell r="G3109">
            <v>1200</v>
          </cell>
        </row>
        <row r="3110">
          <cell r="B3110" t="str">
            <v>LSANZ4945</v>
          </cell>
          <cell r="C3110" t="str">
            <v>00594-0201</v>
          </cell>
          <cell r="D3110" t="str">
            <v>MA511 0A</v>
          </cell>
          <cell r="E3110" t="str">
            <v>RW32</v>
          </cell>
          <cell r="F3110">
            <v>600</v>
          </cell>
        </row>
        <row r="3111">
          <cell r="B3111" t="str">
            <v>LSANZ4934</v>
          </cell>
          <cell r="C3111" t="str">
            <v>20597-0207</v>
          </cell>
          <cell r="D3111" t="str">
            <v>WA514 0A</v>
          </cell>
          <cell r="E3111" t="str">
            <v>SW49</v>
          </cell>
          <cell r="F3111">
            <v>600</v>
          </cell>
          <cell r="G3111">
            <v>600</v>
          </cell>
        </row>
        <row r="3112">
          <cell r="B3112" t="str">
            <v>LSANZ4829Recut</v>
          </cell>
          <cell r="C3112" t="str">
            <v>00502-9494</v>
          </cell>
          <cell r="D3112" t="str">
            <v>MA391 1A</v>
          </cell>
          <cell r="E3112" t="str">
            <v>SP07</v>
          </cell>
          <cell r="F3112">
            <v>600</v>
          </cell>
          <cell r="G3112">
            <v>1724</v>
          </cell>
        </row>
        <row r="3113">
          <cell r="B3113" t="str">
            <v>LSANZ4829Recut</v>
          </cell>
          <cell r="C3113" t="str">
            <v>00502-9494</v>
          </cell>
          <cell r="D3113" t="str">
            <v>MA391 1A</v>
          </cell>
          <cell r="E3113" t="str">
            <v>SP07</v>
          </cell>
          <cell r="F3113">
            <v>620</v>
          </cell>
        </row>
        <row r="3114">
          <cell r="B3114" t="str">
            <v>LSANZ4829Recut</v>
          </cell>
          <cell r="C3114" t="str">
            <v>00502-9494</v>
          </cell>
          <cell r="D3114" t="str">
            <v>MA391 1A</v>
          </cell>
          <cell r="E3114" t="str">
            <v>SP07</v>
          </cell>
          <cell r="F3114">
            <v>384</v>
          </cell>
        </row>
        <row r="3115">
          <cell r="B3115" t="str">
            <v>LSANZ4829Recut</v>
          </cell>
          <cell r="C3115" t="str">
            <v>00502-9494</v>
          </cell>
          <cell r="D3115" t="str">
            <v>MA391 1A</v>
          </cell>
          <cell r="E3115" t="str">
            <v>SP07</v>
          </cell>
          <cell r="F3115">
            <v>100</v>
          </cell>
        </row>
        <row r="3116">
          <cell r="B3116" t="str">
            <v>LSANZ4829Recut</v>
          </cell>
          <cell r="C3116" t="str">
            <v>00502-9494</v>
          </cell>
          <cell r="D3116" t="str">
            <v>MA391 1A</v>
          </cell>
          <cell r="E3116" t="str">
            <v>SP07</v>
          </cell>
          <cell r="F3116">
            <v>20</v>
          </cell>
        </row>
        <row r="3117">
          <cell r="B3117" t="str">
            <v>WT0021</v>
          </cell>
          <cell r="C3117" t="str">
            <v>NA</v>
          </cell>
          <cell r="D3117" t="str">
            <v>Fillers</v>
          </cell>
          <cell r="E3117" t="str">
            <v>Wash Trail</v>
          </cell>
          <cell r="F3117">
            <v>500</v>
          </cell>
        </row>
        <row r="3118">
          <cell r="B3118" t="str">
            <v>WT0021</v>
          </cell>
          <cell r="C3118" t="str">
            <v>NA</v>
          </cell>
          <cell r="D3118" t="str">
            <v>Fillers</v>
          </cell>
          <cell r="E3118" t="str">
            <v>Wash Trail</v>
          </cell>
          <cell r="F3118">
            <v>500</v>
          </cell>
        </row>
        <row r="3119">
          <cell r="B3119" t="str">
            <v>WT0021</v>
          </cell>
          <cell r="C3119" t="str">
            <v>NA</v>
          </cell>
          <cell r="D3119" t="str">
            <v>Fillers</v>
          </cell>
          <cell r="E3119" t="str">
            <v>Wash Trail</v>
          </cell>
          <cell r="F3119">
            <v>500</v>
          </cell>
        </row>
        <row r="3120">
          <cell r="B3120" t="str">
            <v>WT0021</v>
          </cell>
          <cell r="C3120" t="str">
            <v>NA</v>
          </cell>
          <cell r="D3120" t="str">
            <v>Fillers</v>
          </cell>
          <cell r="E3120" t="str">
            <v>Wash Trail</v>
          </cell>
          <cell r="F3120">
            <v>500</v>
          </cell>
        </row>
        <row r="3121">
          <cell r="B3121" t="str">
            <v>WT0022</v>
          </cell>
          <cell r="C3121" t="str">
            <v>NA</v>
          </cell>
          <cell r="D3121" t="str">
            <v>Fillers</v>
          </cell>
          <cell r="E3121" t="str">
            <v>Wash Trail</v>
          </cell>
          <cell r="F3121">
            <v>600</v>
          </cell>
        </row>
        <row r="3123">
          <cell r="B3123" t="str">
            <v>LSE5354</v>
          </cell>
          <cell r="C3123" t="str">
            <v>582-06-16</v>
          </cell>
          <cell r="D3123" t="str">
            <v>MA473 0B</v>
          </cell>
          <cell r="E3123" t="str">
            <v>SW49</v>
          </cell>
          <cell r="F3123">
            <v>660</v>
          </cell>
          <cell r="G3123">
            <v>1980</v>
          </cell>
        </row>
        <row r="3124">
          <cell r="B3124" t="str">
            <v>LSE5354</v>
          </cell>
          <cell r="C3124" t="str">
            <v>582-06-16</v>
          </cell>
          <cell r="D3124" t="str">
            <v>MA473 0B</v>
          </cell>
          <cell r="E3124" t="str">
            <v>SW49</v>
          </cell>
          <cell r="F3124">
            <v>660</v>
          </cell>
        </row>
        <row r="3125">
          <cell r="B3125" t="str">
            <v>LSE5354</v>
          </cell>
          <cell r="C3125" t="str">
            <v>582-06-16</v>
          </cell>
          <cell r="D3125" t="str">
            <v>MA473 0B</v>
          </cell>
          <cell r="E3125" t="str">
            <v>SW49</v>
          </cell>
          <cell r="F3125">
            <v>660</v>
          </cell>
        </row>
        <row r="3126">
          <cell r="B3126" t="str">
            <v>LSE5354</v>
          </cell>
          <cell r="C3126" t="str">
            <v>582-06-16</v>
          </cell>
          <cell r="D3126" t="str">
            <v>MA473 0B</v>
          </cell>
          <cell r="E3126" t="str">
            <v>SW49</v>
          </cell>
          <cell r="F3126">
            <v>660</v>
          </cell>
        </row>
        <row r="3127">
          <cell r="B3127" t="str">
            <v>LSE5354</v>
          </cell>
          <cell r="C3127" t="str">
            <v>582-06-16</v>
          </cell>
          <cell r="D3127" t="str">
            <v>MA473 0B</v>
          </cell>
          <cell r="E3127" t="str">
            <v>SW49</v>
          </cell>
          <cell r="F3127">
            <v>660</v>
          </cell>
        </row>
        <row r="3128">
          <cell r="B3128" t="str">
            <v>LSE5354</v>
          </cell>
          <cell r="C3128" t="str">
            <v>582-06-16</v>
          </cell>
          <cell r="D3128" t="str">
            <v>MA473 0B</v>
          </cell>
          <cell r="E3128" t="str">
            <v>SW49</v>
          </cell>
          <cell r="F3128">
            <v>660</v>
          </cell>
        </row>
        <row r="3129">
          <cell r="B3129" t="str">
            <v>LSE5354</v>
          </cell>
          <cell r="C3129" t="str">
            <v>582-06-16</v>
          </cell>
          <cell r="D3129" t="str">
            <v>MA473 0B</v>
          </cell>
          <cell r="E3129" t="str">
            <v>SW49</v>
          </cell>
          <cell r="F3129">
            <v>660</v>
          </cell>
        </row>
        <row r="3130">
          <cell r="B3130" t="str">
            <v>LSE5354</v>
          </cell>
          <cell r="C3130" t="str">
            <v>582-06-16</v>
          </cell>
          <cell r="D3130" t="str">
            <v>MA473 0B</v>
          </cell>
          <cell r="E3130" t="str">
            <v>SW49</v>
          </cell>
          <cell r="F3130">
            <v>660</v>
          </cell>
        </row>
        <row r="3131">
          <cell r="B3131" t="str">
            <v>LSE5354</v>
          </cell>
          <cell r="C3131" t="str">
            <v>582-06-16</v>
          </cell>
          <cell r="D3131" t="str">
            <v>MA473 0B</v>
          </cell>
          <cell r="E3131" t="str">
            <v>SW49</v>
          </cell>
          <cell r="F3131">
            <v>660</v>
          </cell>
        </row>
        <row r="3132">
          <cell r="B3132" t="str">
            <v>LSE5356</v>
          </cell>
          <cell r="C3132" t="str">
            <v>582-06-02</v>
          </cell>
          <cell r="D3132" t="str">
            <v>MA473 0B</v>
          </cell>
          <cell r="E3132" t="str">
            <v>RW32</v>
          </cell>
          <cell r="F3132">
            <v>660</v>
          </cell>
          <cell r="G3132">
            <v>9900</v>
          </cell>
        </row>
        <row r="3133">
          <cell r="B3133" t="str">
            <v>LSE5348 Re-Cut</v>
          </cell>
          <cell r="C3133" t="str">
            <v>523-02-75</v>
          </cell>
          <cell r="D3133" t="str">
            <v>MA438 0A</v>
          </cell>
          <cell r="E3133" t="str">
            <v>SB15</v>
          </cell>
          <cell r="F3133">
            <v>112</v>
          </cell>
          <cell r="G3133">
            <v>1320</v>
          </cell>
        </row>
        <row r="3134">
          <cell r="B3134" t="str">
            <v>LSE5356</v>
          </cell>
          <cell r="C3134" t="str">
            <v>582-06-02</v>
          </cell>
          <cell r="D3134" t="str">
            <v>MA473 0B</v>
          </cell>
          <cell r="E3134" t="str">
            <v>RW32</v>
          </cell>
          <cell r="F3134">
            <v>660</v>
          </cell>
          <cell r="G3134">
            <v>9900</v>
          </cell>
        </row>
        <row r="3135">
          <cell r="B3135" t="str">
            <v>LSE5356</v>
          </cell>
          <cell r="C3135" t="str">
            <v>582-06-02</v>
          </cell>
          <cell r="D3135" t="str">
            <v>MA473 0B</v>
          </cell>
          <cell r="E3135" t="str">
            <v>RW32</v>
          </cell>
          <cell r="F3135">
            <v>660</v>
          </cell>
        </row>
        <row r="3136">
          <cell r="B3136" t="str">
            <v>LSE5356</v>
          </cell>
          <cell r="C3136" t="str">
            <v>582-06-02</v>
          </cell>
          <cell r="D3136" t="str">
            <v>MA473 0B</v>
          </cell>
          <cell r="E3136" t="str">
            <v>RW32</v>
          </cell>
          <cell r="F3136">
            <v>660</v>
          </cell>
        </row>
        <row r="3137">
          <cell r="B3137" t="str">
            <v>LSE5356</v>
          </cell>
          <cell r="C3137" t="str">
            <v>582-06-02</v>
          </cell>
          <cell r="D3137" t="str">
            <v>MA473 0B</v>
          </cell>
          <cell r="E3137" t="str">
            <v>RW32</v>
          </cell>
          <cell r="F3137">
            <v>660</v>
          </cell>
        </row>
        <row r="3138">
          <cell r="B3138" t="str">
            <v>LSE5356</v>
          </cell>
          <cell r="C3138" t="str">
            <v>582-06-02</v>
          </cell>
          <cell r="D3138" t="str">
            <v>MA473 0B</v>
          </cell>
          <cell r="E3138" t="str">
            <v>RW32</v>
          </cell>
          <cell r="F3138">
            <v>660</v>
          </cell>
        </row>
        <row r="3139">
          <cell r="B3139" t="str">
            <v>LSE5356</v>
          </cell>
          <cell r="C3139" t="str">
            <v>582-06-02</v>
          </cell>
          <cell r="D3139" t="str">
            <v>MA473 0B</v>
          </cell>
          <cell r="E3139" t="str">
            <v>RW32</v>
          </cell>
          <cell r="F3139">
            <v>660</v>
          </cell>
        </row>
        <row r="3140">
          <cell r="B3140" t="str">
            <v>LSE5356</v>
          </cell>
          <cell r="C3140" t="str">
            <v>582-06-02</v>
          </cell>
          <cell r="D3140" t="str">
            <v>MA473 0B</v>
          </cell>
          <cell r="E3140" t="str">
            <v>RW32</v>
          </cell>
          <cell r="F3140">
            <v>660</v>
          </cell>
        </row>
        <row r="3141">
          <cell r="B3141" t="str">
            <v>LSE5356</v>
          </cell>
          <cell r="C3141" t="str">
            <v>582-06-02</v>
          </cell>
          <cell r="D3141" t="str">
            <v>MA473 0B</v>
          </cell>
          <cell r="E3141" t="str">
            <v>RW32</v>
          </cell>
          <cell r="F3141">
            <v>660</v>
          </cell>
        </row>
        <row r="3142">
          <cell r="B3142" t="str">
            <v>LSE5356</v>
          </cell>
          <cell r="C3142" t="str">
            <v>582-06-02</v>
          </cell>
          <cell r="D3142" t="str">
            <v>MA473 0B</v>
          </cell>
          <cell r="E3142" t="str">
            <v>RW32</v>
          </cell>
          <cell r="F3142">
            <v>660</v>
          </cell>
        </row>
        <row r="3143">
          <cell r="B3143" t="str">
            <v>LSE5356</v>
          </cell>
          <cell r="C3143" t="str">
            <v>582-06-02</v>
          </cell>
          <cell r="D3143" t="str">
            <v>MA473 0B</v>
          </cell>
          <cell r="E3143" t="str">
            <v>RW32</v>
          </cell>
          <cell r="F3143">
            <v>660</v>
          </cell>
        </row>
        <row r="3144">
          <cell r="B3144" t="str">
            <v>LSE5356</v>
          </cell>
          <cell r="C3144" t="str">
            <v>582-06-02</v>
          </cell>
          <cell r="D3144" t="str">
            <v>MA473 0B</v>
          </cell>
          <cell r="E3144" t="str">
            <v>RW32</v>
          </cell>
          <cell r="F3144">
            <v>660</v>
          </cell>
        </row>
        <row r="3145">
          <cell r="B3145" t="str">
            <v>LSE5356</v>
          </cell>
          <cell r="C3145" t="str">
            <v>582-06-02</v>
          </cell>
          <cell r="D3145" t="str">
            <v>MA473 0B</v>
          </cell>
          <cell r="E3145" t="str">
            <v>RW32</v>
          </cell>
          <cell r="F3145">
            <v>660</v>
          </cell>
        </row>
        <row r="3146">
          <cell r="B3146" t="str">
            <v>LSE5356</v>
          </cell>
          <cell r="C3146" t="str">
            <v>582-06-02</v>
          </cell>
          <cell r="D3146" t="str">
            <v>MA473 0B</v>
          </cell>
          <cell r="E3146" t="str">
            <v>RW32</v>
          </cell>
          <cell r="F3146">
            <v>660</v>
          </cell>
        </row>
        <row r="3147">
          <cell r="B3147" t="str">
            <v>LSE5356</v>
          </cell>
          <cell r="C3147" t="str">
            <v>582-06-02</v>
          </cell>
          <cell r="D3147" t="str">
            <v>MA473 0B</v>
          </cell>
          <cell r="E3147" t="str">
            <v>RW32</v>
          </cell>
          <cell r="F3147">
            <v>660</v>
          </cell>
        </row>
        <row r="3148">
          <cell r="B3148" t="str">
            <v>LSE5357</v>
          </cell>
          <cell r="C3148" t="str">
            <v>582-06-02</v>
          </cell>
          <cell r="D3148" t="str">
            <v>MA473 0B</v>
          </cell>
          <cell r="E3148" t="str">
            <v>RW32</v>
          </cell>
          <cell r="F3148">
            <v>660</v>
          </cell>
          <cell r="G3148">
            <v>2640</v>
          </cell>
        </row>
        <row r="3149">
          <cell r="B3149" t="str">
            <v>LSE5357</v>
          </cell>
          <cell r="C3149" t="str">
            <v>582-06-02</v>
          </cell>
          <cell r="D3149" t="str">
            <v>MA473 0B</v>
          </cell>
          <cell r="E3149" t="str">
            <v>RW32</v>
          </cell>
          <cell r="F3149">
            <v>660</v>
          </cell>
        </row>
        <row r="3150">
          <cell r="B3150" t="str">
            <v>LSE5357</v>
          </cell>
          <cell r="C3150" t="str">
            <v>582-06-02</v>
          </cell>
          <cell r="D3150" t="str">
            <v>MA473 0B</v>
          </cell>
          <cell r="E3150" t="str">
            <v>RW32</v>
          </cell>
          <cell r="F3150">
            <v>660</v>
          </cell>
        </row>
        <row r="3151">
          <cell r="B3151" t="str">
            <v>LSE5357</v>
          </cell>
          <cell r="C3151" t="str">
            <v>582-06-02</v>
          </cell>
          <cell r="D3151" t="str">
            <v>MA473 0B</v>
          </cell>
          <cell r="E3151" t="str">
            <v>RW32</v>
          </cell>
          <cell r="F3151">
            <v>660</v>
          </cell>
        </row>
        <row r="3152">
          <cell r="B3152" t="str">
            <v>LSE5351</v>
          </cell>
          <cell r="C3152" t="str">
            <v>582-06-13</v>
          </cell>
          <cell r="D3152" t="str">
            <v>MA473 0B</v>
          </cell>
          <cell r="E3152" t="str">
            <v>BW40</v>
          </cell>
          <cell r="F3152">
            <v>660</v>
          </cell>
          <cell r="G3152">
            <v>2640</v>
          </cell>
        </row>
        <row r="3153">
          <cell r="B3153" t="str">
            <v>LSE5351</v>
          </cell>
          <cell r="C3153" t="str">
            <v>582-06-13</v>
          </cell>
          <cell r="D3153" t="str">
            <v>MA473 0B</v>
          </cell>
          <cell r="E3153" t="str">
            <v>BW40</v>
          </cell>
          <cell r="F3153">
            <v>660</v>
          </cell>
        </row>
        <row r="3154">
          <cell r="B3154" t="str">
            <v>LSE5351</v>
          </cell>
          <cell r="C3154" t="str">
            <v>582-06-13</v>
          </cell>
          <cell r="D3154" t="str">
            <v>MA473 0B</v>
          </cell>
          <cell r="E3154" t="str">
            <v>BW40</v>
          </cell>
          <cell r="F3154">
            <v>660</v>
          </cell>
        </row>
        <row r="3155">
          <cell r="B3155" t="str">
            <v>LSE5351</v>
          </cell>
          <cell r="C3155" t="str">
            <v>582-06-13</v>
          </cell>
          <cell r="D3155" t="str">
            <v>MA473 0B</v>
          </cell>
          <cell r="E3155" t="str">
            <v>BW40</v>
          </cell>
          <cell r="F3155">
            <v>660</v>
          </cell>
        </row>
        <row r="3156">
          <cell r="B3156" t="str">
            <v>LSE5358</v>
          </cell>
          <cell r="C3156" t="str">
            <v>582-06-16</v>
          </cell>
          <cell r="D3156" t="str">
            <v>MA473 0B</v>
          </cell>
          <cell r="E3156" t="str">
            <v>SW49</v>
          </cell>
          <cell r="F3156">
            <v>660</v>
          </cell>
          <cell r="G3156">
            <v>660</v>
          </cell>
        </row>
        <row r="3157">
          <cell r="B3157" t="str">
            <v>LSE5366</v>
          </cell>
          <cell r="C3157" t="str">
            <v>582-06-16</v>
          </cell>
          <cell r="D3157" t="str">
            <v>MA473 0B</v>
          </cell>
          <cell r="E3157" t="str">
            <v>SW49</v>
          </cell>
          <cell r="F3157">
            <v>660</v>
          </cell>
          <cell r="G3157">
            <v>1320</v>
          </cell>
        </row>
        <row r="3158">
          <cell r="B3158" t="str">
            <v>LSE5366</v>
          </cell>
          <cell r="C3158" t="str">
            <v>582-06-16</v>
          </cell>
          <cell r="D3158" t="str">
            <v>MA473 0B</v>
          </cell>
          <cell r="E3158" t="str">
            <v>SW49</v>
          </cell>
          <cell r="F3158">
            <v>660</v>
          </cell>
        </row>
        <row r="3159">
          <cell r="B3159" t="str">
            <v>LSE5355</v>
          </cell>
          <cell r="C3159" t="str">
            <v>581-06-02</v>
          </cell>
          <cell r="D3159" t="str">
            <v>MA503 0A</v>
          </cell>
          <cell r="E3159" t="str">
            <v>RW32</v>
          </cell>
          <cell r="F3159">
            <v>660</v>
          </cell>
          <cell r="G3159">
            <v>1980</v>
          </cell>
        </row>
        <row r="3160">
          <cell r="B3160" t="str">
            <v>LSE5355</v>
          </cell>
          <cell r="C3160" t="str">
            <v>581-06-02</v>
          </cell>
          <cell r="D3160" t="str">
            <v>MA503 0A</v>
          </cell>
          <cell r="E3160" t="str">
            <v>RW32</v>
          </cell>
          <cell r="F3160">
            <v>660</v>
          </cell>
        </row>
        <row r="3161">
          <cell r="B3161" t="str">
            <v>LSE5355</v>
          </cell>
          <cell r="C3161" t="str">
            <v>581-06-02</v>
          </cell>
          <cell r="D3161" t="str">
            <v>MA503 0A</v>
          </cell>
          <cell r="E3161" t="str">
            <v>RW32</v>
          </cell>
          <cell r="F3161">
            <v>660</v>
          </cell>
        </row>
        <row r="3162">
          <cell r="B3162" t="str">
            <v>LSE5353</v>
          </cell>
          <cell r="C3162" t="str">
            <v>581-06-16</v>
          </cell>
          <cell r="D3162" t="str">
            <v>MA503 0A</v>
          </cell>
          <cell r="E3162" t="str">
            <v>SW49</v>
          </cell>
          <cell r="F3162">
            <v>660</v>
          </cell>
          <cell r="G3162">
            <v>2640</v>
          </cell>
        </row>
        <row r="3163">
          <cell r="B3163" t="str">
            <v>LSE5353</v>
          </cell>
          <cell r="C3163" t="str">
            <v>581-06-16</v>
          </cell>
          <cell r="D3163" t="str">
            <v>MA503 0A</v>
          </cell>
          <cell r="E3163" t="str">
            <v>SW49</v>
          </cell>
          <cell r="F3163">
            <v>660</v>
          </cell>
        </row>
        <row r="3164">
          <cell r="B3164" t="str">
            <v>LSE5353</v>
          </cell>
          <cell r="C3164" t="str">
            <v>581-06-16</v>
          </cell>
          <cell r="D3164" t="str">
            <v>MA503 0A</v>
          </cell>
          <cell r="E3164" t="str">
            <v>SW49</v>
          </cell>
          <cell r="F3164">
            <v>660</v>
          </cell>
        </row>
        <row r="3165">
          <cell r="B3165" t="str">
            <v>LSE5353</v>
          </cell>
          <cell r="C3165" t="str">
            <v>581-06-16</v>
          </cell>
          <cell r="D3165" t="str">
            <v>MA503 0A</v>
          </cell>
          <cell r="E3165" t="str">
            <v>SW49</v>
          </cell>
          <cell r="F3165">
            <v>660</v>
          </cell>
        </row>
        <row r="3166">
          <cell r="B3166" t="str">
            <v>LSE5350</v>
          </cell>
          <cell r="C3166" t="str">
            <v>581-06-13</v>
          </cell>
          <cell r="D3166" t="str">
            <v>MA503 0A</v>
          </cell>
          <cell r="E3166" t="str">
            <v>BW40</v>
          </cell>
          <cell r="F3166">
            <v>660</v>
          </cell>
          <cell r="G3166">
            <v>3960</v>
          </cell>
        </row>
        <row r="3167">
          <cell r="B3167" t="str">
            <v>LSE5350</v>
          </cell>
          <cell r="C3167" t="str">
            <v>581-06-13</v>
          </cell>
          <cell r="D3167" t="str">
            <v>MA503 0A</v>
          </cell>
          <cell r="E3167" t="str">
            <v>BW40</v>
          </cell>
          <cell r="F3167">
            <v>660</v>
          </cell>
        </row>
        <row r="3168">
          <cell r="B3168" t="str">
            <v>LSE5350</v>
          </cell>
          <cell r="C3168" t="str">
            <v>581-06-13</v>
          </cell>
          <cell r="D3168" t="str">
            <v>MA503 0A</v>
          </cell>
          <cell r="E3168" t="str">
            <v>BW40</v>
          </cell>
          <cell r="F3168">
            <v>660</v>
          </cell>
        </row>
        <row r="3169">
          <cell r="B3169" t="str">
            <v>LSE5350</v>
          </cell>
          <cell r="C3169" t="str">
            <v>581-06-13</v>
          </cell>
          <cell r="D3169" t="str">
            <v>MA503 0A</v>
          </cell>
          <cell r="E3169" t="str">
            <v>BW40</v>
          </cell>
          <cell r="F3169">
            <v>660</v>
          </cell>
        </row>
        <row r="3170">
          <cell r="B3170" t="str">
            <v>LSE5350</v>
          </cell>
          <cell r="C3170" t="str">
            <v>581-06-13</v>
          </cell>
          <cell r="D3170" t="str">
            <v>MA503 0A</v>
          </cell>
          <cell r="E3170" t="str">
            <v>BW40</v>
          </cell>
          <cell r="F3170">
            <v>660</v>
          </cell>
        </row>
        <row r="3171">
          <cell r="B3171" t="str">
            <v>LSE5350</v>
          </cell>
          <cell r="C3171" t="str">
            <v>581-06-13</v>
          </cell>
          <cell r="D3171" t="str">
            <v>MA503 0A</v>
          </cell>
          <cell r="E3171" t="str">
            <v>BW40</v>
          </cell>
          <cell r="F3171">
            <v>660</v>
          </cell>
        </row>
        <row r="3172">
          <cell r="B3172" t="str">
            <v>LSE5362</v>
          </cell>
          <cell r="C3172" t="str">
            <v>581-06-13</v>
          </cell>
          <cell r="D3172" t="str">
            <v>MA503 0A</v>
          </cell>
          <cell r="E3172" t="str">
            <v>BW40</v>
          </cell>
          <cell r="F3172">
            <v>660</v>
          </cell>
          <cell r="G3172">
            <v>660</v>
          </cell>
        </row>
        <row r="3173">
          <cell r="B3173" t="str">
            <v>LSE5359</v>
          </cell>
          <cell r="C3173" t="str">
            <v>581-06-13</v>
          </cell>
          <cell r="D3173" t="str">
            <v>MA503 0A</v>
          </cell>
          <cell r="E3173" t="str">
            <v>BW40</v>
          </cell>
          <cell r="F3173">
            <v>660</v>
          </cell>
          <cell r="G3173">
            <v>1320</v>
          </cell>
        </row>
        <row r="3174">
          <cell r="B3174" t="str">
            <v>LSE5359</v>
          </cell>
          <cell r="C3174" t="str">
            <v>581-06-13</v>
          </cell>
          <cell r="D3174" t="str">
            <v>MA503 0A</v>
          </cell>
          <cell r="E3174" t="str">
            <v>BW40</v>
          </cell>
          <cell r="F3174">
            <v>660</v>
          </cell>
        </row>
        <row r="3175">
          <cell r="B3175" t="str">
            <v>LSE5388</v>
          </cell>
          <cell r="C3175" t="str">
            <v>581-06-13</v>
          </cell>
          <cell r="D3175" t="str">
            <v>MA503 0A</v>
          </cell>
          <cell r="E3175" t="str">
            <v>BW40</v>
          </cell>
          <cell r="F3175">
            <v>660</v>
          </cell>
          <cell r="G3175">
            <v>660</v>
          </cell>
        </row>
        <row r="3176">
          <cell r="B3176" t="str">
            <v>LSE5363</v>
          </cell>
          <cell r="C3176" t="str">
            <v>581-06-02</v>
          </cell>
          <cell r="D3176" t="str">
            <v>MA503 0A</v>
          </cell>
          <cell r="E3176" t="str">
            <v>RW32</v>
          </cell>
          <cell r="F3176">
            <v>660</v>
          </cell>
          <cell r="G3176">
            <v>660</v>
          </cell>
        </row>
        <row r="3177">
          <cell r="B3177" t="str">
            <v>LSE5361</v>
          </cell>
          <cell r="C3177" t="str">
            <v>581-06-02</v>
          </cell>
          <cell r="D3177" t="str">
            <v>MA503 0A</v>
          </cell>
          <cell r="E3177" t="str">
            <v>RW32</v>
          </cell>
          <cell r="F3177">
            <v>660</v>
          </cell>
          <cell r="G3177">
            <v>660</v>
          </cell>
        </row>
        <row r="3178">
          <cell r="B3178" t="str">
            <v>LSE5360</v>
          </cell>
          <cell r="C3178" t="str">
            <v>581-06-16</v>
          </cell>
          <cell r="D3178" t="str">
            <v>MA503 0A</v>
          </cell>
          <cell r="E3178" t="str">
            <v>SW49</v>
          </cell>
          <cell r="F3178">
            <v>660</v>
          </cell>
          <cell r="G3178">
            <v>660</v>
          </cell>
        </row>
        <row r="3179">
          <cell r="B3179" t="str">
            <v>LSE5365</v>
          </cell>
          <cell r="C3179" t="str">
            <v>581-06-16</v>
          </cell>
          <cell r="D3179" t="str">
            <v>MA503 0A</v>
          </cell>
          <cell r="E3179" t="str">
            <v>SW49</v>
          </cell>
          <cell r="F3179">
            <v>660</v>
          </cell>
          <cell r="G3179">
            <v>660</v>
          </cell>
        </row>
        <row r="3180">
          <cell r="B3180" t="str">
            <v>LSE5392</v>
          </cell>
          <cell r="C3180" t="str">
            <v>581-06-16</v>
          </cell>
          <cell r="D3180" t="str">
            <v>MA503 0A</v>
          </cell>
          <cell r="E3180" t="str">
            <v>SW49</v>
          </cell>
          <cell r="F3180">
            <v>660</v>
          </cell>
          <cell r="G3180">
            <v>1320</v>
          </cell>
        </row>
        <row r="3181">
          <cell r="B3181" t="str">
            <v>LSE5392</v>
          </cell>
          <cell r="C3181" t="str">
            <v>581-06-16</v>
          </cell>
          <cell r="D3181" t="str">
            <v>MA503 0A</v>
          </cell>
          <cell r="E3181" t="str">
            <v>SW49</v>
          </cell>
          <cell r="F3181">
            <v>660</v>
          </cell>
        </row>
        <row r="3182">
          <cell r="B3182" t="str">
            <v>LSE5394</v>
          </cell>
          <cell r="C3182" t="str">
            <v>581-06-02</v>
          </cell>
          <cell r="D3182" t="str">
            <v>MA503 0A</v>
          </cell>
          <cell r="E3182" t="str">
            <v>RW32</v>
          </cell>
          <cell r="F3182">
            <v>660</v>
          </cell>
          <cell r="G3182">
            <v>1980</v>
          </cell>
        </row>
        <row r="3183">
          <cell r="B3183" t="str">
            <v>LSE5394</v>
          </cell>
          <cell r="C3183" t="str">
            <v>581-06-02</v>
          </cell>
          <cell r="D3183" t="str">
            <v>MA503 0A</v>
          </cell>
          <cell r="E3183" t="str">
            <v>RW32</v>
          </cell>
          <cell r="F3183">
            <v>660</v>
          </cell>
        </row>
        <row r="3185">
          <cell r="B3185" t="str">
            <v>MUS2065</v>
          </cell>
          <cell r="C3185" t="str">
            <v>520/5085/565</v>
          </cell>
          <cell r="D3185" t="str">
            <v>WA507 0A</v>
          </cell>
          <cell r="E3185" t="str">
            <v>SP06</v>
          </cell>
          <cell r="F3185">
            <v>682</v>
          </cell>
        </row>
        <row r="3186">
          <cell r="B3186" t="str">
            <v>MUS2065</v>
          </cell>
          <cell r="C3186" t="str">
            <v>520/5085/565</v>
          </cell>
          <cell r="D3186" t="str">
            <v>WA507 0A</v>
          </cell>
          <cell r="E3186" t="str">
            <v>SP06</v>
          </cell>
          <cell r="F3186">
            <v>682</v>
          </cell>
        </row>
        <row r="3187">
          <cell r="B3187" t="str">
            <v>MUS2065</v>
          </cell>
          <cell r="C3187" t="str">
            <v>520/5085/565</v>
          </cell>
          <cell r="D3187" t="str">
            <v>WA507 0A</v>
          </cell>
          <cell r="E3187" t="str">
            <v>SP06</v>
          </cell>
          <cell r="F3187">
            <v>682</v>
          </cell>
        </row>
        <row r="3188">
          <cell r="B3188" t="str">
            <v>MUS2065</v>
          </cell>
          <cell r="C3188" t="str">
            <v>520/5085/565</v>
          </cell>
          <cell r="D3188" t="str">
            <v>WA507 0A</v>
          </cell>
          <cell r="E3188" t="str">
            <v>SP06</v>
          </cell>
          <cell r="F3188">
            <v>682</v>
          </cell>
        </row>
        <row r="3189">
          <cell r="B3189" t="str">
            <v>MUS2065</v>
          </cell>
          <cell r="C3189" t="str">
            <v>520/5085/565</v>
          </cell>
          <cell r="D3189" t="str">
            <v>WA507 0A</v>
          </cell>
          <cell r="E3189" t="str">
            <v>SP06</v>
          </cell>
          <cell r="F3189">
            <v>620</v>
          </cell>
        </row>
        <row r="3190">
          <cell r="B3190" t="str">
            <v>MUS2065</v>
          </cell>
          <cell r="C3190" t="str">
            <v>520/5085/565</v>
          </cell>
          <cell r="D3190" t="str">
            <v>WA507 0A</v>
          </cell>
          <cell r="E3190" t="str">
            <v>SP06</v>
          </cell>
          <cell r="F3190">
            <v>434</v>
          </cell>
        </row>
        <row r="3191">
          <cell r="B3191" t="str">
            <v>MUS2063</v>
          </cell>
          <cell r="C3191" t="str">
            <v>111/715/511</v>
          </cell>
          <cell r="D3191" t="str">
            <v>MA444 0A</v>
          </cell>
          <cell r="E3191" t="str">
            <v>BW42</v>
          </cell>
          <cell r="F3191">
            <v>480</v>
          </cell>
          <cell r="G3191">
            <v>1339</v>
          </cell>
        </row>
        <row r="3192">
          <cell r="B3192" t="str">
            <v>MUS2063</v>
          </cell>
          <cell r="C3192" t="str">
            <v>111/715/511</v>
          </cell>
          <cell r="D3192" t="str">
            <v>MA444 0A</v>
          </cell>
          <cell r="E3192" t="str">
            <v>BW42</v>
          </cell>
          <cell r="F3192">
            <v>496</v>
          </cell>
        </row>
        <row r="3193">
          <cell r="B3193" t="str">
            <v>MUS2063</v>
          </cell>
          <cell r="C3193" t="str">
            <v>111/715/511</v>
          </cell>
          <cell r="D3193" t="str">
            <v>MA444 0A</v>
          </cell>
          <cell r="E3193" t="str">
            <v>BW42</v>
          </cell>
          <cell r="F3193">
            <v>231</v>
          </cell>
        </row>
        <row r="3194">
          <cell r="B3194" t="str">
            <v>MUS2063</v>
          </cell>
          <cell r="C3194" t="str">
            <v>111/715/511</v>
          </cell>
          <cell r="D3194" t="str">
            <v>MA444 0A</v>
          </cell>
          <cell r="E3194" t="str">
            <v>BW42</v>
          </cell>
          <cell r="F3194">
            <v>132</v>
          </cell>
        </row>
        <row r="3195">
          <cell r="B3195" t="str">
            <v>MUS2062</v>
          </cell>
          <cell r="C3195" t="str">
            <v>111/715/533</v>
          </cell>
          <cell r="D3195" t="str">
            <v>MA444 0A</v>
          </cell>
          <cell r="E3195" t="str">
            <v>SW57</v>
          </cell>
          <cell r="F3195">
            <v>400</v>
          </cell>
          <cell r="G3195">
            <v>4586</v>
          </cell>
        </row>
        <row r="3196">
          <cell r="B3196" t="str">
            <v>MUS2062</v>
          </cell>
          <cell r="C3196" t="str">
            <v>111/715/533</v>
          </cell>
          <cell r="D3196" t="str">
            <v>MA444 0A</v>
          </cell>
          <cell r="E3196" t="str">
            <v>SW57</v>
          </cell>
          <cell r="F3196">
            <v>260</v>
          </cell>
        </row>
        <row r="3197">
          <cell r="B3197" t="str">
            <v>MUS2062</v>
          </cell>
          <cell r="C3197" t="str">
            <v>111/715/533</v>
          </cell>
          <cell r="D3197" t="str">
            <v>MA444 0A</v>
          </cell>
          <cell r="E3197" t="str">
            <v>SW57</v>
          </cell>
          <cell r="F3197">
            <v>660</v>
          </cell>
        </row>
        <row r="3198">
          <cell r="B3198" t="str">
            <v>MUS2062</v>
          </cell>
          <cell r="C3198" t="str">
            <v>111/715/533</v>
          </cell>
          <cell r="D3198" t="str">
            <v>MA444 0A</v>
          </cell>
          <cell r="E3198" t="str">
            <v>SW57</v>
          </cell>
          <cell r="F3198">
            <v>682</v>
          </cell>
        </row>
        <row r="3199">
          <cell r="B3199" t="str">
            <v>MUS2062</v>
          </cell>
          <cell r="C3199" t="str">
            <v>111/715/533</v>
          </cell>
          <cell r="D3199" t="str">
            <v>MA444 0A</v>
          </cell>
          <cell r="E3199" t="str">
            <v>SW57</v>
          </cell>
          <cell r="F3199">
            <v>682</v>
          </cell>
        </row>
        <row r="3200">
          <cell r="B3200" t="str">
            <v>MUS2062</v>
          </cell>
          <cell r="C3200" t="str">
            <v>111/715/533</v>
          </cell>
          <cell r="D3200" t="str">
            <v>MA444 0A</v>
          </cell>
          <cell r="E3200" t="str">
            <v>SW57</v>
          </cell>
          <cell r="F3200">
            <v>600</v>
          </cell>
        </row>
        <row r="3201">
          <cell r="B3201" t="str">
            <v>MUS2062</v>
          </cell>
          <cell r="C3201" t="str">
            <v>111/715/533</v>
          </cell>
          <cell r="D3201" t="str">
            <v>MA444 0A</v>
          </cell>
          <cell r="E3201" t="str">
            <v>SW57</v>
          </cell>
          <cell r="F3201">
            <v>620</v>
          </cell>
        </row>
        <row r="3202">
          <cell r="B3202" t="str">
            <v>MUS2062</v>
          </cell>
          <cell r="C3202" t="str">
            <v>111/715/533</v>
          </cell>
          <cell r="D3202" t="str">
            <v>MA444 0A</v>
          </cell>
          <cell r="E3202" t="str">
            <v>SW57</v>
          </cell>
          <cell r="F3202">
            <v>682</v>
          </cell>
        </row>
        <row r="3203">
          <cell r="B3203" t="str">
            <v>MUS2069</v>
          </cell>
          <cell r="C3203" t="str">
            <v>3173/5085/565</v>
          </cell>
          <cell r="D3203" t="str">
            <v>MA506 0A</v>
          </cell>
          <cell r="E3203" t="str">
            <v>SP06</v>
          </cell>
          <cell r="F3203">
            <v>400</v>
          </cell>
          <cell r="G3203">
            <v>15088</v>
          </cell>
        </row>
        <row r="3204">
          <cell r="B3204" t="str">
            <v>MUS2069</v>
          </cell>
          <cell r="C3204" t="str">
            <v>3173/5085/565</v>
          </cell>
          <cell r="D3204" t="str">
            <v>MA506 0A</v>
          </cell>
          <cell r="E3204" t="str">
            <v>SP06</v>
          </cell>
          <cell r="F3204">
            <v>180</v>
          </cell>
        </row>
        <row r="3205">
          <cell r="B3205" t="str">
            <v>MUS2069</v>
          </cell>
          <cell r="C3205" t="str">
            <v>3173/5085/565</v>
          </cell>
          <cell r="D3205" t="str">
            <v>MA506 0A</v>
          </cell>
          <cell r="E3205" t="str">
            <v>SP06</v>
          </cell>
          <cell r="F3205">
            <v>620</v>
          </cell>
        </row>
        <row r="3206">
          <cell r="B3206" t="str">
            <v>MUS2069</v>
          </cell>
          <cell r="C3206" t="str">
            <v>3173/5085/565</v>
          </cell>
          <cell r="D3206" t="str">
            <v>MA506 0A</v>
          </cell>
          <cell r="E3206" t="str">
            <v>SP06</v>
          </cell>
          <cell r="F3206">
            <v>620</v>
          </cell>
        </row>
        <row r="3207">
          <cell r="B3207" t="str">
            <v>MUS2069</v>
          </cell>
          <cell r="C3207" t="str">
            <v>3173/5085/565</v>
          </cell>
          <cell r="D3207" t="str">
            <v>MA506 0A</v>
          </cell>
          <cell r="E3207" t="str">
            <v>SP06</v>
          </cell>
          <cell r="F3207">
            <v>620</v>
          </cell>
        </row>
        <row r="3208">
          <cell r="B3208" t="str">
            <v>MUS2069</v>
          </cell>
          <cell r="C3208" t="str">
            <v>3173/5085/565</v>
          </cell>
          <cell r="D3208" t="str">
            <v>MA506 0A</v>
          </cell>
          <cell r="E3208" t="str">
            <v>SP06</v>
          </cell>
          <cell r="F3208">
            <v>620</v>
          </cell>
        </row>
        <row r="3209">
          <cell r="B3209" t="str">
            <v>MUS2069</v>
          </cell>
          <cell r="C3209" t="str">
            <v>3173/5085/565</v>
          </cell>
          <cell r="D3209" t="str">
            <v>MA506 0A</v>
          </cell>
          <cell r="E3209" t="str">
            <v>SP06</v>
          </cell>
          <cell r="F3209">
            <v>620</v>
          </cell>
        </row>
        <row r="3210">
          <cell r="B3210" t="str">
            <v>MUS2069</v>
          </cell>
          <cell r="C3210" t="str">
            <v>3173/5085/565</v>
          </cell>
          <cell r="D3210" t="str">
            <v>MA506 0A</v>
          </cell>
          <cell r="E3210" t="str">
            <v>SP06</v>
          </cell>
          <cell r="F3210">
            <v>620</v>
          </cell>
        </row>
        <row r="3211">
          <cell r="B3211" t="str">
            <v>MUS2069</v>
          </cell>
          <cell r="C3211" t="str">
            <v>3173/5085/565</v>
          </cell>
          <cell r="D3211" t="str">
            <v>MA506 0A</v>
          </cell>
          <cell r="E3211" t="str">
            <v>SP06</v>
          </cell>
          <cell r="F3211">
            <v>620</v>
          </cell>
        </row>
        <row r="3212">
          <cell r="B3212" t="str">
            <v>MUS2069</v>
          </cell>
          <cell r="C3212" t="str">
            <v>3173/5085/565</v>
          </cell>
          <cell r="D3212" t="str">
            <v>MA506 0A</v>
          </cell>
          <cell r="E3212" t="str">
            <v>SP06</v>
          </cell>
          <cell r="F3212">
            <v>600</v>
          </cell>
        </row>
        <row r="3213">
          <cell r="B3213" t="str">
            <v>MUS2069</v>
          </cell>
          <cell r="C3213" t="str">
            <v>3173/5085/565</v>
          </cell>
          <cell r="D3213" t="str">
            <v>MA506 0A</v>
          </cell>
          <cell r="E3213" t="str">
            <v>SP06</v>
          </cell>
          <cell r="F3213">
            <v>600</v>
          </cell>
        </row>
        <row r="3214">
          <cell r="B3214" t="str">
            <v>MUS2069</v>
          </cell>
          <cell r="C3214" t="str">
            <v>3173/5085/565</v>
          </cell>
          <cell r="D3214" t="str">
            <v>MA506 0A</v>
          </cell>
          <cell r="E3214" t="str">
            <v>SP06</v>
          </cell>
          <cell r="F3214">
            <v>600</v>
          </cell>
        </row>
        <row r="3215">
          <cell r="B3215" t="str">
            <v>MUS2069</v>
          </cell>
          <cell r="C3215" t="str">
            <v>3173/5085/565</v>
          </cell>
          <cell r="D3215" t="str">
            <v>MA506 0A</v>
          </cell>
          <cell r="E3215" t="str">
            <v>SP06</v>
          </cell>
          <cell r="F3215">
            <v>600</v>
          </cell>
        </row>
        <row r="3216">
          <cell r="B3216" t="str">
            <v>MUS2069</v>
          </cell>
          <cell r="C3216" t="str">
            <v>3173/5085/565</v>
          </cell>
          <cell r="D3216" t="str">
            <v>MA506 0A</v>
          </cell>
          <cell r="E3216" t="str">
            <v>SP06</v>
          </cell>
          <cell r="F3216">
            <v>600</v>
          </cell>
        </row>
        <row r="3217">
          <cell r="B3217" t="str">
            <v>MUS2069</v>
          </cell>
          <cell r="C3217" t="str">
            <v>3173/5085/565</v>
          </cell>
          <cell r="D3217" t="str">
            <v>MA506 0A</v>
          </cell>
          <cell r="E3217" t="str">
            <v>SP06</v>
          </cell>
          <cell r="F3217">
            <v>600</v>
          </cell>
        </row>
        <row r="3218">
          <cell r="B3218" t="str">
            <v>MUS2069</v>
          </cell>
          <cell r="C3218" t="str">
            <v>3173/5085/565</v>
          </cell>
          <cell r="D3218" t="str">
            <v>MA506 0A</v>
          </cell>
          <cell r="E3218" t="str">
            <v>SP06</v>
          </cell>
          <cell r="F3218">
            <v>682</v>
          </cell>
        </row>
        <row r="3219">
          <cell r="B3219" t="str">
            <v>MUS2069</v>
          </cell>
          <cell r="C3219" t="str">
            <v>3173/5085/565</v>
          </cell>
          <cell r="D3219" t="str">
            <v>MA506 0A</v>
          </cell>
          <cell r="E3219" t="str">
            <v>SP06</v>
          </cell>
          <cell r="F3219">
            <v>682</v>
          </cell>
        </row>
        <row r="3220">
          <cell r="B3220" t="str">
            <v>MUS2069</v>
          </cell>
          <cell r="C3220" t="str">
            <v>3173/5085/565</v>
          </cell>
          <cell r="D3220" t="str">
            <v>MA506 0A</v>
          </cell>
          <cell r="E3220" t="str">
            <v>SP06</v>
          </cell>
          <cell r="F3220">
            <v>682</v>
          </cell>
        </row>
        <row r="3221">
          <cell r="B3221" t="str">
            <v>MUS2069</v>
          </cell>
          <cell r="C3221" t="str">
            <v>3173/5085/565</v>
          </cell>
          <cell r="D3221" t="str">
            <v>MA506 0A</v>
          </cell>
          <cell r="E3221" t="str">
            <v>SP06</v>
          </cell>
          <cell r="F3221">
            <v>660</v>
          </cell>
        </row>
        <row r="3222">
          <cell r="B3222" t="str">
            <v>MUS2069</v>
          </cell>
          <cell r="C3222" t="str">
            <v>3173/5085/565</v>
          </cell>
          <cell r="D3222" t="str">
            <v>MA506 0A</v>
          </cell>
          <cell r="E3222" t="str">
            <v>SP06</v>
          </cell>
          <cell r="F3222">
            <v>660</v>
          </cell>
        </row>
        <row r="3223">
          <cell r="B3223" t="str">
            <v>MUS2069</v>
          </cell>
          <cell r="C3223" t="str">
            <v>3173/5085/565</v>
          </cell>
          <cell r="D3223" t="str">
            <v>MA506 0A</v>
          </cell>
          <cell r="E3223" t="str">
            <v>SP06</v>
          </cell>
          <cell r="F3223">
            <v>620</v>
          </cell>
        </row>
        <row r="3224">
          <cell r="B3224" t="str">
            <v>MUS2069</v>
          </cell>
          <cell r="C3224" t="str">
            <v>3173/5085/565</v>
          </cell>
          <cell r="D3224" t="str">
            <v>MA506 0A</v>
          </cell>
          <cell r="E3224" t="str">
            <v>SP06</v>
          </cell>
          <cell r="F3224">
            <v>620</v>
          </cell>
        </row>
        <row r="3225">
          <cell r="B3225" t="str">
            <v>MUS2069</v>
          </cell>
          <cell r="C3225" t="str">
            <v>3173/5085/565</v>
          </cell>
          <cell r="D3225" t="str">
            <v>MA506 0A</v>
          </cell>
          <cell r="E3225" t="str">
            <v>SP06</v>
          </cell>
          <cell r="F3225">
            <v>620</v>
          </cell>
        </row>
        <row r="3226">
          <cell r="B3226" t="str">
            <v>MUS2069</v>
          </cell>
          <cell r="C3226" t="str">
            <v>3173/5085/565</v>
          </cell>
          <cell r="D3226" t="str">
            <v>MA506 0A</v>
          </cell>
          <cell r="E3226" t="str">
            <v>SP06</v>
          </cell>
          <cell r="F3226">
            <v>682</v>
          </cell>
        </row>
        <row r="3227">
          <cell r="B3227" t="str">
            <v>MUS2069</v>
          </cell>
          <cell r="C3227" t="str">
            <v>3173/5085/565</v>
          </cell>
          <cell r="D3227" t="str">
            <v>MA506 0A</v>
          </cell>
          <cell r="E3227" t="str">
            <v>SP06</v>
          </cell>
          <cell r="F3227">
            <v>660</v>
          </cell>
        </row>
        <row r="3228">
          <cell r="B3228" t="str">
            <v>LSANZ4831Recut</v>
          </cell>
          <cell r="C3228" t="str">
            <v>20560-9494</v>
          </cell>
          <cell r="D3228" t="str">
            <v>WA477 0B</v>
          </cell>
          <cell r="E3228" t="str">
            <v>SP07</v>
          </cell>
          <cell r="F3228">
            <v>360</v>
          </cell>
          <cell r="G3228">
            <v>616</v>
          </cell>
        </row>
        <row r="3229">
          <cell r="B3229" t="str">
            <v>LSANZ4831Recut</v>
          </cell>
          <cell r="C3229" t="str">
            <v>20560-9494</v>
          </cell>
          <cell r="D3229" t="str">
            <v>WA477 0B</v>
          </cell>
          <cell r="E3229" t="str">
            <v>SP07</v>
          </cell>
          <cell r="F3229">
            <v>176</v>
          </cell>
        </row>
        <row r="3230">
          <cell r="B3230" t="str">
            <v>LSANZ4831Recut</v>
          </cell>
          <cell r="C3230" t="str">
            <v>20560-9494</v>
          </cell>
          <cell r="D3230" t="str">
            <v>WA477 0B</v>
          </cell>
          <cell r="E3230" t="str">
            <v>SP07</v>
          </cell>
          <cell r="F3230">
            <v>55</v>
          </cell>
        </row>
        <row r="3231">
          <cell r="B3231" t="str">
            <v>LSANZ4831Recut</v>
          </cell>
          <cell r="C3231" t="str">
            <v>20560-9494</v>
          </cell>
          <cell r="D3231" t="str">
            <v>WA477 0B</v>
          </cell>
          <cell r="E3231" t="str">
            <v>SP07</v>
          </cell>
          <cell r="F3231">
            <v>25</v>
          </cell>
        </row>
        <row r="3232">
          <cell r="B3232" t="str">
            <v>LSANZ4832Recut</v>
          </cell>
          <cell r="C3232" t="str">
            <v>20985-9494</v>
          </cell>
          <cell r="D3232" t="str">
            <v>WA476 0A</v>
          </cell>
          <cell r="E3232" t="str">
            <v>SP07</v>
          </cell>
          <cell r="F3232">
            <v>420</v>
          </cell>
          <cell r="G3232">
            <v>680</v>
          </cell>
        </row>
        <row r="3233">
          <cell r="B3233" t="str">
            <v>LSANZ4832Recut</v>
          </cell>
          <cell r="C3233" t="str">
            <v>20985-9494</v>
          </cell>
          <cell r="D3233" t="str">
            <v>WA476 0A</v>
          </cell>
          <cell r="E3233" t="str">
            <v>SP07</v>
          </cell>
          <cell r="F3233">
            <v>168</v>
          </cell>
        </row>
        <row r="3234">
          <cell r="B3234" t="str">
            <v>LSANZ4832Recut</v>
          </cell>
          <cell r="C3234" t="str">
            <v>20985-9494</v>
          </cell>
          <cell r="D3234" t="str">
            <v>WA476 0A</v>
          </cell>
          <cell r="E3234" t="str">
            <v>SP07</v>
          </cell>
          <cell r="F3234">
            <v>20</v>
          </cell>
        </row>
        <row r="3235">
          <cell r="B3235" t="str">
            <v>LSANZ4832Recut</v>
          </cell>
          <cell r="C3235" t="str">
            <v>20985-9494</v>
          </cell>
          <cell r="D3235" t="str">
            <v>WA476 0A</v>
          </cell>
          <cell r="E3235" t="str">
            <v>SP07</v>
          </cell>
          <cell r="F3235">
            <v>72</v>
          </cell>
        </row>
        <row r="3236">
          <cell r="B3236" t="str">
            <v>LSANZ4833Recut</v>
          </cell>
          <cell r="C3236" t="str">
            <v>43450-9494</v>
          </cell>
          <cell r="D3236" t="str">
            <v>WA421 1A</v>
          </cell>
          <cell r="E3236" t="str">
            <v>SP07</v>
          </cell>
          <cell r="F3236">
            <v>341</v>
          </cell>
          <cell r="G3236">
            <v>511</v>
          </cell>
        </row>
        <row r="3237">
          <cell r="B3237" t="str">
            <v>LSANZ4833Recut</v>
          </cell>
          <cell r="C3237" t="str">
            <v>43450-9494</v>
          </cell>
          <cell r="D3237" t="str">
            <v>WA421 1A</v>
          </cell>
          <cell r="E3237" t="str">
            <v>SP07</v>
          </cell>
          <cell r="F3237">
            <v>135</v>
          </cell>
        </row>
        <row r="3238">
          <cell r="B3238" t="str">
            <v>LSANZ4833Recut</v>
          </cell>
          <cell r="C3238" t="str">
            <v>43450-9494</v>
          </cell>
          <cell r="D3238" t="str">
            <v>WA421 1A</v>
          </cell>
          <cell r="E3238" t="str">
            <v>SP07</v>
          </cell>
          <cell r="F3238">
            <v>35</v>
          </cell>
        </row>
        <row r="3239">
          <cell r="B3239" t="str">
            <v>LSANZ4926</v>
          </cell>
          <cell r="C3239" t="str">
            <v>00592-0201</v>
          </cell>
          <cell r="D3239" t="str">
            <v>MA510 0A</v>
          </cell>
          <cell r="E3239" t="str">
            <v>RW32</v>
          </cell>
          <cell r="F3239">
            <v>600</v>
          </cell>
          <cell r="G3239">
            <v>600</v>
          </cell>
        </row>
        <row r="3240">
          <cell r="B3240" t="str">
            <v>LSANZ4944</v>
          </cell>
          <cell r="C3240" t="str">
            <v>00592-0201</v>
          </cell>
          <cell r="D3240" t="str">
            <v>MA510 0A</v>
          </cell>
          <cell r="E3240" t="str">
            <v>RW32</v>
          </cell>
          <cell r="F3240">
            <v>600</v>
          </cell>
          <cell r="G3240">
            <v>600</v>
          </cell>
        </row>
        <row r="3241">
          <cell r="B3241" t="str">
            <v>LSANZ4932</v>
          </cell>
          <cell r="C3241" t="str">
            <v>20595-0207</v>
          </cell>
          <cell r="D3241" t="str">
            <v>WA512 1A</v>
          </cell>
          <cell r="E3241" t="str">
            <v>SW49</v>
          </cell>
          <cell r="F3241">
            <v>600</v>
          </cell>
          <cell r="G3241">
            <v>600</v>
          </cell>
        </row>
        <row r="3242">
          <cell r="B3242" t="str">
            <v>LSANZ4933</v>
          </cell>
          <cell r="C3242" t="str">
            <v>20596-0201</v>
          </cell>
          <cell r="D3242" t="str">
            <v>WA513 1A</v>
          </cell>
          <cell r="E3242" t="str">
            <v>RW32</v>
          </cell>
          <cell r="F3242">
            <v>600</v>
          </cell>
          <cell r="G3242">
            <v>600</v>
          </cell>
        </row>
        <row r="3243">
          <cell r="B3243" t="str">
            <v>LSANZ4938</v>
          </cell>
          <cell r="C3243" t="str">
            <v>00514-5471</v>
          </cell>
          <cell r="D3243" t="str">
            <v>MA502 0A</v>
          </cell>
          <cell r="E3243" t="str">
            <v>TW23</v>
          </cell>
          <cell r="F3243">
            <v>660</v>
          </cell>
          <cell r="G3243">
            <v>2075</v>
          </cell>
        </row>
        <row r="3244">
          <cell r="B3244" t="str">
            <v>LSANZ4938</v>
          </cell>
          <cell r="C3244" t="str">
            <v>00514-5471</v>
          </cell>
          <cell r="D3244" t="str">
            <v>MA502 0A</v>
          </cell>
          <cell r="E3244" t="str">
            <v>TW23</v>
          </cell>
          <cell r="F3244">
            <v>660</v>
          </cell>
        </row>
        <row r="3245">
          <cell r="B3245" t="str">
            <v>LSANZ4938</v>
          </cell>
          <cell r="C3245" t="str">
            <v>00514-5471</v>
          </cell>
          <cell r="D3245" t="str">
            <v>MA502 0A</v>
          </cell>
          <cell r="E3245" t="str">
            <v>TW23</v>
          </cell>
          <cell r="F3245">
            <v>465</v>
          </cell>
        </row>
        <row r="3246">
          <cell r="B3246" t="str">
            <v>LSANZ4938</v>
          </cell>
          <cell r="C3246" t="str">
            <v>00514-5471</v>
          </cell>
          <cell r="D3246" t="str">
            <v>MA502 0A</v>
          </cell>
          <cell r="E3246" t="str">
            <v>TW23</v>
          </cell>
          <cell r="F3246">
            <v>147</v>
          </cell>
        </row>
        <row r="3247">
          <cell r="B3247" t="str">
            <v>LSANZ4938</v>
          </cell>
          <cell r="C3247" t="str">
            <v>00514-5471</v>
          </cell>
          <cell r="D3247" t="str">
            <v>MA502 0A</v>
          </cell>
          <cell r="E3247" t="str">
            <v>TW23</v>
          </cell>
          <cell r="F3247">
            <v>77</v>
          </cell>
        </row>
        <row r="3248">
          <cell r="B3248" t="str">
            <v>LSANZ4938</v>
          </cell>
          <cell r="C3248" t="str">
            <v>00514-5471</v>
          </cell>
          <cell r="D3248" t="str">
            <v>MA502 0A</v>
          </cell>
          <cell r="E3248" t="str">
            <v>TW23</v>
          </cell>
          <cell r="F3248">
            <v>66</v>
          </cell>
        </row>
        <row r="3249">
          <cell r="B3249" t="str">
            <v>LSANZ4940</v>
          </cell>
          <cell r="C3249" t="str">
            <v>00550-5471</v>
          </cell>
          <cell r="D3249" t="str">
            <v>WA383 1A</v>
          </cell>
          <cell r="E3249" t="str">
            <v>TW23</v>
          </cell>
          <cell r="F3249">
            <v>713</v>
          </cell>
          <cell r="G3249">
            <v>838</v>
          </cell>
        </row>
        <row r="3250">
          <cell r="B3250" t="str">
            <v>LSANZ4940</v>
          </cell>
          <cell r="C3250" t="str">
            <v>00550-5471</v>
          </cell>
          <cell r="D3250" t="str">
            <v>WA383 1A</v>
          </cell>
          <cell r="E3250" t="str">
            <v>TW23</v>
          </cell>
          <cell r="F3250">
            <v>120</v>
          </cell>
        </row>
        <row r="3251">
          <cell r="B3251" t="str">
            <v>LSANZ4940</v>
          </cell>
          <cell r="C3251" t="str">
            <v>00550-5471</v>
          </cell>
          <cell r="D3251" t="str">
            <v>WA383 1A</v>
          </cell>
          <cell r="E3251" t="str">
            <v>TW23</v>
          </cell>
          <cell r="F3251">
            <v>5</v>
          </cell>
        </row>
        <row r="3252">
          <cell r="B3252" t="str">
            <v>LSANZ4947</v>
          </cell>
          <cell r="C3252" t="str">
            <v>00704-0206</v>
          </cell>
          <cell r="D3252" t="str">
            <v>MO143 1B</v>
          </cell>
          <cell r="E3252" t="str">
            <v>BW27</v>
          </cell>
          <cell r="F3252">
            <v>600</v>
          </cell>
          <cell r="G3252">
            <v>600</v>
          </cell>
        </row>
        <row r="3254">
          <cell r="B3254" t="str">
            <v>LSE5409</v>
          </cell>
          <cell r="C3254" t="str">
            <v>70570-06-02</v>
          </cell>
          <cell r="D3254" t="str">
            <v>JA508 0A</v>
          </cell>
          <cell r="E3254" t="str">
            <v>RW32</v>
          </cell>
          <cell r="F3254">
            <v>256</v>
          </cell>
          <cell r="G3254">
            <v>772</v>
          </cell>
        </row>
        <row r="3255">
          <cell r="B3255" t="str">
            <v>LSE5409</v>
          </cell>
          <cell r="C3255" t="str">
            <v>70570-06-02</v>
          </cell>
          <cell r="D3255" t="str">
            <v>JA508 0A</v>
          </cell>
          <cell r="E3255" t="str">
            <v>RW32</v>
          </cell>
          <cell r="F3255">
            <v>180</v>
          </cell>
        </row>
        <row r="3256">
          <cell r="B3256" t="str">
            <v>LSE5409</v>
          </cell>
          <cell r="C3256" t="str">
            <v>70570-06-02</v>
          </cell>
          <cell r="D3256" t="str">
            <v>JA508 0A</v>
          </cell>
          <cell r="E3256" t="str">
            <v>RW32</v>
          </cell>
          <cell r="F3256">
            <v>96</v>
          </cell>
        </row>
        <row r="3257">
          <cell r="B3257" t="str">
            <v>LSE5410</v>
          </cell>
          <cell r="C3257" t="str">
            <v>70570-06-02</v>
          </cell>
          <cell r="D3257" t="str">
            <v>JA508 0A</v>
          </cell>
          <cell r="E3257" t="str">
            <v>RW32</v>
          </cell>
          <cell r="F3257">
            <v>300</v>
          </cell>
          <cell r="G3257">
            <v>1236</v>
          </cell>
        </row>
        <row r="3258">
          <cell r="B3258" t="str">
            <v>LSE5410</v>
          </cell>
          <cell r="C3258" t="str">
            <v>70570-06-02</v>
          </cell>
          <cell r="D3258" t="str">
            <v>JA508 0A</v>
          </cell>
          <cell r="E3258" t="str">
            <v>RW32</v>
          </cell>
          <cell r="F3258">
            <v>300</v>
          </cell>
        </row>
        <row r="3259">
          <cell r="B3259" t="str">
            <v>LSE5410</v>
          </cell>
          <cell r="C3259" t="str">
            <v>70570-06-02</v>
          </cell>
          <cell r="D3259" t="str">
            <v>JA508 0A</v>
          </cell>
          <cell r="E3259" t="str">
            <v>RW32</v>
          </cell>
          <cell r="F3259">
            <v>320</v>
          </cell>
        </row>
        <row r="3260">
          <cell r="B3260" t="str">
            <v>LSE5410</v>
          </cell>
          <cell r="C3260" t="str">
            <v>70570-06-02</v>
          </cell>
          <cell r="D3260" t="str">
            <v>JA508 0A</v>
          </cell>
          <cell r="E3260" t="str">
            <v>RW32</v>
          </cell>
          <cell r="F3260">
            <v>256</v>
          </cell>
        </row>
        <row r="3261">
          <cell r="B3261" t="str">
            <v>LSE5410</v>
          </cell>
          <cell r="C3261" t="str">
            <v>70570-06-02</v>
          </cell>
          <cell r="D3261" t="str">
            <v>JA508 0A</v>
          </cell>
          <cell r="E3261" t="str">
            <v>RW32</v>
          </cell>
          <cell r="F3261">
            <v>60</v>
          </cell>
        </row>
        <row r="3262">
          <cell r="B3262" t="str">
            <v>LSE5408</v>
          </cell>
          <cell r="C3262" t="str">
            <v>70570-06-16</v>
          </cell>
          <cell r="D3262" t="str">
            <v>JA508 0A</v>
          </cell>
          <cell r="E3262" t="str">
            <v>SW49</v>
          </cell>
          <cell r="F3262">
            <v>180</v>
          </cell>
          <cell r="G3262">
            <v>492</v>
          </cell>
        </row>
        <row r="3263">
          <cell r="B3263" t="str">
            <v>LSE5408</v>
          </cell>
          <cell r="C3263" t="str">
            <v>70570-06-16</v>
          </cell>
          <cell r="D3263" t="str">
            <v>JA508 0A</v>
          </cell>
          <cell r="E3263" t="str">
            <v>SW49</v>
          </cell>
          <cell r="F3263">
            <v>192</v>
          </cell>
        </row>
        <row r="3264">
          <cell r="B3264" t="str">
            <v>LSE5408</v>
          </cell>
          <cell r="C3264" t="str">
            <v>70570-06-16</v>
          </cell>
          <cell r="D3264" t="str">
            <v>JA508 0A</v>
          </cell>
          <cell r="E3264" t="str">
            <v>SW49</v>
          </cell>
          <cell r="F3264">
            <v>120</v>
          </cell>
        </row>
        <row r="3265">
          <cell r="B3265" t="str">
            <v>LSE5412</v>
          </cell>
          <cell r="C3265" t="str">
            <v>70570-06-16</v>
          </cell>
          <cell r="D3265" t="str">
            <v>JA508 0A</v>
          </cell>
          <cell r="E3265" t="str">
            <v>SW49</v>
          </cell>
          <cell r="F3265">
            <v>120</v>
          </cell>
          <cell r="G3265">
            <v>308</v>
          </cell>
        </row>
        <row r="3266">
          <cell r="B3266" t="str">
            <v>LSE5412</v>
          </cell>
          <cell r="C3266" t="str">
            <v>70570-06-16</v>
          </cell>
          <cell r="D3266" t="str">
            <v>JA508 0A</v>
          </cell>
          <cell r="E3266" t="str">
            <v>SW49</v>
          </cell>
          <cell r="F3266">
            <v>128</v>
          </cell>
        </row>
        <row r="3267">
          <cell r="B3267" t="str">
            <v>LSE5412</v>
          </cell>
          <cell r="C3267" t="str">
            <v>70570-06-16</v>
          </cell>
          <cell r="D3267" t="str">
            <v>JA508 0A</v>
          </cell>
          <cell r="E3267" t="str">
            <v>SW49</v>
          </cell>
          <cell r="F3267">
            <v>60</v>
          </cell>
        </row>
        <row r="3268">
          <cell r="B3268" t="str">
            <v>LSE5411</v>
          </cell>
          <cell r="C3268" t="str">
            <v>70570-06-02</v>
          </cell>
          <cell r="D3268" t="str">
            <v>JA508 0A</v>
          </cell>
          <cell r="E3268" t="str">
            <v>RW32</v>
          </cell>
          <cell r="F3268">
            <v>240</v>
          </cell>
          <cell r="G3268">
            <v>1232</v>
          </cell>
        </row>
        <row r="3269">
          <cell r="B3269" t="str">
            <v>LSE5411</v>
          </cell>
          <cell r="C3269" t="str">
            <v>70570-06-02</v>
          </cell>
          <cell r="D3269" t="str">
            <v>JA508 0A</v>
          </cell>
          <cell r="E3269" t="str">
            <v>RW32</v>
          </cell>
          <cell r="F3269">
            <v>240</v>
          </cell>
        </row>
        <row r="3270">
          <cell r="B3270" t="str">
            <v>LSE5411</v>
          </cell>
          <cell r="C3270" t="str">
            <v>70570-06-02</v>
          </cell>
          <cell r="D3270" t="str">
            <v>JA508 0A</v>
          </cell>
          <cell r="E3270" t="str">
            <v>RW32</v>
          </cell>
          <cell r="F3270">
            <v>240</v>
          </cell>
        </row>
        <row r="3271">
          <cell r="B3271" t="str">
            <v>LSE5411</v>
          </cell>
          <cell r="C3271" t="str">
            <v>70570-06-02</v>
          </cell>
          <cell r="D3271" t="str">
            <v>JA508 0A</v>
          </cell>
          <cell r="E3271" t="str">
            <v>RW32</v>
          </cell>
          <cell r="F3271">
            <v>256</v>
          </cell>
        </row>
        <row r="3272">
          <cell r="B3272" t="str">
            <v>LSE5411</v>
          </cell>
          <cell r="C3272" t="str">
            <v>70570-06-02</v>
          </cell>
          <cell r="D3272" t="str">
            <v>JA508 0A</v>
          </cell>
          <cell r="E3272" t="str">
            <v>RW32</v>
          </cell>
          <cell r="F3272">
            <v>256</v>
          </cell>
        </row>
        <row r="3273">
          <cell r="B3273" t="str">
            <v>LSE5413</v>
          </cell>
          <cell r="C3273" t="str">
            <v>70570-06-02</v>
          </cell>
          <cell r="D3273" t="str">
            <v>JA508 0A</v>
          </cell>
          <cell r="E3273" t="str">
            <v>RW32</v>
          </cell>
          <cell r="F3273">
            <v>120</v>
          </cell>
          <cell r="G3273">
            <v>308</v>
          </cell>
        </row>
        <row r="3274">
          <cell r="B3274" t="str">
            <v>LSE5413</v>
          </cell>
          <cell r="C3274" t="str">
            <v>70570-06-02</v>
          </cell>
          <cell r="D3274" t="str">
            <v>JA508 0A</v>
          </cell>
          <cell r="E3274" t="str">
            <v>RW32</v>
          </cell>
          <cell r="F3274">
            <v>128</v>
          </cell>
        </row>
        <row r="3275">
          <cell r="B3275" t="str">
            <v>LSE5413</v>
          </cell>
          <cell r="C3275" t="str">
            <v>70570-06-02</v>
          </cell>
          <cell r="D3275" t="str">
            <v>JA508 0A</v>
          </cell>
          <cell r="E3275" t="str">
            <v>RW32</v>
          </cell>
          <cell r="F3275">
            <v>60</v>
          </cell>
        </row>
        <row r="3276">
          <cell r="B3276" t="str">
            <v>LSE5415</v>
          </cell>
          <cell r="C3276" t="str">
            <v>70570-06-02</v>
          </cell>
          <cell r="D3276" t="str">
            <v>JA508 0A</v>
          </cell>
          <cell r="E3276" t="str">
            <v>RW32</v>
          </cell>
          <cell r="F3276">
            <v>300</v>
          </cell>
          <cell r="G3276">
            <v>740</v>
          </cell>
        </row>
        <row r="3277">
          <cell r="B3277" t="str">
            <v>LSE5415</v>
          </cell>
          <cell r="C3277" t="str">
            <v>70570-06-02</v>
          </cell>
          <cell r="D3277" t="str">
            <v>JA508 0A</v>
          </cell>
          <cell r="E3277" t="str">
            <v>RW32</v>
          </cell>
          <cell r="F3277">
            <v>320</v>
          </cell>
        </row>
        <row r="3278">
          <cell r="B3278" t="str">
            <v>LSE5415</v>
          </cell>
          <cell r="C3278" t="str">
            <v>70570-06-02</v>
          </cell>
          <cell r="D3278" t="str">
            <v>JA508 0A</v>
          </cell>
          <cell r="E3278" t="str">
            <v>RW32</v>
          </cell>
          <cell r="F3278">
            <v>120</v>
          </cell>
        </row>
        <row r="3279">
          <cell r="B3279" t="str">
            <v>LSE5417</v>
          </cell>
          <cell r="C3279" t="str">
            <v>70570-06-02</v>
          </cell>
          <cell r="D3279" t="str">
            <v>JA508 0A</v>
          </cell>
          <cell r="E3279" t="str">
            <v>RW32</v>
          </cell>
          <cell r="F3279">
            <v>120</v>
          </cell>
          <cell r="G3279">
            <v>308</v>
          </cell>
        </row>
        <row r="3280">
          <cell r="B3280" t="str">
            <v>LSE5417</v>
          </cell>
          <cell r="C3280" t="str">
            <v>70570-06-02</v>
          </cell>
          <cell r="D3280" t="str">
            <v>JA508 0A</v>
          </cell>
          <cell r="E3280" t="str">
            <v>RW32</v>
          </cell>
          <cell r="F3280">
            <v>128</v>
          </cell>
        </row>
        <row r="3281">
          <cell r="B3281" t="str">
            <v>LSE5417</v>
          </cell>
          <cell r="C3281" t="str">
            <v>70570-06-02</v>
          </cell>
          <cell r="D3281" t="str">
            <v>JA508 0A</v>
          </cell>
          <cell r="E3281" t="str">
            <v>RW32</v>
          </cell>
          <cell r="F3281">
            <v>60</v>
          </cell>
        </row>
        <row r="3282">
          <cell r="B3282" t="str">
            <v>LSE5414</v>
          </cell>
          <cell r="C3282" t="str">
            <v>70570-06-16</v>
          </cell>
          <cell r="D3282" t="str">
            <v>JA508 0A</v>
          </cell>
          <cell r="E3282" t="str">
            <v>SW49</v>
          </cell>
          <cell r="F3282">
            <v>180</v>
          </cell>
        </row>
        <row r="3283">
          <cell r="B3283" t="str">
            <v>LSE5414</v>
          </cell>
          <cell r="C3283" t="str">
            <v>70570-06-16</v>
          </cell>
          <cell r="D3283" t="str">
            <v>JA508 0A</v>
          </cell>
          <cell r="E3283" t="str">
            <v>SW49</v>
          </cell>
          <cell r="F3283">
            <v>192</v>
          </cell>
        </row>
        <row r="3284">
          <cell r="B3284" t="str">
            <v>LSANZ4950</v>
          </cell>
          <cell r="C3284" t="str">
            <v>70500-0201</v>
          </cell>
          <cell r="D3284" t="str">
            <v>JA494 1A</v>
          </cell>
          <cell r="E3284" t="str">
            <v>RW40</v>
          </cell>
          <cell r="F3284">
            <v>240</v>
          </cell>
        </row>
        <row r="3285">
          <cell r="B3285" t="str">
            <v>LSANZ4950</v>
          </cell>
          <cell r="C3285" t="str">
            <v>70500-0201</v>
          </cell>
          <cell r="D3285" t="str">
            <v>JA494 1A</v>
          </cell>
          <cell r="E3285" t="str">
            <v>RW40</v>
          </cell>
          <cell r="F3285">
            <v>240</v>
          </cell>
        </row>
        <row r="3286">
          <cell r="B3286" t="str">
            <v>LSANZ4950</v>
          </cell>
          <cell r="C3286" t="str">
            <v>70500-0201</v>
          </cell>
          <cell r="D3286" t="str">
            <v>JA494 1A</v>
          </cell>
          <cell r="E3286" t="str">
            <v>RW40</v>
          </cell>
          <cell r="F3286">
            <v>256</v>
          </cell>
        </row>
        <row r="3287">
          <cell r="B3287" t="str">
            <v>LSANZ4950</v>
          </cell>
          <cell r="C3287" t="str">
            <v>70500-0201</v>
          </cell>
          <cell r="D3287" t="str">
            <v>JA494 1A</v>
          </cell>
          <cell r="E3287" t="str">
            <v>RW40</v>
          </cell>
          <cell r="F3287">
            <v>320</v>
          </cell>
        </row>
        <row r="3288">
          <cell r="B3288" t="str">
            <v>LSANZ4950</v>
          </cell>
          <cell r="C3288" t="str">
            <v>70500-0201</v>
          </cell>
          <cell r="D3288" t="str">
            <v>JA494 1A</v>
          </cell>
          <cell r="E3288" t="str">
            <v>RW40</v>
          </cell>
          <cell r="F3288">
            <v>150</v>
          </cell>
        </row>
        <row r="3289">
          <cell r="B3289" t="str">
            <v>LSANZ4950</v>
          </cell>
          <cell r="C3289" t="str">
            <v>70500-0201</v>
          </cell>
          <cell r="D3289" t="str">
            <v>JA494 1A</v>
          </cell>
          <cell r="E3289" t="str">
            <v>RW40</v>
          </cell>
          <cell r="F3289">
            <v>30</v>
          </cell>
        </row>
        <row r="3291">
          <cell r="B3291" t="str">
            <v>CAR2253CRecut</v>
          </cell>
          <cell r="C3291" t="str">
            <v>710 PB</v>
          </cell>
          <cell r="D3291" t="str">
            <v>MA204 1B</v>
          </cell>
          <cell r="E3291" t="str">
            <v>Rigid</v>
          </cell>
          <cell r="F3291">
            <v>140</v>
          </cell>
          <cell r="G3291">
            <v>6616</v>
          </cell>
        </row>
        <row r="3292">
          <cell r="B3292" t="str">
            <v>CAR2253CRecut</v>
          </cell>
          <cell r="C3292" t="str">
            <v>710 PB</v>
          </cell>
          <cell r="D3292" t="str">
            <v>MA204 1B</v>
          </cell>
          <cell r="E3292" t="str">
            <v>Rigid</v>
          </cell>
          <cell r="F3292">
            <v>720</v>
          </cell>
        </row>
        <row r="3293">
          <cell r="B3293" t="str">
            <v>CAR2253CRecut</v>
          </cell>
          <cell r="C3293" t="str">
            <v>710 PB</v>
          </cell>
          <cell r="D3293" t="str">
            <v>MA204 1B</v>
          </cell>
          <cell r="E3293" t="str">
            <v>Rigid</v>
          </cell>
          <cell r="F3293">
            <v>720</v>
          </cell>
        </row>
        <row r="3294">
          <cell r="B3294" t="str">
            <v>CAR2253CRecut</v>
          </cell>
          <cell r="C3294" t="str">
            <v>710 PB</v>
          </cell>
          <cell r="D3294" t="str">
            <v>MA204 1B</v>
          </cell>
          <cell r="E3294" t="str">
            <v>Rigid</v>
          </cell>
          <cell r="F3294">
            <v>720</v>
          </cell>
        </row>
        <row r="3295">
          <cell r="B3295" t="str">
            <v>CAR2253CRecut</v>
          </cell>
          <cell r="C3295" t="str">
            <v>710 PB</v>
          </cell>
          <cell r="D3295" t="str">
            <v>MA204 1B</v>
          </cell>
          <cell r="E3295" t="str">
            <v>Rigid</v>
          </cell>
          <cell r="F3295">
            <v>720</v>
          </cell>
        </row>
        <row r="3296">
          <cell r="B3296" t="str">
            <v>CAR2253CRecut</v>
          </cell>
          <cell r="C3296" t="str">
            <v>710 PB</v>
          </cell>
          <cell r="D3296" t="str">
            <v>MA204 1B</v>
          </cell>
          <cell r="E3296" t="str">
            <v>Rigid</v>
          </cell>
          <cell r="F3296">
            <v>744</v>
          </cell>
        </row>
        <row r="3297">
          <cell r="B3297" t="str">
            <v>CAR2253CRecut</v>
          </cell>
          <cell r="C3297" t="str">
            <v>710 PB</v>
          </cell>
          <cell r="D3297" t="str">
            <v>MA204 1B</v>
          </cell>
          <cell r="E3297" t="str">
            <v>Rigid</v>
          </cell>
          <cell r="F3297">
            <v>744</v>
          </cell>
        </row>
        <row r="3298">
          <cell r="B3298" t="str">
            <v>CAR2253CRecut</v>
          </cell>
          <cell r="C3298" t="str">
            <v>710 PB</v>
          </cell>
          <cell r="D3298" t="str">
            <v>MA204 1B</v>
          </cell>
          <cell r="E3298" t="str">
            <v>Rigid</v>
          </cell>
          <cell r="F3298">
            <v>744</v>
          </cell>
        </row>
        <row r="3299">
          <cell r="B3299" t="str">
            <v>CAR2253CRecut</v>
          </cell>
          <cell r="C3299" t="str">
            <v>710 PB</v>
          </cell>
          <cell r="D3299" t="str">
            <v>MA204 1B</v>
          </cell>
          <cell r="E3299" t="str">
            <v>Rigid</v>
          </cell>
          <cell r="F3299">
            <v>744</v>
          </cell>
        </row>
        <row r="3300">
          <cell r="B3300" t="str">
            <v>CAR2253CRecut</v>
          </cell>
          <cell r="C3300" t="str">
            <v>710 PB</v>
          </cell>
          <cell r="D3300" t="str">
            <v>MA204 1B</v>
          </cell>
          <cell r="E3300" t="str">
            <v>Rigid</v>
          </cell>
          <cell r="F3300">
            <v>620</v>
          </cell>
        </row>
        <row r="3301">
          <cell r="B3301" t="str">
            <v>CAR2291</v>
          </cell>
          <cell r="C3301" t="str">
            <v>704 PB</v>
          </cell>
          <cell r="D3301" t="str">
            <v>MA480 0A</v>
          </cell>
          <cell r="E3301" t="str">
            <v>Rigid</v>
          </cell>
          <cell r="F3301">
            <v>124</v>
          </cell>
          <cell r="G3301">
            <v>124</v>
          </cell>
        </row>
        <row r="3302">
          <cell r="B3302" t="str">
            <v>CAR2292</v>
          </cell>
          <cell r="C3302" t="str">
            <v>710 PB</v>
          </cell>
          <cell r="D3302" t="str">
            <v>MA204 1B</v>
          </cell>
          <cell r="E3302" t="str">
            <v>Rigid</v>
          </cell>
          <cell r="F3302">
            <v>124</v>
          </cell>
          <cell r="G3302">
            <v>124</v>
          </cell>
        </row>
        <row r="3304">
          <cell r="B3304" t="str">
            <v>LSE5394</v>
          </cell>
          <cell r="C3304" t="str">
            <v>581-06-02</v>
          </cell>
          <cell r="D3304" t="str">
            <v>MA503 0A</v>
          </cell>
          <cell r="E3304" t="str">
            <v>RW32</v>
          </cell>
          <cell r="F3304">
            <v>660</v>
          </cell>
        </row>
        <row r="3305">
          <cell r="B3305" t="str">
            <v>LSE5368</v>
          </cell>
          <cell r="C3305" t="str">
            <v>581-06-02</v>
          </cell>
          <cell r="D3305" t="str">
            <v>MA503 0A</v>
          </cell>
          <cell r="E3305" t="str">
            <v>RW32</v>
          </cell>
          <cell r="F3305">
            <v>660</v>
          </cell>
          <cell r="G3305">
            <v>660</v>
          </cell>
        </row>
        <row r="3306">
          <cell r="B3306" t="str">
            <v>LSE5389</v>
          </cell>
          <cell r="C3306" t="str">
            <v>581-06-16</v>
          </cell>
          <cell r="D3306" t="str">
            <v>MA503 0A</v>
          </cell>
          <cell r="E3306" t="str">
            <v>SW49</v>
          </cell>
          <cell r="F3306">
            <v>660</v>
          </cell>
          <cell r="G3306">
            <v>660</v>
          </cell>
        </row>
        <row r="3307">
          <cell r="B3307" t="str">
            <v>LSE5390</v>
          </cell>
          <cell r="C3307" t="str">
            <v>581-06-16</v>
          </cell>
          <cell r="D3307" t="str">
            <v>MA503 0A</v>
          </cell>
          <cell r="E3307" t="str">
            <v>SW49</v>
          </cell>
          <cell r="F3307">
            <v>660</v>
          </cell>
          <cell r="G3307">
            <v>1980</v>
          </cell>
        </row>
        <row r="3308">
          <cell r="B3308" t="str">
            <v>LSE5390</v>
          </cell>
          <cell r="C3308" t="str">
            <v>581-06-16</v>
          </cell>
          <cell r="D3308" t="str">
            <v>MA503 0A</v>
          </cell>
          <cell r="E3308" t="str">
            <v>SW49</v>
          </cell>
          <cell r="F3308">
            <v>660</v>
          </cell>
        </row>
        <row r="3309">
          <cell r="B3309" t="str">
            <v>LSE5390</v>
          </cell>
          <cell r="C3309" t="str">
            <v>581-06-16</v>
          </cell>
          <cell r="D3309" t="str">
            <v>MA503 0A</v>
          </cell>
          <cell r="E3309" t="str">
            <v>SW49</v>
          </cell>
          <cell r="F3309">
            <v>660</v>
          </cell>
        </row>
        <row r="3310">
          <cell r="B3310" t="str">
            <v>LSE5367</v>
          </cell>
          <cell r="C3310" t="str">
            <v>581-06-16</v>
          </cell>
          <cell r="D3310" t="str">
            <v>MA503 0A</v>
          </cell>
          <cell r="E3310" t="str">
            <v>SW49</v>
          </cell>
          <cell r="F3310">
            <v>660</v>
          </cell>
          <cell r="G3310">
            <v>660</v>
          </cell>
        </row>
        <row r="3311">
          <cell r="B3311" t="str">
            <v>LSE5391</v>
          </cell>
          <cell r="C3311" t="str">
            <v>582-06-16</v>
          </cell>
          <cell r="D3311" t="str">
            <v>MA473 0B</v>
          </cell>
          <cell r="E3311" t="str">
            <v>SW49</v>
          </cell>
          <cell r="F3311">
            <v>660</v>
          </cell>
          <cell r="G3311">
            <v>660</v>
          </cell>
        </row>
        <row r="3312">
          <cell r="B3312" t="str">
            <v>LSE5383</v>
          </cell>
          <cell r="C3312" t="str">
            <v>582-06-16</v>
          </cell>
          <cell r="D3312" t="str">
            <v>MA473 0B</v>
          </cell>
          <cell r="E3312" t="str">
            <v>SW49</v>
          </cell>
          <cell r="F3312">
            <v>660</v>
          </cell>
          <cell r="G3312">
            <v>1980</v>
          </cell>
        </row>
        <row r="3313">
          <cell r="B3313" t="str">
            <v>LSE5383</v>
          </cell>
          <cell r="C3313" t="str">
            <v>582-06-16</v>
          </cell>
          <cell r="D3313" t="str">
            <v>MA473 0B</v>
          </cell>
          <cell r="E3313" t="str">
            <v>SW49</v>
          </cell>
          <cell r="F3313">
            <v>660</v>
          </cell>
        </row>
        <row r="3314">
          <cell r="B3314" t="str">
            <v>LSE5383</v>
          </cell>
          <cell r="C3314" t="str">
            <v>582-06-16</v>
          </cell>
          <cell r="D3314" t="str">
            <v>MA473 0B</v>
          </cell>
          <cell r="E3314" t="str">
            <v>SW49</v>
          </cell>
          <cell r="F3314">
            <v>660</v>
          </cell>
        </row>
        <row r="3315">
          <cell r="B3315" t="str">
            <v>LSE5384</v>
          </cell>
          <cell r="C3315" t="str">
            <v>582-06-02</v>
          </cell>
          <cell r="D3315" t="str">
            <v>MA473 0B</v>
          </cell>
          <cell r="E3315" t="str">
            <v>RW32</v>
          </cell>
          <cell r="F3315">
            <v>660</v>
          </cell>
          <cell r="G3315">
            <v>3300</v>
          </cell>
        </row>
        <row r="3316">
          <cell r="B3316" t="str">
            <v>LSE5384</v>
          </cell>
          <cell r="C3316" t="str">
            <v>582-06-02</v>
          </cell>
          <cell r="D3316" t="str">
            <v>MA473 0B</v>
          </cell>
          <cell r="E3316" t="str">
            <v>RW32</v>
          </cell>
          <cell r="F3316">
            <v>660</v>
          </cell>
        </row>
        <row r="3317">
          <cell r="B3317" t="str">
            <v>LSE5384</v>
          </cell>
          <cell r="C3317" t="str">
            <v>582-06-02</v>
          </cell>
          <cell r="D3317" t="str">
            <v>MA473 0B</v>
          </cell>
          <cell r="E3317" t="str">
            <v>RW32</v>
          </cell>
          <cell r="F3317">
            <v>660</v>
          </cell>
        </row>
        <row r="3318">
          <cell r="B3318" t="str">
            <v>LSE5384</v>
          </cell>
          <cell r="C3318" t="str">
            <v>582-06-02</v>
          </cell>
          <cell r="D3318" t="str">
            <v>MA473 0B</v>
          </cell>
          <cell r="E3318" t="str">
            <v>RW32</v>
          </cell>
          <cell r="F3318">
            <v>660</v>
          </cell>
        </row>
        <row r="3319">
          <cell r="B3319" t="str">
            <v>LSE5384</v>
          </cell>
          <cell r="C3319" t="str">
            <v>582-06-02</v>
          </cell>
          <cell r="D3319" t="str">
            <v>MA473 0B</v>
          </cell>
          <cell r="E3319" t="str">
            <v>RW32</v>
          </cell>
          <cell r="F3319">
            <v>660</v>
          </cell>
        </row>
        <row r="3320">
          <cell r="B3320" t="str">
            <v>LSE5395</v>
          </cell>
          <cell r="C3320" t="str">
            <v>582-06-02</v>
          </cell>
          <cell r="D3320" t="str">
            <v>MA473 0B</v>
          </cell>
          <cell r="E3320" t="str">
            <v>RW32</v>
          </cell>
          <cell r="F3320">
            <v>660</v>
          </cell>
          <cell r="G3320">
            <v>1320</v>
          </cell>
        </row>
        <row r="3321">
          <cell r="B3321" t="str">
            <v>LSE5395</v>
          </cell>
          <cell r="C3321" t="str">
            <v>582-06-02</v>
          </cell>
          <cell r="D3321" t="str">
            <v>MA473 0B</v>
          </cell>
          <cell r="E3321" t="str">
            <v>RW32</v>
          </cell>
          <cell r="F3321">
            <v>660</v>
          </cell>
        </row>
        <row r="3322">
          <cell r="B3322" t="str">
            <v>LSE5393</v>
          </cell>
          <cell r="C3322" t="str">
            <v>582-06-16</v>
          </cell>
          <cell r="D3322" t="str">
            <v>MA473 0B</v>
          </cell>
          <cell r="E3322" t="str">
            <v>SW49</v>
          </cell>
          <cell r="F3322">
            <v>660</v>
          </cell>
          <cell r="G3322">
            <v>660</v>
          </cell>
        </row>
        <row r="3323">
          <cell r="B3323" t="str">
            <v>LSE5387</v>
          </cell>
          <cell r="C3323" t="str">
            <v>582-06-16</v>
          </cell>
          <cell r="D3323" t="str">
            <v>MA473 0B</v>
          </cell>
          <cell r="E3323" t="str">
            <v>SW49</v>
          </cell>
          <cell r="F3323">
            <v>660</v>
          </cell>
          <cell r="G3323">
            <v>660</v>
          </cell>
        </row>
        <row r="3324">
          <cell r="B3324" t="str">
            <v>LSE5382</v>
          </cell>
          <cell r="C3324" t="str">
            <v>522-02-02</v>
          </cell>
          <cell r="D3324" t="str">
            <v>MA363 1B</v>
          </cell>
          <cell r="E3324" t="str">
            <v>RW20</v>
          </cell>
          <cell r="F3324">
            <v>660</v>
          </cell>
          <cell r="G3324">
            <v>1980</v>
          </cell>
        </row>
        <row r="3325">
          <cell r="B3325" t="str">
            <v>LSE5382</v>
          </cell>
          <cell r="C3325" t="str">
            <v>522-02-02</v>
          </cell>
          <cell r="D3325" t="str">
            <v>MA363 1B</v>
          </cell>
          <cell r="E3325" t="str">
            <v>RW20</v>
          </cell>
          <cell r="F3325">
            <v>660</v>
          </cell>
        </row>
        <row r="3326">
          <cell r="B3326" t="str">
            <v>LSE5382</v>
          </cell>
          <cell r="C3326" t="str">
            <v>522-02-02</v>
          </cell>
          <cell r="D3326" t="str">
            <v>MA363 1B</v>
          </cell>
          <cell r="E3326" t="str">
            <v>RW20</v>
          </cell>
          <cell r="F3326">
            <v>660</v>
          </cell>
        </row>
        <row r="3327">
          <cell r="B3327" t="str">
            <v>LSE5381</v>
          </cell>
          <cell r="C3327" t="str">
            <v>522-02-16</v>
          </cell>
          <cell r="D3327" t="str">
            <v>MA363 1B</v>
          </cell>
          <cell r="E3327" t="str">
            <v>SW39</v>
          </cell>
          <cell r="F3327">
            <v>660</v>
          </cell>
          <cell r="G3327">
            <v>4620</v>
          </cell>
        </row>
        <row r="3328">
          <cell r="B3328" t="str">
            <v>LSE5381</v>
          </cell>
          <cell r="C3328" t="str">
            <v>522-02-16</v>
          </cell>
          <cell r="D3328" t="str">
            <v>MA363 1B</v>
          </cell>
          <cell r="E3328" t="str">
            <v>SW39</v>
          </cell>
          <cell r="F3328">
            <v>660</v>
          </cell>
        </row>
        <row r="3329">
          <cell r="B3329" t="str">
            <v>LSE5381</v>
          </cell>
          <cell r="C3329" t="str">
            <v>522-02-16</v>
          </cell>
          <cell r="D3329" t="str">
            <v>MA363 1B</v>
          </cell>
          <cell r="E3329" t="str">
            <v>SW39</v>
          </cell>
          <cell r="F3329">
            <v>660</v>
          </cell>
        </row>
        <row r="3330">
          <cell r="B3330" t="str">
            <v>LSE5381</v>
          </cell>
          <cell r="C3330" t="str">
            <v>522-02-16</v>
          </cell>
          <cell r="D3330" t="str">
            <v>MA363 1B</v>
          </cell>
          <cell r="E3330" t="str">
            <v>SW39</v>
          </cell>
          <cell r="F3330">
            <v>660</v>
          </cell>
        </row>
        <row r="3331">
          <cell r="B3331" t="str">
            <v>LSE5381</v>
          </cell>
          <cell r="C3331" t="str">
            <v>522-02-16</v>
          </cell>
          <cell r="D3331" t="str">
            <v>MA363 1B</v>
          </cell>
          <cell r="E3331" t="str">
            <v>SW39</v>
          </cell>
          <cell r="F3331">
            <v>660</v>
          </cell>
        </row>
        <row r="3332">
          <cell r="B3332" t="str">
            <v>LSE5381</v>
          </cell>
          <cell r="C3332" t="str">
            <v>522-02-16</v>
          </cell>
          <cell r="D3332" t="str">
            <v>MA363 1B</v>
          </cell>
          <cell r="E3332" t="str">
            <v>SW39</v>
          </cell>
          <cell r="F3332">
            <v>660</v>
          </cell>
        </row>
        <row r="3333">
          <cell r="B3333" t="str">
            <v>LSE5381</v>
          </cell>
          <cell r="C3333" t="str">
            <v>522-02-16</v>
          </cell>
          <cell r="D3333" t="str">
            <v>MA363 1B</v>
          </cell>
          <cell r="E3333" t="str">
            <v>SW39</v>
          </cell>
          <cell r="F3333">
            <v>660</v>
          </cell>
        </row>
        <row r="3334">
          <cell r="B3334" t="str">
            <v>LSE5401</v>
          </cell>
          <cell r="C3334" t="str">
            <v>521-02-76</v>
          </cell>
          <cell r="D3334" t="str">
            <v>MA362 1A</v>
          </cell>
          <cell r="E3334" t="str">
            <v>SB16</v>
          </cell>
          <cell r="F3334">
            <v>682</v>
          </cell>
          <cell r="G3334">
            <v>3410</v>
          </cell>
        </row>
        <row r="3335">
          <cell r="B3335" t="str">
            <v>LSE5401</v>
          </cell>
          <cell r="C3335" t="str">
            <v>521-02-76</v>
          </cell>
          <cell r="D3335" t="str">
            <v>MA362 1A</v>
          </cell>
          <cell r="E3335" t="str">
            <v>SB16</v>
          </cell>
          <cell r="F3335">
            <v>682</v>
          </cell>
        </row>
        <row r="3336">
          <cell r="B3336" t="str">
            <v>LSE5401</v>
          </cell>
          <cell r="C3336" t="str">
            <v>521-02-76</v>
          </cell>
          <cell r="D3336" t="str">
            <v>MA362 1A</v>
          </cell>
          <cell r="E3336" t="str">
            <v>SB16</v>
          </cell>
          <cell r="F3336">
            <v>682</v>
          </cell>
        </row>
        <row r="3337">
          <cell r="B3337" t="str">
            <v>LSE5401</v>
          </cell>
          <cell r="C3337" t="str">
            <v>521-02-76</v>
          </cell>
          <cell r="D3337" t="str">
            <v>MA362 1A</v>
          </cell>
          <cell r="E3337" t="str">
            <v>SB16</v>
          </cell>
          <cell r="F3337">
            <v>682</v>
          </cell>
        </row>
        <row r="3338">
          <cell r="B3338" t="str">
            <v>LSE5401</v>
          </cell>
          <cell r="C3338" t="str">
            <v>521-02-76</v>
          </cell>
          <cell r="D3338" t="str">
            <v>MA362 1A</v>
          </cell>
          <cell r="E3338" t="str">
            <v>SB16</v>
          </cell>
          <cell r="F3338">
            <v>682</v>
          </cell>
        </row>
        <row r="3339">
          <cell r="B3339" t="str">
            <v>LSE5404</v>
          </cell>
          <cell r="C3339" t="str">
            <v>521-02-76</v>
          </cell>
          <cell r="D3339" t="str">
            <v>MA362 1A</v>
          </cell>
          <cell r="E3339" t="str">
            <v>SB16</v>
          </cell>
          <cell r="F3339">
            <v>341</v>
          </cell>
          <cell r="G3339">
            <v>341</v>
          </cell>
        </row>
        <row r="3340">
          <cell r="B3340" t="str">
            <v>LSE5444</v>
          </cell>
          <cell r="C3340" t="str">
            <v>521-02-76</v>
          </cell>
          <cell r="D3340" t="str">
            <v>MA362 1A</v>
          </cell>
          <cell r="E3340" t="str">
            <v>SB16</v>
          </cell>
          <cell r="F3340">
            <v>660</v>
          </cell>
          <cell r="G3340">
            <v>4730</v>
          </cell>
        </row>
        <row r="3341">
          <cell r="B3341" t="str">
            <v>LSE5444</v>
          </cell>
          <cell r="C3341" t="str">
            <v>521-02-76</v>
          </cell>
          <cell r="D3341" t="str">
            <v>MA362 1A</v>
          </cell>
          <cell r="E3341" t="str">
            <v>SB16</v>
          </cell>
          <cell r="F3341">
            <v>660</v>
          </cell>
        </row>
        <row r="3342">
          <cell r="B3342" t="str">
            <v>LSE5444</v>
          </cell>
          <cell r="C3342" t="str">
            <v>521-02-76</v>
          </cell>
          <cell r="D3342" t="str">
            <v>MA362 1A</v>
          </cell>
          <cell r="E3342" t="str">
            <v>SB16</v>
          </cell>
          <cell r="F3342">
            <v>682</v>
          </cell>
        </row>
        <row r="3343">
          <cell r="B3343" t="str">
            <v>LSE5444</v>
          </cell>
          <cell r="C3343" t="str">
            <v>521-02-76</v>
          </cell>
          <cell r="D3343" t="str">
            <v>MA362 1A</v>
          </cell>
          <cell r="E3343" t="str">
            <v>SB16</v>
          </cell>
          <cell r="F3343">
            <v>682</v>
          </cell>
        </row>
        <row r="3344">
          <cell r="B3344" t="str">
            <v>LSE5444</v>
          </cell>
          <cell r="C3344" t="str">
            <v>521-02-76</v>
          </cell>
          <cell r="D3344" t="str">
            <v>MA362 1A</v>
          </cell>
          <cell r="E3344" t="str">
            <v>SB16</v>
          </cell>
          <cell r="F3344">
            <v>682</v>
          </cell>
        </row>
        <row r="3345">
          <cell r="B3345" t="str">
            <v>LSE5444</v>
          </cell>
          <cell r="C3345" t="str">
            <v>521-02-76</v>
          </cell>
          <cell r="D3345" t="str">
            <v>MA362 1A</v>
          </cell>
          <cell r="E3345" t="str">
            <v>SB16</v>
          </cell>
          <cell r="F3345">
            <v>682</v>
          </cell>
        </row>
        <row r="3346">
          <cell r="B3346" t="str">
            <v>LSE5444</v>
          </cell>
          <cell r="C3346" t="str">
            <v>521-02-76</v>
          </cell>
          <cell r="D3346" t="str">
            <v>MA362 1A</v>
          </cell>
          <cell r="E3346" t="str">
            <v>SB16</v>
          </cell>
          <cell r="F3346">
            <v>682</v>
          </cell>
        </row>
        <row r="3347">
          <cell r="B3347" t="str">
            <v>LSE5427</v>
          </cell>
          <cell r="C3347" t="str">
            <v>521-02-02</v>
          </cell>
          <cell r="D3347" t="str">
            <v>MA362 1A</v>
          </cell>
          <cell r="E3347" t="str">
            <v>RW20</v>
          </cell>
          <cell r="F3347">
            <v>660</v>
          </cell>
          <cell r="G3347">
            <v>660</v>
          </cell>
        </row>
        <row r="3348">
          <cell r="B3348" t="str">
            <v>LSE5423</v>
          </cell>
          <cell r="C3348" t="str">
            <v>521-02-16</v>
          </cell>
          <cell r="D3348" t="str">
            <v>MA362 1A</v>
          </cell>
          <cell r="E3348" t="str">
            <v>SW39</v>
          </cell>
          <cell r="F3348">
            <v>660</v>
          </cell>
          <cell r="G3348">
            <v>660</v>
          </cell>
        </row>
        <row r="3349">
          <cell r="B3349" t="str">
            <v>LSE5428</v>
          </cell>
          <cell r="C3349" t="str">
            <v>521-02-16</v>
          </cell>
          <cell r="D3349" t="str">
            <v>MA362 1A</v>
          </cell>
          <cell r="E3349" t="str">
            <v>SW39</v>
          </cell>
          <cell r="F3349">
            <v>660</v>
          </cell>
          <cell r="G3349">
            <v>660</v>
          </cell>
        </row>
        <row r="3350">
          <cell r="B3350" t="str">
            <v>LSE5432</v>
          </cell>
          <cell r="C3350" t="str">
            <v>521-02-16</v>
          </cell>
          <cell r="D3350" t="str">
            <v>MA362 1A</v>
          </cell>
          <cell r="E3350" t="str">
            <v>SW39</v>
          </cell>
          <cell r="F3350">
            <v>660</v>
          </cell>
          <cell r="G3350">
            <v>660</v>
          </cell>
        </row>
        <row r="3351">
          <cell r="B3351" t="str">
            <v>LSE5402</v>
          </cell>
          <cell r="C3351" t="str">
            <v>523-02-75</v>
          </cell>
          <cell r="D3351" t="str">
            <v>MA438 0A</v>
          </cell>
          <cell r="E3351" t="str">
            <v>SB15</v>
          </cell>
          <cell r="F3351">
            <v>682</v>
          </cell>
          <cell r="G3351">
            <v>2046</v>
          </cell>
        </row>
        <row r="3352">
          <cell r="B3352" t="str">
            <v>LSE5402</v>
          </cell>
          <cell r="C3352" t="str">
            <v>523-02-75</v>
          </cell>
          <cell r="D3352" t="str">
            <v>MA438 0A</v>
          </cell>
          <cell r="E3352" t="str">
            <v>SB15</v>
          </cell>
          <cell r="F3352">
            <v>682</v>
          </cell>
        </row>
        <row r="3353">
          <cell r="B3353" t="str">
            <v>LSE5402</v>
          </cell>
          <cell r="C3353" t="str">
            <v>523-02-75</v>
          </cell>
          <cell r="D3353" t="str">
            <v>MA438 0A</v>
          </cell>
          <cell r="E3353" t="str">
            <v>SB15</v>
          </cell>
          <cell r="F3353">
            <v>682</v>
          </cell>
        </row>
        <row r="3354">
          <cell r="B3354" t="str">
            <v>LSE5403</v>
          </cell>
          <cell r="C3354" t="str">
            <v>523-02-75</v>
          </cell>
          <cell r="D3354" t="str">
            <v>MA438 0A</v>
          </cell>
          <cell r="E3354" t="str">
            <v>SB15</v>
          </cell>
          <cell r="F3354">
            <v>682</v>
          </cell>
          <cell r="G3354">
            <v>1364</v>
          </cell>
        </row>
        <row r="3355">
          <cell r="B3355" t="str">
            <v>LSE5403</v>
          </cell>
          <cell r="C3355" t="str">
            <v>523-02-75</v>
          </cell>
          <cell r="D3355" t="str">
            <v>MA438 0A</v>
          </cell>
          <cell r="E3355" t="str">
            <v>SB15</v>
          </cell>
          <cell r="F3355">
            <v>682</v>
          </cell>
        </row>
        <row r="3356">
          <cell r="B3356" t="str">
            <v>LSE5405</v>
          </cell>
          <cell r="C3356" t="str">
            <v>523-02-75</v>
          </cell>
          <cell r="D3356" t="str">
            <v>MA438 0A</v>
          </cell>
          <cell r="E3356" t="str">
            <v>SB15</v>
          </cell>
          <cell r="F3356">
            <v>682</v>
          </cell>
          <cell r="G3356">
            <v>682</v>
          </cell>
        </row>
        <row r="3357">
          <cell r="B3357" t="str">
            <v>LSE5443</v>
          </cell>
          <cell r="C3357" t="str">
            <v>523-02-75</v>
          </cell>
          <cell r="D3357" t="str">
            <v>MA438 0A</v>
          </cell>
          <cell r="E3357" t="str">
            <v>SB15</v>
          </cell>
          <cell r="F3357">
            <v>682</v>
          </cell>
          <cell r="G3357">
            <v>682</v>
          </cell>
        </row>
        <row r="3358">
          <cell r="B3358" t="str">
            <v>LSE5445</v>
          </cell>
          <cell r="C3358" t="str">
            <v>523-02-75</v>
          </cell>
          <cell r="D3358" t="str">
            <v>MA438 0A</v>
          </cell>
          <cell r="E3358" t="str">
            <v>SB15</v>
          </cell>
          <cell r="F3358">
            <v>682</v>
          </cell>
          <cell r="G3358">
            <v>1364</v>
          </cell>
        </row>
        <row r="3359">
          <cell r="B3359" t="str">
            <v>LSE5445</v>
          </cell>
          <cell r="C3359" t="str">
            <v>523-02-75</v>
          </cell>
          <cell r="D3359" t="str">
            <v>MA438 0A</v>
          </cell>
          <cell r="E3359" t="str">
            <v>SB15</v>
          </cell>
          <cell r="F3359">
            <v>682</v>
          </cell>
        </row>
        <row r="3360">
          <cell r="B3360" t="str">
            <v>LSE5418</v>
          </cell>
          <cell r="C3360" t="str">
            <v>523-02-02</v>
          </cell>
          <cell r="D3360" t="str">
            <v>MA438 0A</v>
          </cell>
          <cell r="E3360" t="str">
            <v>RW20</v>
          </cell>
          <cell r="F3360">
            <v>660</v>
          </cell>
          <cell r="G3360">
            <v>660</v>
          </cell>
        </row>
        <row r="3361">
          <cell r="B3361" t="str">
            <v>LSE5406</v>
          </cell>
          <cell r="C3361" t="str">
            <v>521-02-53</v>
          </cell>
          <cell r="D3361" t="str">
            <v>MA362 1A</v>
          </cell>
          <cell r="E3361" t="str">
            <v>OD01</v>
          </cell>
          <cell r="F3361">
            <v>682</v>
          </cell>
        </row>
        <row r="3362">
          <cell r="B3362" t="str">
            <v>LSE5406</v>
          </cell>
          <cell r="C3362" t="str">
            <v>521-02-53</v>
          </cell>
          <cell r="D3362" t="str">
            <v>MA362 1A</v>
          </cell>
          <cell r="E3362" t="str">
            <v>OD01</v>
          </cell>
          <cell r="F3362">
            <v>682</v>
          </cell>
        </row>
        <row r="3363">
          <cell r="B3363" t="str">
            <v>LSE5406</v>
          </cell>
          <cell r="C3363" t="str">
            <v>521-02-53</v>
          </cell>
          <cell r="D3363" t="str">
            <v>MA362 1A</v>
          </cell>
          <cell r="E3363" t="str">
            <v>OD01</v>
          </cell>
          <cell r="F3363">
            <v>682</v>
          </cell>
        </row>
        <row r="3365">
          <cell r="B3365" t="str">
            <v>MUS2062 Re-Cut</v>
          </cell>
          <cell r="C3365" t="str">
            <v>111/715/533</v>
          </cell>
          <cell r="D3365" t="str">
            <v>MA444 0A</v>
          </cell>
          <cell r="E3365" t="str">
            <v>SW57</v>
          </cell>
          <cell r="F3365">
            <v>124</v>
          </cell>
          <cell r="G3365">
            <v>127</v>
          </cell>
        </row>
        <row r="3366">
          <cell r="B3366" t="str">
            <v>MUS2061</v>
          </cell>
          <cell r="C3366" t="str">
            <v>111/715/000</v>
          </cell>
          <cell r="D3366" t="str">
            <v>MA444 0A</v>
          </cell>
          <cell r="E3366" t="str">
            <v>SW60</v>
          </cell>
          <cell r="F3366">
            <v>440</v>
          </cell>
        </row>
        <row r="3367">
          <cell r="B3367" t="str">
            <v>MUS2061</v>
          </cell>
          <cell r="C3367" t="str">
            <v>111/715/000</v>
          </cell>
          <cell r="D3367" t="str">
            <v>MA444 0A</v>
          </cell>
          <cell r="E3367" t="str">
            <v>SW60</v>
          </cell>
          <cell r="F3367">
            <v>440</v>
          </cell>
        </row>
        <row r="3368">
          <cell r="B3368" t="str">
            <v>MUS2061</v>
          </cell>
          <cell r="C3368" t="str">
            <v>111/715/000</v>
          </cell>
          <cell r="D3368" t="str">
            <v>MA444 0A</v>
          </cell>
          <cell r="E3368" t="str">
            <v>SW60</v>
          </cell>
          <cell r="F3368">
            <v>600</v>
          </cell>
        </row>
        <row r="3369">
          <cell r="B3369" t="str">
            <v>MUS2061</v>
          </cell>
          <cell r="C3369" t="str">
            <v>111/715/000</v>
          </cell>
          <cell r="D3369" t="str">
            <v>MA444 0A</v>
          </cell>
          <cell r="E3369" t="str">
            <v>SW60</v>
          </cell>
          <cell r="F3369">
            <v>600</v>
          </cell>
        </row>
        <row r="3370">
          <cell r="B3370" t="str">
            <v>MUS2061</v>
          </cell>
          <cell r="C3370" t="str">
            <v>111/715/000</v>
          </cell>
          <cell r="D3370" t="str">
            <v>MA444 0A</v>
          </cell>
          <cell r="E3370" t="str">
            <v>SW60</v>
          </cell>
          <cell r="F3370">
            <v>620</v>
          </cell>
        </row>
        <row r="3371">
          <cell r="B3371" t="str">
            <v>MUS2061</v>
          </cell>
          <cell r="C3371" t="str">
            <v>111/715/000</v>
          </cell>
          <cell r="D3371" t="str">
            <v>MA444 0A</v>
          </cell>
          <cell r="E3371" t="str">
            <v>SW60</v>
          </cell>
          <cell r="F3371">
            <v>620</v>
          </cell>
        </row>
        <row r="3372">
          <cell r="B3372" t="str">
            <v>MUS2061</v>
          </cell>
          <cell r="C3372" t="str">
            <v>111/715/000</v>
          </cell>
          <cell r="D3372" t="str">
            <v>MA444 0A</v>
          </cell>
          <cell r="E3372" t="str">
            <v>SW60</v>
          </cell>
          <cell r="F3372">
            <v>682</v>
          </cell>
        </row>
        <row r="3373">
          <cell r="B3373" t="str">
            <v>MUS2061</v>
          </cell>
          <cell r="C3373" t="str">
            <v>111/715/000</v>
          </cell>
          <cell r="D3373" t="str">
            <v>MA444 0A</v>
          </cell>
          <cell r="E3373" t="str">
            <v>SW60</v>
          </cell>
          <cell r="F3373">
            <v>682</v>
          </cell>
        </row>
      </sheetData>
      <sheetData sheetId="1"/>
      <sheetData sheetId="2"/>
      <sheetData sheetId="3"/>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list"/>
      <sheetName val="Summary"/>
      <sheetName val="WIP-YRN"/>
      <sheetName val="Grmt Ord"/>
    </sheetNames>
    <sheetDataSet>
      <sheetData sheetId="0" refreshError="1">
        <row r="78">
          <cell r="B78">
            <v>50</v>
          </cell>
        </row>
      </sheetData>
      <sheetData sheetId="1" refreshError="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ry"/>
      <sheetName val="DY1"/>
      <sheetName val="Sheet3"/>
      <sheetName val="Dy"/>
      <sheetName val="Fin"/>
      <sheetName val="GWP-PD"/>
      <sheetName val="Rates"/>
    </sheetNames>
    <sheetDataSet>
      <sheetData sheetId="0" refreshError="1"/>
      <sheetData sheetId="1" refreshError="1"/>
      <sheetData sheetId="2" refreshError="1"/>
      <sheetData sheetId="3" refreshError="1"/>
      <sheetData sheetId="4" refreshError="1"/>
      <sheetData sheetId="5" refreshError="1"/>
      <sheetData sheetId="6" refreshError="1">
        <row r="3">
          <cell r="D3" t="str">
            <v>Chemical Name</v>
          </cell>
          <cell r="E3" t="str">
            <v>Rates</v>
          </cell>
        </row>
        <row r="4">
          <cell r="D4" t="str">
            <v>ACETIC ACID</v>
          </cell>
          <cell r="E4">
            <v>66</v>
          </cell>
        </row>
        <row r="5">
          <cell r="D5" t="str">
            <v>ACID CITRIC</v>
          </cell>
          <cell r="E5">
            <v>51</v>
          </cell>
        </row>
        <row r="6">
          <cell r="D6" t="str">
            <v>ADASIL ME</v>
          </cell>
          <cell r="E6">
            <v>210</v>
          </cell>
        </row>
        <row r="7">
          <cell r="D7" t="str">
            <v>ALUMINIUM SILICATE</v>
          </cell>
          <cell r="E7">
            <v>11.64</v>
          </cell>
        </row>
        <row r="8">
          <cell r="D8" t="str">
            <v>AMMONIA BUFFER SOLUTION P-4</v>
          </cell>
          <cell r="E8">
            <v>900</v>
          </cell>
        </row>
        <row r="9">
          <cell r="D9" t="str">
            <v>ANTI STAIN SP</v>
          </cell>
          <cell r="E9">
            <v>92</v>
          </cell>
        </row>
        <row r="10">
          <cell r="D10" t="str">
            <v>AQUAZYM 240ML</v>
          </cell>
          <cell r="E10">
            <v>153.321</v>
          </cell>
        </row>
        <row r="11">
          <cell r="D11" t="str">
            <v>AQUAZYME XTL (NOVOZYME DESIZER)</v>
          </cell>
          <cell r="E11">
            <v>170.26</v>
          </cell>
        </row>
        <row r="12">
          <cell r="D12" t="str">
            <v>ARRISTAN BINDER RE</v>
          </cell>
          <cell r="E12">
            <v>622.50467777777783</v>
          </cell>
        </row>
        <row r="13">
          <cell r="D13" t="str">
            <v>BACTASOL CA</v>
          </cell>
          <cell r="E13">
            <v>242</v>
          </cell>
        </row>
        <row r="14">
          <cell r="D14" t="str">
            <v>BASOSOFT EUK (BASF)</v>
          </cell>
          <cell r="E14">
            <v>65</v>
          </cell>
        </row>
        <row r="15">
          <cell r="D15" t="str">
            <v>BELFASiN 44</v>
          </cell>
          <cell r="E15">
            <v>56</v>
          </cell>
        </row>
        <row r="16">
          <cell r="D16" t="str">
            <v>BELSOFT P200</v>
          </cell>
          <cell r="E16">
            <v>58</v>
          </cell>
        </row>
        <row r="17">
          <cell r="D17" t="str">
            <v>BIASOL RAF (COLORANTI)</v>
          </cell>
          <cell r="E17">
            <v>149.75</v>
          </cell>
        </row>
        <row r="18">
          <cell r="D18" t="str">
            <v>BIALEVEL DW LIQUID (COLORANTI)</v>
          </cell>
          <cell r="E18">
            <v>122.184</v>
          </cell>
        </row>
        <row r="19">
          <cell r="D19" t="str">
            <v>BLUE VAT B-LIQUID</v>
          </cell>
          <cell r="E19">
            <v>541.63400000000001</v>
          </cell>
        </row>
        <row r="20">
          <cell r="D20" t="str">
            <v>CASSULFON BLUE C-B</v>
          </cell>
          <cell r="E20">
            <v>227.54300000000001</v>
          </cell>
        </row>
        <row r="21">
          <cell r="D21" t="str">
            <v>CASSULFON BROWN C-RB</v>
          </cell>
          <cell r="E21">
            <v>140.5567843092231</v>
          </cell>
        </row>
        <row r="22">
          <cell r="D22" t="str">
            <v>CASSULFON DARK BROWN RB</v>
          </cell>
          <cell r="E22">
            <v>414.64251371220814</v>
          </cell>
        </row>
        <row r="23">
          <cell r="D23" t="str">
            <v>CASSULFON OLIVE BBN</v>
          </cell>
          <cell r="E23">
            <v>235.04900000000001</v>
          </cell>
        </row>
        <row r="24">
          <cell r="D24" t="str">
            <v>CASSULFON ORANGE BROWN RR</v>
          </cell>
          <cell r="E24">
            <v>235.04900000000001</v>
          </cell>
        </row>
        <row r="25">
          <cell r="D25" t="str">
            <v>CASSULFON RED 2G</v>
          </cell>
          <cell r="E25">
            <v>406.06</v>
          </cell>
        </row>
        <row r="26">
          <cell r="D26" t="str">
            <v>CASSULFON YELLOW GT 200</v>
          </cell>
          <cell r="E26">
            <v>66.573750000000004</v>
          </cell>
        </row>
        <row r="27">
          <cell r="D27" t="str">
            <v>CAUSTIC SODA / NaOH</v>
          </cell>
          <cell r="E27">
            <v>10</v>
          </cell>
        </row>
        <row r="28">
          <cell r="D28" t="str">
            <v>CHEMSILICONE S-250</v>
          </cell>
          <cell r="E28">
            <v>250</v>
          </cell>
        </row>
        <row r="29">
          <cell r="D29" t="str">
            <v>COTTOCLARINE-KD</v>
          </cell>
          <cell r="E29">
            <v>142.71100000000001</v>
          </cell>
        </row>
        <row r="30">
          <cell r="D30" t="str">
            <v>DENILITE ( Nova Nordisk)</v>
          </cell>
          <cell r="E30">
            <v>577.91200000000003</v>
          </cell>
        </row>
        <row r="31">
          <cell r="D31" t="str">
            <v>DENIMAX BT</v>
          </cell>
          <cell r="E31">
            <v>508.40100000000001</v>
          </cell>
        </row>
        <row r="32">
          <cell r="D32" t="str">
            <v>DENY KEM CG3</v>
          </cell>
          <cell r="E32">
            <v>525.09</v>
          </cell>
        </row>
        <row r="33">
          <cell r="D33" t="str">
            <v>DENYKEM GREY- I NE  (DIRTY STONE)</v>
          </cell>
          <cell r="E33">
            <v>417.048</v>
          </cell>
        </row>
        <row r="34">
          <cell r="D34" t="str">
            <v>DESIZER JRL-40</v>
          </cell>
          <cell r="E34">
            <v>175</v>
          </cell>
        </row>
        <row r="35">
          <cell r="D35" t="str">
            <v>DIRESUL BROWN RDT-GN LIQUID</v>
          </cell>
          <cell r="E35">
            <v>139.988</v>
          </cell>
        </row>
        <row r="36">
          <cell r="D36" t="str">
            <v>DIRESUL BROWN RDT-GFL LIQUID</v>
          </cell>
          <cell r="E36">
            <v>215</v>
          </cell>
        </row>
        <row r="37">
          <cell r="D37" t="str">
            <v>DIRESUL BROWN RDT-GS LIQUID 150</v>
          </cell>
          <cell r="E37">
            <v>251</v>
          </cell>
        </row>
        <row r="38">
          <cell r="D38" t="str">
            <v>DIRESUL GREEN RDT-N LIQUID</v>
          </cell>
          <cell r="E38">
            <v>295</v>
          </cell>
        </row>
        <row r="39">
          <cell r="D39" t="str">
            <v>DIRESUL NAVY RDT-GF LIQUID</v>
          </cell>
          <cell r="E39">
            <v>340</v>
          </cell>
        </row>
        <row r="40">
          <cell r="D40" t="str">
            <v>DIRESUL OLIVE YELLOW Y-LIQUID</v>
          </cell>
          <cell r="E40">
            <v>205.06899999999999</v>
          </cell>
        </row>
        <row r="41">
          <cell r="D41" t="str">
            <v>DIRESUL OLIVE RDT-B LIQUID 150</v>
          </cell>
          <cell r="E41">
            <v>263</v>
          </cell>
        </row>
        <row r="42">
          <cell r="D42" t="str">
            <v>DIRESUL YELLOW Y-LIQUID</v>
          </cell>
          <cell r="E42">
            <v>417.94</v>
          </cell>
        </row>
        <row r="43">
          <cell r="D43" t="str">
            <v>DIRESUL ORANGE RDT-GR LIQUID</v>
          </cell>
          <cell r="E43">
            <v>229</v>
          </cell>
        </row>
        <row r="44">
          <cell r="D44" t="str">
            <v>DIRESUL YELLOW RDT-E LIQUID</v>
          </cell>
          <cell r="E44">
            <v>179.697</v>
          </cell>
        </row>
        <row r="45">
          <cell r="D45" t="str">
            <v>DISPERSER MDS</v>
          </cell>
          <cell r="E45">
            <v>119.098</v>
          </cell>
        </row>
        <row r="46">
          <cell r="D46" t="str">
            <v>DIZYME III</v>
          </cell>
          <cell r="E46">
            <v>763.55799999999999</v>
          </cell>
        </row>
        <row r="47">
          <cell r="D47" t="str">
            <v>DIZYME V</v>
          </cell>
          <cell r="E47">
            <v>568.72799999999995</v>
          </cell>
        </row>
        <row r="48">
          <cell r="D48" t="str">
            <v>FIXANOL PN D</v>
          </cell>
          <cell r="E48">
            <v>77</v>
          </cell>
        </row>
        <row r="49">
          <cell r="D49" t="str">
            <v>FIXER - D UNIVERSAL</v>
          </cell>
          <cell r="E49">
            <v>45.82</v>
          </cell>
        </row>
        <row r="50">
          <cell r="D50" t="str">
            <v>FORMIC ACID</v>
          </cell>
          <cell r="E50">
            <v>52</v>
          </cell>
        </row>
        <row r="51">
          <cell r="D51" t="str">
            <v>FORYL CP</v>
          </cell>
          <cell r="E51">
            <v>82</v>
          </cell>
        </row>
        <row r="52">
          <cell r="D52" t="str">
            <v>FORYLASE BTO</v>
          </cell>
          <cell r="E52">
            <v>397.8966666666667</v>
          </cell>
        </row>
        <row r="53">
          <cell r="D53" t="str">
            <v>FLORANIT 4028 (COGNIS)</v>
          </cell>
          <cell r="E53">
            <v>160</v>
          </cell>
        </row>
        <row r="54">
          <cell r="D54" t="str">
            <v>GISSAPAL 1517</v>
          </cell>
          <cell r="E54">
            <v>156.79305555555555</v>
          </cell>
        </row>
        <row r="55">
          <cell r="D55" t="str">
            <v>HISOFT CS</v>
          </cell>
          <cell r="E55">
            <v>58</v>
          </cell>
        </row>
        <row r="56">
          <cell r="D56" t="str">
            <v>HISOFT ME</v>
          </cell>
          <cell r="E56">
            <v>190</v>
          </cell>
        </row>
        <row r="57">
          <cell r="D57" t="str">
            <v>Hydrogen Per Oxide/H2O2</v>
          </cell>
          <cell r="E57">
            <v>27.66</v>
          </cell>
        </row>
        <row r="58">
          <cell r="D58" t="str">
            <v>HYDROSULPHITE 90% (CHINA)</v>
          </cell>
          <cell r="E58">
            <v>43.180999999999997</v>
          </cell>
        </row>
        <row r="59">
          <cell r="D59" t="str">
            <v>Indigo BS Granular Gabrian</v>
          </cell>
          <cell r="E59">
            <v>385.77699999999993</v>
          </cell>
        </row>
        <row r="60">
          <cell r="D60" t="str">
            <v>INDIGO GRANULAR BASF</v>
          </cell>
          <cell r="E60">
            <v>488.91399999999999</v>
          </cell>
        </row>
        <row r="61">
          <cell r="D61" t="str">
            <v>INDIGO GRANULAR CIBA</v>
          </cell>
          <cell r="E61">
            <v>306.36397727272725</v>
          </cell>
        </row>
        <row r="62">
          <cell r="D62" t="str">
            <v>INDIGO GRANULAR (DYE STAR)</v>
          </cell>
          <cell r="E62">
            <v>500.61900000000003</v>
          </cell>
        </row>
        <row r="63">
          <cell r="D63" t="str">
            <v>INDIGO POWDER CLARIANT</v>
          </cell>
          <cell r="E63">
            <v>267.79464285714283</v>
          </cell>
        </row>
        <row r="64">
          <cell r="D64" t="str">
            <v>INDIGO POWDER WONDERFUL</v>
          </cell>
          <cell r="E64">
            <v>386.94349999999997</v>
          </cell>
        </row>
        <row r="65">
          <cell r="D65" t="str">
            <v>INDIGO SMART PLUS / GOLD</v>
          </cell>
          <cell r="E65">
            <v>373.96083333333331</v>
          </cell>
        </row>
        <row r="66">
          <cell r="D66" t="str">
            <v>INNOLUBE WRB</v>
          </cell>
          <cell r="E66">
            <v>160</v>
          </cell>
        </row>
        <row r="67">
          <cell r="D67" t="str">
            <v>KIERALON A</v>
          </cell>
          <cell r="E67">
            <v>63</v>
          </cell>
        </row>
        <row r="68">
          <cell r="D68" t="str">
            <v>LENETOL EHDS</v>
          </cell>
          <cell r="E68">
            <v>68</v>
          </cell>
        </row>
        <row r="69">
          <cell r="D69" t="str">
            <v>LEUCOPHOR A</v>
          </cell>
          <cell r="E69">
            <v>379</v>
          </cell>
        </row>
        <row r="70">
          <cell r="D70" t="str">
            <v>MAGNASOFT-NEU</v>
          </cell>
          <cell r="E70">
            <v>177.7826</v>
          </cell>
        </row>
        <row r="71">
          <cell r="D71" t="str">
            <v>MASTERLUBE F.R.P</v>
          </cell>
          <cell r="E71">
            <v>124.45099999999999</v>
          </cell>
        </row>
        <row r="72">
          <cell r="D72" t="str">
            <v>MELAX AA-104 SYNTHETIC SOFTENER</v>
          </cell>
          <cell r="E72">
            <v>133.303</v>
          </cell>
        </row>
        <row r="73">
          <cell r="D73" t="str">
            <v>MERCEROL-R LIQUID</v>
          </cell>
          <cell r="E73">
            <v>175.20939999999999</v>
          </cell>
        </row>
        <row r="74">
          <cell r="D74" t="str">
            <v>Metaxil MA ICI</v>
          </cell>
          <cell r="E74">
            <v>138</v>
          </cell>
        </row>
        <row r="75">
          <cell r="D75" t="str">
            <v>Metaxil DN-VL ICI</v>
          </cell>
          <cell r="E75">
            <v>96</v>
          </cell>
        </row>
        <row r="76">
          <cell r="D76" t="str">
            <v>Methyle 1 Pyrolidinone-2 Practical R 056-09</v>
          </cell>
          <cell r="E76">
            <v>3251.8739999999998</v>
          </cell>
        </row>
        <row r="77">
          <cell r="D77" t="str">
            <v>PERI SOFT TSJ</v>
          </cell>
          <cell r="E77">
            <v>275</v>
          </cell>
        </row>
        <row r="78">
          <cell r="D78" t="str">
            <v>POLYSIL-ME</v>
          </cell>
          <cell r="E78">
            <v>230</v>
          </cell>
        </row>
        <row r="79">
          <cell r="D79" t="str">
            <v>POLYSOFT X.F.E</v>
          </cell>
          <cell r="E79">
            <v>377.36799999999999</v>
          </cell>
        </row>
        <row r="80">
          <cell r="D80" t="str">
            <v>POLYSOFT XCL</v>
          </cell>
          <cell r="E80">
            <v>70.093999999999994</v>
          </cell>
        </row>
        <row r="81">
          <cell r="D81" t="str">
            <v>POTASSIUM PER MAGNATE</v>
          </cell>
          <cell r="E81">
            <v>333.74</v>
          </cell>
        </row>
        <row r="82">
          <cell r="D82" t="str">
            <v>PRETEX E-IF</v>
          </cell>
          <cell r="E82">
            <v>487.87777777777779</v>
          </cell>
        </row>
        <row r="83">
          <cell r="D83" t="str">
            <v>PRIMASOL NF (BASF)</v>
          </cell>
          <cell r="E83">
            <v>200</v>
          </cell>
        </row>
        <row r="84">
          <cell r="D84" t="str">
            <v>PRODUCT TTF</v>
          </cell>
          <cell r="E84">
            <v>195.375</v>
          </cell>
        </row>
        <row r="85">
          <cell r="D85" t="str">
            <v>REACTIVE BLACK DYE N.G.R</v>
          </cell>
          <cell r="E85">
            <v>414.83699999999999</v>
          </cell>
        </row>
        <row r="86">
          <cell r="D86" t="str">
            <v>REACTIVE YELLOW GR 150%</v>
          </cell>
          <cell r="E86">
            <v>1324.8030000000001</v>
          </cell>
        </row>
        <row r="87">
          <cell r="D87" t="str">
            <v>REDUCER-RDT</v>
          </cell>
          <cell r="E87">
            <v>70</v>
          </cell>
        </row>
        <row r="88">
          <cell r="D88" t="str">
            <v>ROTTA AMYLASE 188</v>
          </cell>
          <cell r="E88">
            <v>130</v>
          </cell>
        </row>
        <row r="89">
          <cell r="D89" t="str">
            <v>ROTTA FIX 1545</v>
          </cell>
          <cell r="E89">
            <v>359.65694444444443</v>
          </cell>
        </row>
        <row r="90">
          <cell r="D90" t="str">
            <v>SANDOSUL NAVY RDT GF LIQUID</v>
          </cell>
          <cell r="E90">
            <v>114</v>
          </cell>
        </row>
        <row r="91">
          <cell r="D91" t="str">
            <v>SECURAN-540</v>
          </cell>
          <cell r="E91">
            <v>110.59748528894029</v>
          </cell>
        </row>
        <row r="92">
          <cell r="D92" t="str">
            <v>SEQUEST P.A</v>
          </cell>
          <cell r="E92">
            <v>190.22</v>
          </cell>
        </row>
        <row r="93">
          <cell r="D93" t="str">
            <v>SETAMOL -BL</v>
          </cell>
          <cell r="E93">
            <v>95</v>
          </cell>
        </row>
        <row r="94">
          <cell r="D94" t="str">
            <v>SILIGEN AFN</v>
          </cell>
          <cell r="E94">
            <v>69.2</v>
          </cell>
        </row>
        <row r="95">
          <cell r="D95" t="str">
            <v>SIRUES BLACK VSF</v>
          </cell>
          <cell r="E95">
            <v>377.08800000000002</v>
          </cell>
        </row>
        <row r="96">
          <cell r="D96" t="str">
            <v>SODA ASH</v>
          </cell>
          <cell r="E96">
            <v>18.25</v>
          </cell>
        </row>
        <row r="97">
          <cell r="D97" t="str">
            <v>SODIUM BI-CORBONATE</v>
          </cell>
          <cell r="E97">
            <v>14.791700000000001</v>
          </cell>
        </row>
        <row r="98">
          <cell r="D98" t="str">
            <v>SODIUM CHLORIDE/SALT</v>
          </cell>
          <cell r="E98">
            <v>0.98</v>
          </cell>
        </row>
        <row r="99">
          <cell r="D99" t="str">
            <v>SODIUM HYPOCHLORITE/LIQUID BLEACH/NaOCL</v>
          </cell>
          <cell r="E99">
            <v>8.5</v>
          </cell>
        </row>
        <row r="100">
          <cell r="D100" t="str">
            <v>SODIUM META BI-SULPHITE</v>
          </cell>
          <cell r="E100">
            <v>41</v>
          </cell>
        </row>
        <row r="101">
          <cell r="D101" t="str">
            <v>SODIUM PER SULPHATE (NA2SO4) / BEISOL DO</v>
          </cell>
          <cell r="E101">
            <v>165</v>
          </cell>
        </row>
        <row r="102">
          <cell r="D102" t="str">
            <v>SODIUM SULPHIDE (FLAKES)</v>
          </cell>
          <cell r="E102">
            <v>38</v>
          </cell>
        </row>
        <row r="103">
          <cell r="D103" t="str">
            <v>INDOSOL (SOLAR) BLACK G</v>
          </cell>
          <cell r="E103">
            <v>370</v>
          </cell>
        </row>
        <row r="104">
          <cell r="D104" t="str">
            <v>INDOSOL (SOLAR) BLACK NF</v>
          </cell>
          <cell r="E104">
            <v>436</v>
          </cell>
        </row>
        <row r="105">
          <cell r="D105" t="str">
            <v>INDOSOL (SOLAR) BRILLIANT BLUE A</v>
          </cell>
          <cell r="E105">
            <v>725</v>
          </cell>
        </row>
        <row r="106">
          <cell r="D106" t="str">
            <v>INDOSOL (SOLAR) BRILLIANT RED BA</v>
          </cell>
          <cell r="E106">
            <v>482</v>
          </cell>
        </row>
        <row r="107">
          <cell r="D107" t="str">
            <v>INDOSOL (SOLAR) BROWN RBL</v>
          </cell>
          <cell r="E107">
            <v>462</v>
          </cell>
        </row>
        <row r="108">
          <cell r="D108" t="str">
            <v>INDOSOL (SOLAR) GOLDEN YELLOW -R</v>
          </cell>
          <cell r="E108">
            <v>649</v>
          </cell>
        </row>
        <row r="109">
          <cell r="D109" t="str">
            <v>INDOSOL (SOLAR) VIOLET 3 B</v>
          </cell>
          <cell r="E109">
            <v>363</v>
          </cell>
        </row>
        <row r="110">
          <cell r="D110" t="str">
            <v>SOLO PHENYL BROWN AGL</v>
          </cell>
          <cell r="E110">
            <v>1536.1279999999999</v>
          </cell>
        </row>
        <row r="111">
          <cell r="D111" t="str">
            <v>STARCH MAIZ</v>
          </cell>
          <cell r="E111">
            <v>22.1</v>
          </cell>
        </row>
        <row r="112">
          <cell r="D112" t="str">
            <v>STONE PUMIC</v>
          </cell>
          <cell r="E112">
            <v>10.271000000000001</v>
          </cell>
        </row>
        <row r="113">
          <cell r="D113" t="str">
            <v>SULPHER BLACK 4G (SANDOZAL BLACK) LOCAL</v>
          </cell>
          <cell r="E113">
            <v>126</v>
          </cell>
        </row>
        <row r="114">
          <cell r="D114" t="str">
            <v>SULPHER BLACK POWDER BR-200% 522</v>
          </cell>
          <cell r="E114">
            <v>76</v>
          </cell>
        </row>
        <row r="115">
          <cell r="D115" t="str">
            <v>SULPHER BLUE POWDER 200%</v>
          </cell>
          <cell r="E115">
            <v>155.44</v>
          </cell>
        </row>
        <row r="116">
          <cell r="D116" t="str">
            <v>SULPHER DARK BROWN POWDER</v>
          </cell>
          <cell r="E116">
            <v>157.38999999999999</v>
          </cell>
        </row>
        <row r="117">
          <cell r="D117" t="str">
            <v>SULPHER YELLOW BROWN POWDER 5G</v>
          </cell>
          <cell r="E117">
            <v>143.47829999999999</v>
          </cell>
        </row>
        <row r="118">
          <cell r="D118" t="str">
            <v>SUPER SOFT-3S</v>
          </cell>
          <cell r="E118">
            <v>205</v>
          </cell>
        </row>
        <row r="119">
          <cell r="D119" t="str">
            <v>SUPER SOFT NI-3</v>
          </cell>
          <cell r="E119">
            <v>55</v>
          </cell>
        </row>
        <row r="120">
          <cell r="D120" t="str">
            <v>DENYKEM ULTILMA 100 LV</v>
          </cell>
          <cell r="E120">
            <v>674.05989999999997</v>
          </cell>
        </row>
        <row r="121">
          <cell r="D121" t="str">
            <v>UNISIL-SP</v>
          </cell>
          <cell r="E121">
            <v>225</v>
          </cell>
        </row>
        <row r="122">
          <cell r="D122" t="str">
            <v>UNITACK CTR</v>
          </cell>
          <cell r="E122">
            <v>54</v>
          </cell>
        </row>
        <row r="123">
          <cell r="D123" t="str">
            <v>WETTER-WK</v>
          </cell>
          <cell r="E123">
            <v>114</v>
          </cell>
        </row>
        <row r="124">
          <cell r="D124" t="str">
            <v>BELFACIN P615</v>
          </cell>
          <cell r="E124">
            <v>52.5</v>
          </cell>
        </row>
        <row r="125">
          <cell r="D125" t="str">
            <v>BUFFER 65</v>
          </cell>
          <cell r="E125">
            <v>94</v>
          </cell>
        </row>
        <row r="126">
          <cell r="D126" t="str">
            <v>CALCIUM HYPOCHLORITE / BLEACHING POWDER</v>
          </cell>
          <cell r="E126">
            <v>15.217000000000001</v>
          </cell>
        </row>
        <row r="127">
          <cell r="D127" t="str">
            <v>CIRASOFT CPS</v>
          </cell>
          <cell r="E127">
            <v>85</v>
          </cell>
        </row>
        <row r="128">
          <cell r="D128" t="str">
            <v>DENZYME 240</v>
          </cell>
          <cell r="E128">
            <v>128.00700000000001</v>
          </cell>
        </row>
        <row r="129">
          <cell r="D129" t="str">
            <v>LISSAPOL NDC</v>
          </cell>
          <cell r="E129">
            <v>110</v>
          </cell>
        </row>
        <row r="130">
          <cell r="D130" t="str">
            <v>NARVANASE LT</v>
          </cell>
          <cell r="E130">
            <v>33</v>
          </cell>
        </row>
        <row r="131">
          <cell r="D131" t="str">
            <v>SAND PAPER # 0</v>
          </cell>
          <cell r="E131">
            <v>5.5</v>
          </cell>
        </row>
        <row r="132">
          <cell r="D132" t="str">
            <v>SAND PAPER # 2</v>
          </cell>
          <cell r="E132">
            <v>6.5</v>
          </cell>
        </row>
        <row r="133">
          <cell r="D133" t="str">
            <v>SODIFIED B</v>
          </cell>
          <cell r="E133">
            <v>0</v>
          </cell>
        </row>
        <row r="134">
          <cell r="D134" t="str">
            <v>Steblizer SOF (OD11)</v>
          </cell>
        </row>
        <row r="135">
          <cell r="D135" t="str">
            <v>Water</v>
          </cell>
          <cell r="E135">
            <v>0</v>
          </cell>
        </row>
        <row r="136">
          <cell r="D136" t="str">
            <v>DIRESUL BLUE BLACK RDT</v>
          </cell>
          <cell r="E136">
            <v>360</v>
          </cell>
        </row>
        <row r="137">
          <cell r="D137" t="str">
            <v>REDUCER- S50</v>
          </cell>
          <cell r="E137">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Acct"/>
      <sheetName val="Equity"/>
      <sheetName val="6.1"/>
      <sheetName val="13"/>
      <sheetName val="14"/>
      <sheetName val="37"/>
      <sheetName val="Sheet1"/>
      <sheetName val="Sheet2"/>
      <sheetName val="Sheet3"/>
      <sheetName val="Lead Schedule"/>
      <sheetName val="1"/>
      <sheetName val="6_1"/>
      <sheetName val="Lead_Schedule"/>
      <sheetName val="6_11"/>
      <sheetName val="Lead_Schedule1"/>
      <sheetName val="Avsb"/>
      <sheetName val="P&amp;L"/>
      <sheetName val="Mst"/>
      <sheetName val="6_12"/>
      <sheetName val="Lead_Schedule2"/>
      <sheetName val="Mahira-- DFesktop"/>
      <sheetName val="Notes"/>
      <sheetName val="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2)"/>
      <sheetName val="Smry"/>
      <sheetName val="Dying"/>
      <sheetName val="Dy1"/>
      <sheetName val="Dy"/>
      <sheetName val="D Std"/>
      <sheetName val="Rates"/>
      <sheetName val="Finishing"/>
      <sheetName val="Fng"/>
      <sheetName val="Fng1"/>
      <sheetName val="F Std"/>
      <sheetName val="Basis"/>
      <sheetName val="Smry_(2)"/>
      <sheetName val="D_Std"/>
      <sheetName val="F_Std"/>
      <sheetName val="lc921471"/>
      <sheetName val="WCCR Yr2003-04"/>
      <sheetName val="Mst"/>
      <sheetName val="Smry_(2)1"/>
      <sheetName val="D_Std1"/>
      <sheetName val="F_Std1"/>
      <sheetName val="list"/>
    </sheetNames>
    <sheetDataSet>
      <sheetData sheetId="0" refreshError="1"/>
      <sheetData sheetId="1" refreshError="1"/>
      <sheetData sheetId="2" refreshError="1"/>
      <sheetData sheetId="3" refreshError="1"/>
      <sheetData sheetId="4" refreshError="1"/>
      <sheetData sheetId="5" refreshError="1"/>
      <sheetData sheetId="6" refreshError="1">
        <row r="3">
          <cell r="C3">
            <v>43.5</v>
          </cell>
        </row>
        <row r="4">
          <cell r="C4">
            <v>195</v>
          </cell>
        </row>
        <row r="5">
          <cell r="C5">
            <v>167</v>
          </cell>
        </row>
        <row r="6">
          <cell r="C6">
            <v>524.27499999999998</v>
          </cell>
        </row>
        <row r="7">
          <cell r="C7">
            <v>242</v>
          </cell>
        </row>
        <row r="8">
          <cell r="C8">
            <v>52.5</v>
          </cell>
        </row>
        <row r="9">
          <cell r="C9">
            <v>52.5</v>
          </cell>
        </row>
        <row r="10">
          <cell r="C10">
            <v>54</v>
          </cell>
        </row>
        <row r="11">
          <cell r="C11">
            <v>335</v>
          </cell>
        </row>
        <row r="12">
          <cell r="C12">
            <v>657</v>
          </cell>
        </row>
        <row r="13">
          <cell r="C13">
            <v>419</v>
          </cell>
        </row>
        <row r="14">
          <cell r="C14">
            <v>93.73</v>
          </cell>
        </row>
        <row r="15">
          <cell r="C15">
            <v>13.913</v>
          </cell>
        </row>
        <row r="16">
          <cell r="C16">
            <v>9</v>
          </cell>
        </row>
        <row r="17">
          <cell r="C17">
            <v>235.04900000000001</v>
          </cell>
        </row>
        <row r="18">
          <cell r="C18">
            <v>235.04900000000001</v>
          </cell>
        </row>
        <row r="19">
          <cell r="C19">
            <v>127.48399999999999</v>
          </cell>
        </row>
        <row r="20">
          <cell r="C20">
            <v>485.83</v>
          </cell>
        </row>
        <row r="21">
          <cell r="C21">
            <v>235.04900000000001</v>
          </cell>
        </row>
        <row r="22">
          <cell r="C22">
            <v>85</v>
          </cell>
        </row>
        <row r="23">
          <cell r="C23">
            <v>141.04419999999999</v>
          </cell>
        </row>
        <row r="24">
          <cell r="C24">
            <v>1078.5999999999999</v>
          </cell>
        </row>
        <row r="25">
          <cell r="C25">
            <v>550.87</v>
          </cell>
        </row>
        <row r="26">
          <cell r="C26">
            <v>525.09</v>
          </cell>
        </row>
        <row r="27">
          <cell r="C27">
            <v>338.95859999999999</v>
          </cell>
        </row>
        <row r="28">
          <cell r="C28">
            <v>128.00700000000001</v>
          </cell>
        </row>
        <row r="29">
          <cell r="C29">
            <v>253</v>
          </cell>
        </row>
        <row r="30">
          <cell r="C30">
            <v>401.86</v>
          </cell>
        </row>
        <row r="31">
          <cell r="C31">
            <v>179.66</v>
          </cell>
        </row>
        <row r="32">
          <cell r="C32">
            <v>489.65</v>
          </cell>
        </row>
        <row r="33">
          <cell r="C33">
            <v>77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Wqr"/>
      <sheetName val="Spg_Prod"/>
      <sheetName val="BW"/>
      <sheetName val="S26"/>
      <sheetName val="B26"/>
      <sheetName val="S25"/>
      <sheetName val="B25"/>
      <sheetName val="S24"/>
      <sheetName val="B24"/>
      <sheetName val="S23"/>
      <sheetName val="B23"/>
      <sheetName val="S22"/>
      <sheetName val="B22"/>
      <sheetName val="S19"/>
      <sheetName val="S20"/>
      <sheetName val="S21"/>
      <sheetName val="B21"/>
      <sheetName val="B20"/>
      <sheetName val="B19"/>
      <sheetName val="S18"/>
      <sheetName val="B18"/>
      <sheetName val="S17"/>
      <sheetName val="B17"/>
      <sheetName val="S16"/>
      <sheetName val="B16"/>
      <sheetName val="S15"/>
      <sheetName val="B15"/>
      <sheetName val="S14"/>
      <sheetName val="B14"/>
      <sheetName val="S13"/>
      <sheetName val="B13"/>
      <sheetName val="S12"/>
      <sheetName val="B12"/>
      <sheetName val="S11"/>
      <sheetName val="B11"/>
      <sheetName val="S10"/>
      <sheetName val="B10"/>
      <sheetName val="S9"/>
      <sheetName val="B9"/>
      <sheetName val="S8"/>
      <sheetName val="B8"/>
      <sheetName val="S7"/>
      <sheetName val="B7"/>
      <sheetName val="S6"/>
      <sheetName val="B6"/>
      <sheetName val="S5"/>
      <sheetName val="B5"/>
      <sheetName val="S4"/>
      <sheetName val="B4"/>
      <sheetName val="S3"/>
      <sheetName val="B3"/>
      <sheetName val="S-2"/>
      <sheetName val="B-2"/>
      <sheetName val="S-01"/>
      <sheetName val="B-01"/>
    </sheetNames>
    <sheetDataSet>
      <sheetData sheetId="0" refreshError="1">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Spg_Prod"/>
      <sheetName val="BW"/>
      <sheetName val="S8"/>
      <sheetName val="B8"/>
      <sheetName val="S7"/>
      <sheetName val="B7"/>
      <sheetName val="S6"/>
      <sheetName val="B6"/>
      <sheetName val="S5"/>
      <sheetName val="B5"/>
      <sheetName val="S4"/>
      <sheetName val="B4"/>
      <sheetName val="S3"/>
      <sheetName val="B3"/>
      <sheetName val="S2"/>
      <sheetName val="B2"/>
      <sheetName val="S1"/>
      <sheetName val="B1"/>
      <sheetName val="B31"/>
    </sheetNames>
    <sheetDataSet>
      <sheetData sheetId="0">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sheetName val="Lead Schedule"/>
      <sheetName val="Accountwise Schedule"/>
      <sheetName val="Stats"/>
      <sheetName val="Mov Land"/>
      <sheetName val="Add Land"/>
      <sheetName val="Vch FreHold Land"/>
      <sheetName val="Mov Fctry Bldng"/>
      <sheetName val="Add Fctry Bldng"/>
      <sheetName val="Vch Fctry Bldng"/>
      <sheetName val="Mov Admn Bldng"/>
      <sheetName val="Add Admn Bldng"/>
      <sheetName val="Vch Admn Bldn"/>
      <sheetName val="Mov Roads"/>
      <sheetName val="Add Roads"/>
      <sheetName val="Vch Rds"/>
      <sheetName val="Mov P&amp;M"/>
      <sheetName val="Add P&amp;M"/>
      <sheetName val="Vch P&amp;M"/>
      <sheetName val="Mov Qrry"/>
      <sheetName val="Add Qrry"/>
      <sheetName val="Vch Qrry"/>
      <sheetName val="Mov F&amp;F"/>
      <sheetName val="Add F&amp;F"/>
      <sheetName val="Vch F&amp;F"/>
      <sheetName val="Mov Vcls"/>
      <sheetName val="Add Vcls"/>
      <sheetName val="Vch Vcls"/>
      <sheetName val="Disp Vcls"/>
      <sheetName val="Mov AirCraft"/>
      <sheetName val="Mov P&amp;WSLine"/>
      <sheetName val="Add P&amp;WSLines"/>
      <sheetName val="Vch P&amp;WSLines"/>
      <sheetName val="SAP - Depr Chrge"/>
      <sheetName val="Resid Vale"/>
      <sheetName val="Depr Fctry Blding"/>
      <sheetName val="Depr Admn Blding"/>
      <sheetName val="Depr Roads"/>
      <sheetName val="Depr Plant and Mach"/>
      <sheetName val="Depr Quarry"/>
      <sheetName val="Depr F&amp;F"/>
      <sheetName val="Depr Vcls"/>
      <sheetName val="Depr on AirCraft"/>
      <sheetName val="Dep P&amp;WSLnes"/>
      <sheetName val="Total Difference"/>
      <sheetName val="Chnge in Acc Est 4m Yr to Mth"/>
      <sheetName val="No Chng-Depr Fctry Blding"/>
      <sheetName val="No Chng-Depr Admn Blding"/>
      <sheetName val="No Chng-Depr Roads"/>
      <sheetName val="No Chng-Depr Quarry"/>
      <sheetName val="No Chng-Depr F&amp;F"/>
      <sheetName val="No Chng-Depr Vcls"/>
      <sheetName val="No Chng-Disp Vcls"/>
      <sheetName val="NoChng-Depr on AirCraft"/>
      <sheetName val="NoChng-Dep P&amp;WSLnes"/>
    </sheetNames>
    <sheetDataSet>
      <sheetData sheetId="0" refreshError="1"/>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Oct 25~Oct 30"/>
      <sheetName val="Apr 25~Apr 30"/>
    </sheetNames>
    <sheetDataSet>
      <sheetData sheetId="0"/>
      <sheetData sheetId="1"/>
      <sheetData sheetId="2"/>
      <sheetData sheetId="3"/>
      <sheetData sheetId="4"/>
      <sheetData sheetId="5"/>
      <sheetData sheetId="6"/>
      <sheetData sheetId="7"/>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0"/>
      <sheetName val="29"/>
      <sheetName val="28"/>
      <sheetName val="27"/>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7"/>
      <sheetName val="06"/>
      <sheetName val="05"/>
      <sheetName val="04"/>
      <sheetName val="03"/>
      <sheetName val="02"/>
      <sheetName val="01"/>
      <sheetName val="Basis"/>
      <sheetName val="Lead Schedule"/>
      <sheetName val="Summary"/>
      <sheetName val="P&amp;L"/>
      <sheetName val="INPUT"/>
      <sheetName val="TAX WDV 2002"/>
      <sheetName val="Lead_Schedule"/>
      <sheetName val="TAX_WDV_2002"/>
      <sheetName val="Lead_Schedule1"/>
      <sheetName val="TAX_WDV_20021"/>
      <sheetName val="Lead_Schedule2"/>
      <sheetName val="TAX_WDV_20022"/>
      <sheetName val="Lead_Schedule3"/>
      <sheetName val="TAX_WDV_20023"/>
      <sheetName val="Lead_Schedule4"/>
      <sheetName val="TAX_WDV_20024"/>
      <sheetName val="Lead_Schedule5"/>
      <sheetName val="TAX_WDV_20025"/>
      <sheetName val="Lead_Schedule6"/>
      <sheetName val="TAX_WDV_20026"/>
      <sheetName val="Lead_Schedule7"/>
      <sheetName val="TAX_WDV_20027"/>
      <sheetName val="Lead_Schedule8"/>
      <sheetName val="TAX_WDV_20028"/>
      <sheetName val="Lead_Schedule9"/>
      <sheetName val="TAX_WDV_20029"/>
      <sheetName val="Lead_Schedule10"/>
      <sheetName val="TAX_WDV_200210"/>
      <sheetName val="Lead_Schedule11"/>
      <sheetName val="TAX_WDV_200211"/>
      <sheetName val="Lead_Schedule12"/>
      <sheetName val="TAX_WDV_200212"/>
      <sheetName val="Lead_Schedule13"/>
      <sheetName val="TAX_WDV_200213"/>
      <sheetName val="Lead_Schedule14"/>
      <sheetName val="TAX_WDV_200214"/>
      <sheetName val="Lead_Schedule15"/>
      <sheetName val="TAX_WDV_200215"/>
      <sheetName val="Lead_Schedule16"/>
      <sheetName val="TAX_WDV_200216"/>
      <sheetName val="Lead_Schedule17"/>
      <sheetName val="TAX_WDV_200217"/>
      <sheetName val="Lead_Schedule18"/>
      <sheetName val="TAX_WDV_200218"/>
      <sheetName val="Lead_Schedule19"/>
      <sheetName val="TAX_WDV_200219"/>
      <sheetName val="Lead_Schedule20"/>
      <sheetName val="TAX_WDV_200220"/>
      <sheetName val="WIP-YRN"/>
      <sheetName val="FA (RE)"/>
      <sheetName val="Lead_Schedule21"/>
      <sheetName val="TAX_WDV_200221"/>
      <sheetName val="FA_(RE)"/>
      <sheetName val="Rates"/>
      <sheetName val="Jan To April"/>
      <sheetName val="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E1">
            <v>5060</v>
          </cell>
          <cell r="AF1">
            <v>1</v>
          </cell>
          <cell r="AG1" t="str">
            <v>A1-1002</v>
          </cell>
          <cell r="AH1">
            <v>608</v>
          </cell>
        </row>
        <row r="2">
          <cell r="AE2">
            <v>0</v>
          </cell>
          <cell r="AF2">
            <v>2</v>
          </cell>
          <cell r="AG2">
            <v>0</v>
          </cell>
          <cell r="AH2">
            <v>0</v>
          </cell>
        </row>
        <row r="3">
          <cell r="AE3">
            <v>5065</v>
          </cell>
          <cell r="AF3">
            <v>3</v>
          </cell>
          <cell r="AG3" t="str">
            <v>A1-1002</v>
          </cell>
          <cell r="AH3">
            <v>676</v>
          </cell>
        </row>
        <row r="4">
          <cell r="AE4">
            <v>5060</v>
          </cell>
          <cell r="AF4">
            <v>4</v>
          </cell>
          <cell r="AG4" t="str">
            <v>A1-1002</v>
          </cell>
          <cell r="AH4">
            <v>637</v>
          </cell>
        </row>
        <row r="5">
          <cell r="AE5">
            <v>5069</v>
          </cell>
          <cell r="AF5">
            <v>5</v>
          </cell>
          <cell r="AG5" t="str">
            <v>A1-1002</v>
          </cell>
          <cell r="AH5">
            <v>652</v>
          </cell>
        </row>
        <row r="6">
          <cell r="AE6">
            <v>5069</v>
          </cell>
          <cell r="AF6">
            <v>6</v>
          </cell>
          <cell r="AG6" t="str">
            <v>A1-1002</v>
          </cell>
          <cell r="AH6">
            <v>556</v>
          </cell>
        </row>
        <row r="7">
          <cell r="AE7">
            <v>5061</v>
          </cell>
          <cell r="AF7">
            <v>7</v>
          </cell>
          <cell r="AG7" t="str">
            <v>A1-1002</v>
          </cell>
          <cell r="AH7">
            <v>713</v>
          </cell>
        </row>
        <row r="8">
          <cell r="AE8">
            <v>5070</v>
          </cell>
          <cell r="AF8">
            <v>8</v>
          </cell>
          <cell r="AG8" t="str">
            <v>A1-1002</v>
          </cell>
          <cell r="AH8">
            <v>585</v>
          </cell>
        </row>
        <row r="9">
          <cell r="AE9">
            <v>5068</v>
          </cell>
          <cell r="AF9">
            <v>9</v>
          </cell>
          <cell r="AG9" t="str">
            <v>A1-1002</v>
          </cell>
          <cell r="AH9">
            <v>705</v>
          </cell>
        </row>
        <row r="10">
          <cell r="AE10">
            <v>5065</v>
          </cell>
          <cell r="AF10">
            <v>10</v>
          </cell>
          <cell r="AG10" t="str">
            <v>A1-1002</v>
          </cell>
          <cell r="AH10">
            <v>636</v>
          </cell>
        </row>
        <row r="11">
          <cell r="AE11">
            <v>5060</v>
          </cell>
          <cell r="AF11">
            <v>11</v>
          </cell>
          <cell r="AG11" t="str">
            <v>A1-1002</v>
          </cell>
          <cell r="AH11">
            <v>690</v>
          </cell>
        </row>
        <row r="12">
          <cell r="AE12">
            <v>5066</v>
          </cell>
          <cell r="AF12">
            <v>12</v>
          </cell>
          <cell r="AG12" t="str">
            <v>A1-1002</v>
          </cell>
          <cell r="AH12">
            <v>692</v>
          </cell>
        </row>
        <row r="13">
          <cell r="AE13">
            <v>5063</v>
          </cell>
          <cell r="AF13">
            <v>13</v>
          </cell>
          <cell r="AG13" t="str">
            <v>A1-1002</v>
          </cell>
          <cell r="AH13">
            <v>671</v>
          </cell>
        </row>
        <row r="14">
          <cell r="AE14">
            <v>5066</v>
          </cell>
          <cell r="AF14">
            <v>14</v>
          </cell>
          <cell r="AG14" t="str">
            <v>A1-1002</v>
          </cell>
          <cell r="AH14">
            <v>634</v>
          </cell>
        </row>
        <row r="15">
          <cell r="AE15" t="str">
            <v>5074A</v>
          </cell>
          <cell r="AF15">
            <v>15</v>
          </cell>
          <cell r="AG15" t="str">
            <v>A1-1009</v>
          </cell>
          <cell r="AH15">
            <v>594</v>
          </cell>
        </row>
        <row r="16">
          <cell r="AE16">
            <v>5063</v>
          </cell>
          <cell r="AF16">
            <v>16</v>
          </cell>
          <cell r="AG16" t="str">
            <v>A1-1002</v>
          </cell>
          <cell r="AH16">
            <v>702</v>
          </cell>
        </row>
        <row r="17">
          <cell r="AE17">
            <v>5046</v>
          </cell>
          <cell r="AF17">
            <v>17</v>
          </cell>
          <cell r="AG17" t="str">
            <v>J1-1002</v>
          </cell>
          <cell r="AH17">
            <v>471</v>
          </cell>
        </row>
        <row r="18">
          <cell r="AE18">
            <v>5066</v>
          </cell>
          <cell r="AF18">
            <v>18</v>
          </cell>
          <cell r="AG18" t="str">
            <v>A1-1002</v>
          </cell>
          <cell r="AH18">
            <v>719</v>
          </cell>
        </row>
        <row r="19">
          <cell r="AE19">
            <v>5066</v>
          </cell>
          <cell r="AF19">
            <v>19</v>
          </cell>
          <cell r="AG19" t="str">
            <v>A1-1002</v>
          </cell>
          <cell r="AH19">
            <v>688</v>
          </cell>
        </row>
        <row r="20">
          <cell r="AE20">
            <v>5046</v>
          </cell>
          <cell r="AF20">
            <v>20</v>
          </cell>
          <cell r="AG20" t="str">
            <v>J1-1002</v>
          </cell>
          <cell r="AH20">
            <v>514</v>
          </cell>
        </row>
        <row r="21">
          <cell r="AE21">
            <v>5065</v>
          </cell>
          <cell r="AF21">
            <v>21</v>
          </cell>
          <cell r="AG21" t="str">
            <v>A1-1002</v>
          </cell>
          <cell r="AH21">
            <v>680</v>
          </cell>
        </row>
        <row r="22">
          <cell r="AE22">
            <v>0</v>
          </cell>
          <cell r="AF22">
            <v>22</v>
          </cell>
          <cell r="AG22">
            <v>0</v>
          </cell>
          <cell r="AH22">
            <v>0</v>
          </cell>
        </row>
        <row r="23">
          <cell r="AE23">
            <v>5046</v>
          </cell>
          <cell r="AF23">
            <v>23</v>
          </cell>
          <cell r="AG23" t="str">
            <v>J1-1002</v>
          </cell>
          <cell r="AH23">
            <v>379</v>
          </cell>
        </row>
        <row r="24">
          <cell r="AE24">
            <v>5064</v>
          </cell>
          <cell r="AF24">
            <v>24</v>
          </cell>
          <cell r="AG24" t="str">
            <v>A1-1002</v>
          </cell>
          <cell r="AH24">
            <v>696</v>
          </cell>
        </row>
        <row r="25">
          <cell r="AE25">
            <v>5063</v>
          </cell>
          <cell r="AF25">
            <v>25</v>
          </cell>
          <cell r="AG25" t="str">
            <v>A1-1002</v>
          </cell>
          <cell r="AH25">
            <v>680</v>
          </cell>
        </row>
        <row r="26">
          <cell r="AE26">
            <v>0</v>
          </cell>
          <cell r="AF26">
            <v>26</v>
          </cell>
          <cell r="AG26">
            <v>0</v>
          </cell>
          <cell r="AH26">
            <v>0</v>
          </cell>
        </row>
        <row r="27">
          <cell r="AE27">
            <v>5062</v>
          </cell>
          <cell r="AF27">
            <v>27</v>
          </cell>
          <cell r="AG27" t="str">
            <v>A1-1002</v>
          </cell>
          <cell r="AH27">
            <v>699</v>
          </cell>
        </row>
        <row r="28">
          <cell r="AE28">
            <v>0</v>
          </cell>
          <cell r="AF28">
            <v>28</v>
          </cell>
          <cell r="AG28">
            <v>0</v>
          </cell>
          <cell r="AH28">
            <v>0</v>
          </cell>
        </row>
        <row r="29">
          <cell r="AE29" t="str">
            <v>5074A</v>
          </cell>
          <cell r="AF29">
            <v>29</v>
          </cell>
          <cell r="AG29" t="str">
            <v>A1-1009</v>
          </cell>
          <cell r="AH29">
            <v>630</v>
          </cell>
        </row>
        <row r="30">
          <cell r="AE30">
            <v>5063</v>
          </cell>
          <cell r="AF30">
            <v>30</v>
          </cell>
          <cell r="AG30" t="str">
            <v>A1-1002</v>
          </cell>
          <cell r="AH30">
            <v>657</v>
          </cell>
        </row>
        <row r="31">
          <cell r="AE31">
            <v>5067</v>
          </cell>
          <cell r="AF31">
            <v>31</v>
          </cell>
          <cell r="AG31" t="str">
            <v>A1-1002</v>
          </cell>
          <cell r="AH31">
            <v>706</v>
          </cell>
        </row>
        <row r="32">
          <cell r="AE32">
            <v>5068</v>
          </cell>
          <cell r="AF32">
            <v>32</v>
          </cell>
          <cell r="AG32" t="str">
            <v>A1-1002</v>
          </cell>
          <cell r="AH32">
            <v>720</v>
          </cell>
        </row>
        <row r="33">
          <cell r="AE33">
            <v>5069</v>
          </cell>
          <cell r="AF33">
            <v>33</v>
          </cell>
          <cell r="AG33" t="str">
            <v>A1-1002</v>
          </cell>
          <cell r="AH33">
            <v>634</v>
          </cell>
        </row>
        <row r="34">
          <cell r="AE34">
            <v>5069</v>
          </cell>
          <cell r="AF34">
            <v>34</v>
          </cell>
          <cell r="AG34" t="str">
            <v>A1-1002</v>
          </cell>
          <cell r="AH34">
            <v>632</v>
          </cell>
        </row>
        <row r="35">
          <cell r="AE35">
            <v>5067</v>
          </cell>
          <cell r="AF35">
            <v>35</v>
          </cell>
          <cell r="AG35" t="str">
            <v>A1-1002</v>
          </cell>
          <cell r="AH35">
            <v>193</v>
          </cell>
        </row>
        <row r="36">
          <cell r="AE36">
            <v>5064</v>
          </cell>
          <cell r="AF36">
            <v>36</v>
          </cell>
          <cell r="AG36" t="str">
            <v>A1-1002</v>
          </cell>
          <cell r="AH36">
            <v>706</v>
          </cell>
        </row>
        <row r="37">
          <cell r="AE37">
            <v>5064</v>
          </cell>
          <cell r="AF37">
            <v>37</v>
          </cell>
          <cell r="AG37" t="str">
            <v>A1-1002</v>
          </cell>
          <cell r="AH37">
            <v>689</v>
          </cell>
        </row>
        <row r="38">
          <cell r="AE38">
            <v>5067</v>
          </cell>
          <cell r="AF38">
            <v>38</v>
          </cell>
          <cell r="AG38" t="str">
            <v>A1-1002</v>
          </cell>
          <cell r="AH38">
            <v>690</v>
          </cell>
        </row>
        <row r="39">
          <cell r="AE39">
            <v>5068</v>
          </cell>
          <cell r="AF39">
            <v>39</v>
          </cell>
          <cell r="AG39" t="str">
            <v>A1-1002</v>
          </cell>
          <cell r="AH39">
            <v>714</v>
          </cell>
        </row>
        <row r="40">
          <cell r="AE40">
            <v>0</v>
          </cell>
          <cell r="AF40">
            <v>40</v>
          </cell>
          <cell r="AG40">
            <v>0</v>
          </cell>
          <cell r="AH40">
            <v>0</v>
          </cell>
        </row>
        <row r="41">
          <cell r="AE41">
            <v>5065</v>
          </cell>
          <cell r="AF41">
            <v>41</v>
          </cell>
          <cell r="AG41" t="str">
            <v>A1-1002</v>
          </cell>
          <cell r="AH41">
            <v>600</v>
          </cell>
        </row>
        <row r="42">
          <cell r="AE42">
            <v>5067</v>
          </cell>
          <cell r="AF42">
            <v>42</v>
          </cell>
          <cell r="AG42" t="str">
            <v>A1-1002</v>
          </cell>
          <cell r="AH42">
            <v>684</v>
          </cell>
        </row>
        <row r="43">
          <cell r="AE43">
            <v>5069</v>
          </cell>
          <cell r="AF43">
            <v>43</v>
          </cell>
          <cell r="AG43" t="str">
            <v>A1-1002</v>
          </cell>
          <cell r="AH43">
            <v>621</v>
          </cell>
        </row>
        <row r="44">
          <cell r="AE44">
            <v>5071</v>
          </cell>
          <cell r="AF44">
            <v>44</v>
          </cell>
          <cell r="AG44" t="str">
            <v>A1-1002</v>
          </cell>
          <cell r="AH44">
            <v>636</v>
          </cell>
        </row>
        <row r="45">
          <cell r="AE45">
            <v>5060</v>
          </cell>
          <cell r="AF45">
            <v>45</v>
          </cell>
          <cell r="AG45" t="str">
            <v>A1-1002</v>
          </cell>
          <cell r="AH45">
            <v>658</v>
          </cell>
        </row>
        <row r="46">
          <cell r="AE46">
            <v>5062</v>
          </cell>
          <cell r="AF46">
            <v>46</v>
          </cell>
          <cell r="AG46" t="str">
            <v>A1-1002</v>
          </cell>
          <cell r="AH46">
            <v>668</v>
          </cell>
        </row>
        <row r="47">
          <cell r="AE47">
            <v>5070</v>
          </cell>
          <cell r="AF47">
            <v>47</v>
          </cell>
          <cell r="AG47" t="str">
            <v>A1-1002</v>
          </cell>
          <cell r="AH47">
            <v>610</v>
          </cell>
        </row>
        <row r="48">
          <cell r="AE48">
            <v>5045</v>
          </cell>
          <cell r="AF48">
            <v>48</v>
          </cell>
          <cell r="AG48" t="str">
            <v>J1-1002</v>
          </cell>
          <cell r="AH48">
            <v>581</v>
          </cell>
        </row>
        <row r="49">
          <cell r="AE49">
            <v>5064</v>
          </cell>
          <cell r="AF49">
            <v>49</v>
          </cell>
          <cell r="AG49" t="str">
            <v>A1-1002</v>
          </cell>
          <cell r="AH49">
            <v>685</v>
          </cell>
        </row>
        <row r="50">
          <cell r="AE50">
            <v>5068</v>
          </cell>
          <cell r="AF50">
            <v>50</v>
          </cell>
          <cell r="AG50" t="str">
            <v>A1-1002</v>
          </cell>
          <cell r="AH50">
            <v>711</v>
          </cell>
        </row>
        <row r="51">
          <cell r="AE51">
            <v>5062</v>
          </cell>
          <cell r="AF51">
            <v>51</v>
          </cell>
          <cell r="AG51" t="str">
            <v>A1-1002</v>
          </cell>
          <cell r="AH51">
            <v>671</v>
          </cell>
        </row>
        <row r="52">
          <cell r="AE52">
            <v>5045</v>
          </cell>
          <cell r="AF52">
            <v>52</v>
          </cell>
          <cell r="AG52" t="str">
            <v>J1-1002</v>
          </cell>
          <cell r="AH52">
            <v>643</v>
          </cell>
        </row>
        <row r="53">
          <cell r="AE53">
            <v>5061</v>
          </cell>
          <cell r="AF53">
            <v>53</v>
          </cell>
          <cell r="AG53" t="str">
            <v>A1-1002</v>
          </cell>
          <cell r="AH53">
            <v>709</v>
          </cell>
        </row>
        <row r="54">
          <cell r="AE54">
            <v>5046</v>
          </cell>
          <cell r="AF54">
            <v>54</v>
          </cell>
          <cell r="AG54" t="str">
            <v>J1-1002</v>
          </cell>
          <cell r="AH54">
            <v>526</v>
          </cell>
        </row>
        <row r="55">
          <cell r="AE55">
            <v>5045</v>
          </cell>
          <cell r="AF55">
            <v>55</v>
          </cell>
          <cell r="AG55" t="str">
            <v>J1-1002</v>
          </cell>
          <cell r="AH55">
            <v>640</v>
          </cell>
        </row>
        <row r="56">
          <cell r="AE56">
            <v>5070</v>
          </cell>
          <cell r="AF56">
            <v>56</v>
          </cell>
          <cell r="AG56" t="str">
            <v>A1-1002</v>
          </cell>
          <cell r="AH56">
            <v>298</v>
          </cell>
        </row>
        <row r="57">
          <cell r="AE57">
            <v>5062</v>
          </cell>
          <cell r="AF57">
            <v>57</v>
          </cell>
          <cell r="AG57" t="str">
            <v>A1-1002</v>
          </cell>
          <cell r="AH57">
            <v>711</v>
          </cell>
        </row>
        <row r="58">
          <cell r="AE58">
            <v>5073</v>
          </cell>
          <cell r="AF58">
            <v>58</v>
          </cell>
          <cell r="AG58" t="str">
            <v>A1-1009</v>
          </cell>
          <cell r="AH58">
            <v>653</v>
          </cell>
        </row>
        <row r="59">
          <cell r="AE59">
            <v>5061</v>
          </cell>
          <cell r="AF59">
            <v>59</v>
          </cell>
          <cell r="AG59" t="str">
            <v>A1-1002</v>
          </cell>
          <cell r="AH59">
            <v>677</v>
          </cell>
        </row>
        <row r="60">
          <cell r="AE60">
            <v>5045</v>
          </cell>
          <cell r="AF60">
            <v>60</v>
          </cell>
          <cell r="AG60" t="str">
            <v>J1-1002</v>
          </cell>
          <cell r="AH60">
            <v>611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sheetData sheetId="82"/>
      <sheetData sheetId="83"/>
      <sheetData sheetId="84" refreshError="1"/>
      <sheetData sheetId="85"/>
      <sheetData sheetId="8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MNUL"/>
    </sheetNames>
    <definedNames>
      <definedName name="Shtm"/>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1000"/>
      <sheetName val="2000"/>
      <sheetName val="Main 01-02"/>
      <sheetName val="Export 01-02"/>
      <sheetName val="Import( OTC) 01-02"/>
      <sheetName val="Inland 10-02"/>
      <sheetName val="Summary 01-02"/>
      <sheetName val="Main_01-02"/>
      <sheetName val="Export_01-02"/>
      <sheetName val="Import(_OTC)_01-02"/>
      <sheetName val="Inland_10-02"/>
      <sheetName val="Summary_01-02"/>
      <sheetName val="Acct"/>
      <sheetName val="Main_01-021"/>
      <sheetName val="Export_01-021"/>
      <sheetName val="Import(_OTC)_01-021"/>
      <sheetName val="Inland_10-021"/>
      <sheetName val="Summary_01-021"/>
      <sheetName val="PUR&amp;SAL"/>
      <sheetName val="purchase"/>
      <sheetName val="Cutt"/>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Med"/>
      <sheetName val="GrpLife"/>
      <sheetName val="Gnrl-Ins"/>
      <sheetName val="Gnrl-Ins (2)"/>
      <sheetName val="AGIC-EFU-Rlnc"/>
      <sheetName val="Clm Rec"/>
      <sheetName val="Prepaid"/>
      <sheetName val="Ins 01-02"/>
      <sheetName val="Ins 01-02 (2)"/>
      <sheetName val="Ins Cost"/>
      <sheetName val="Deptt Wise Exp"/>
      <sheetName val="Ins Exp."/>
      <sheetName val="Prepaid Sheet"/>
      <sheetName val="Ins 01-02 "/>
      <sheetName val="INS 00-01 "/>
      <sheetName val="Avsb"/>
      <sheetName val="P&amp;L"/>
      <sheetName val="Mst"/>
      <sheetName val="Gnrl-Ins_(2)"/>
      <sheetName val="Clm_Rec"/>
      <sheetName val="Ins_01-02"/>
      <sheetName val="Ins_01-02_(2)"/>
      <sheetName val="Ins_Cost"/>
      <sheetName val="Deptt_Wise_Exp"/>
      <sheetName val="Ins_Exp_"/>
      <sheetName val="Prepaid_Sheet"/>
      <sheetName val="Ins_01-02_"/>
      <sheetName val="INS_00-01_"/>
      <sheetName val="Main 01-02"/>
      <sheetName val="Ac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 val="Acct"/>
      <sheetName val="FM010204"/>
      <sheetName val="Sajad requireds"/>
      <sheetName val="ARSHID"/>
      <sheetName val="Sheet1_(2)"/>
      <sheetName val="Sajad_requireds"/>
      <sheetName val="Sheet1_(2)1"/>
      <sheetName val="Sajad_requireds1"/>
      <sheetName val="Sheet1_(2)2"/>
      <sheetName val="Sajad_requireds2"/>
      <sheetName val="Sheet1_(2)3"/>
      <sheetName val="Sajad_requireds3"/>
      <sheetName val="Sheet1_(2)4"/>
      <sheetName val="Sajad_requireds4"/>
      <sheetName val="Sheet1_(2)5"/>
      <sheetName val="Sajad_requireds5"/>
      <sheetName val="Sheet1_(2)6"/>
      <sheetName val="Sajad_requireds6"/>
      <sheetName val="Sheet1_(2)7"/>
      <sheetName val="Sajad_requireds7"/>
      <sheetName val="Sheet1_(2)8"/>
      <sheetName val="Sajad_requireds8"/>
      <sheetName val="Sheet1_(2)9"/>
      <sheetName val="Sajad_requireds9"/>
      <sheetName val="Sheet1_(2)10"/>
      <sheetName val="Sajad_requireds10"/>
      <sheetName val="Sheet1_(2)11"/>
      <sheetName val="Sajad_requireds11"/>
      <sheetName val="Sheet1_(2)12"/>
      <sheetName val="Sajad_requireds12"/>
      <sheetName val="Sheet1_(2)13"/>
      <sheetName val="Sajad_requireds13"/>
      <sheetName val="Sheet1_(2)14"/>
      <sheetName val="Sajad_requireds14"/>
      <sheetName val="Sheet1_(2)15"/>
      <sheetName val="Sajad_requireds15"/>
      <sheetName val="Sheet1_(2)16"/>
      <sheetName val="Sajad_requireds16"/>
      <sheetName val="Sheet1_(2)17"/>
      <sheetName val="Sajad_requireds17"/>
      <sheetName val="Sheet1_(2)18"/>
      <sheetName val="Sajad_requireds18"/>
      <sheetName val="Sheet1_(2)19"/>
      <sheetName val="Sajad_requireds19"/>
      <sheetName val="Sheet1_(2)20"/>
      <sheetName val="Sajad_requireds20"/>
      <sheetName val="Sheet1_(2)21"/>
      <sheetName val="Sajad_requireds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BS"/>
      <sheetName val="Equity"/>
      <sheetName val="Acct"/>
      <sheetName val="15"/>
      <sheetName val="16,17"/>
      <sheetName val="39"/>
      <sheetName val="40"/>
      <sheetName val="EPS "/>
      <sheetName val="Cash Flow"/>
      <sheetName val="CF working"/>
      <sheetName val="T Accounts"/>
      <sheetName val="AAL Disp"/>
      <sheetName val="3(CurrTax-08)"/>
      <sheetName val="exp all for seg "/>
      <sheetName val="Sheet1"/>
    </sheetNames>
    <sheetDataSet>
      <sheetData sheetId="0" refreshError="1"/>
      <sheetData sheetId="1" refreshError="1">
        <row r="50">
          <cell r="I50">
            <v>0</v>
          </cell>
        </row>
      </sheetData>
      <sheetData sheetId="2" refreshError="1"/>
      <sheetData sheetId="3" refreshError="1">
        <row r="93">
          <cell r="N93">
            <v>0</v>
          </cell>
        </row>
      </sheetData>
      <sheetData sheetId="4"/>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SI"/>
      <sheetName val="Repay IFC A"/>
      <sheetName val="Accts"/>
      <sheetName val="CC Wise"/>
      <sheetName val="Prdct Wise"/>
      <sheetName val="Spndl Rtr"/>
      <sheetName val="RECON-SI.XLS"/>
      <sheetName val="\DEPT\FIN\COMMON\AAMIR\PAYABLES"/>
      <sheetName val="Balance Sheet"/>
      <sheetName val="_DEPT_FIN_COMMON_AAMIR_PAYABLES"/>
      <sheetName val="lc921471"/>
      <sheetName val="Repay_IFC_A"/>
      <sheetName val="BS-JPN"/>
      <sheetName val="CC_Wise"/>
      <sheetName val="Prdct_Wise"/>
      <sheetName val="Spndl_Rtr"/>
      <sheetName val="Balance_Sheet"/>
      <sheetName val="RECON-SI_XLS"/>
    </sheetNames>
    <definedNames>
      <definedName name="Ba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4"/>
  <sheetViews>
    <sheetView showGridLines="0" tabSelected="1" view="pageBreakPreview" topLeftCell="A40" zoomScaleSheetLayoutView="100" workbookViewId="0">
      <selection activeCell="H99" sqref="H99"/>
    </sheetView>
  </sheetViews>
  <sheetFormatPr defaultRowHeight="12" x14ac:dyDescent="0.2"/>
  <cols>
    <col min="1" max="1" width="6.140625" style="6" customWidth="1"/>
    <col min="2" max="2" width="71.140625" style="6" customWidth="1"/>
    <col min="3" max="3" width="19.140625" style="7" bestFit="1" customWidth="1"/>
    <col min="4" max="4" width="13.140625" style="8" bestFit="1" customWidth="1"/>
    <col min="5" max="5" width="12.28515625" style="7" bestFit="1" customWidth="1"/>
    <col min="6" max="6" width="14.5703125" style="189" bestFit="1" customWidth="1"/>
    <col min="7" max="9" width="13.5703125" style="189" bestFit="1" customWidth="1"/>
    <col min="10" max="10" width="14.140625" style="189" bestFit="1" customWidth="1"/>
    <col min="11" max="15" width="9.140625" style="189"/>
    <col min="16" max="16" width="9.140625" style="190"/>
    <col min="17" max="23" width="9.140625" style="100"/>
    <col min="24" max="16384" width="9.140625" style="6"/>
  </cols>
  <sheetData>
    <row r="1" spans="1:5" ht="15" x14ac:dyDescent="0.25">
      <c r="A1" s="34" t="s">
        <v>864</v>
      </c>
    </row>
    <row r="2" spans="1:5" ht="15" x14ac:dyDescent="0.25">
      <c r="A2" s="34" t="s">
        <v>83</v>
      </c>
    </row>
    <row r="3" spans="1:5" ht="15" x14ac:dyDescent="0.25">
      <c r="A3" s="34" t="s">
        <v>1203</v>
      </c>
    </row>
    <row r="4" spans="1:5" ht="24" x14ac:dyDescent="0.2">
      <c r="A4" s="9" t="s">
        <v>62</v>
      </c>
      <c r="B4" s="9" t="s">
        <v>0</v>
      </c>
      <c r="C4" s="10" t="s">
        <v>63</v>
      </c>
      <c r="D4" s="11" t="s">
        <v>65</v>
      </c>
      <c r="E4" s="10" t="s">
        <v>64</v>
      </c>
    </row>
    <row r="5" spans="1:5" x14ac:dyDescent="0.2">
      <c r="A5" s="170" t="s">
        <v>1</v>
      </c>
      <c r="B5" s="170"/>
      <c r="C5" s="170"/>
      <c r="D5" s="170"/>
      <c r="E5" s="170"/>
    </row>
    <row r="6" spans="1:5" x14ac:dyDescent="0.2">
      <c r="A6" s="12">
        <v>1.1000000000000001</v>
      </c>
      <c r="B6" s="13" t="s">
        <v>2</v>
      </c>
      <c r="C6" s="98">
        <f>1060438-642520+2051631-968091+570222-425624+1517869-1103390+235125-78874</f>
        <v>2216786</v>
      </c>
      <c r="D6" s="1">
        <v>1</v>
      </c>
      <c r="E6" s="2">
        <f>C6-(C6*D6)</f>
        <v>0</v>
      </c>
    </row>
    <row r="7" spans="1:5" x14ac:dyDescent="0.2">
      <c r="A7" s="99" t="s">
        <v>872</v>
      </c>
      <c r="B7" s="15" t="s">
        <v>3</v>
      </c>
      <c r="C7" s="16">
        <v>4100000</v>
      </c>
      <c r="D7" s="1">
        <v>1</v>
      </c>
      <c r="E7" s="2">
        <f>C7-(C7*D7)</f>
        <v>0</v>
      </c>
    </row>
    <row r="8" spans="1:5" x14ac:dyDescent="0.2">
      <c r="A8" s="14">
        <v>1.3</v>
      </c>
      <c r="B8" s="15" t="s">
        <v>874</v>
      </c>
      <c r="C8" s="16">
        <v>0</v>
      </c>
      <c r="D8" s="17">
        <v>0</v>
      </c>
      <c r="E8" s="16">
        <f>C8-D8</f>
        <v>0</v>
      </c>
    </row>
    <row r="9" spans="1:5" x14ac:dyDescent="0.2">
      <c r="A9" s="182">
        <v>1.4</v>
      </c>
      <c r="B9" s="18" t="s">
        <v>60</v>
      </c>
      <c r="C9" s="16"/>
      <c r="D9" s="17"/>
      <c r="E9" s="4"/>
    </row>
    <row r="10" spans="1:5" x14ac:dyDescent="0.2">
      <c r="A10" s="182"/>
      <c r="B10" s="19" t="s">
        <v>4</v>
      </c>
      <c r="C10" s="16"/>
      <c r="D10" s="17"/>
      <c r="E10" s="4"/>
    </row>
    <row r="11" spans="1:5" x14ac:dyDescent="0.2">
      <c r="A11" s="182"/>
      <c r="B11" s="20" t="s">
        <v>5</v>
      </c>
      <c r="C11" s="16">
        <v>0</v>
      </c>
      <c r="D11" s="3">
        <v>0.05</v>
      </c>
      <c r="E11" s="4">
        <f>C11-(C11*D11)</f>
        <v>0</v>
      </c>
    </row>
    <row r="12" spans="1:5" x14ac:dyDescent="0.2">
      <c r="A12" s="182"/>
      <c r="B12" s="20" t="s">
        <v>6</v>
      </c>
      <c r="C12" s="16">
        <v>0</v>
      </c>
      <c r="D12" s="3">
        <v>7.4999999999999997E-2</v>
      </c>
      <c r="E12" s="4">
        <f>C12-(C12*D12)</f>
        <v>0</v>
      </c>
    </row>
    <row r="13" spans="1:5" x14ac:dyDescent="0.2">
      <c r="A13" s="182"/>
      <c r="B13" s="20" t="s">
        <v>7</v>
      </c>
      <c r="C13" s="16">
        <v>0</v>
      </c>
      <c r="D13" s="3">
        <v>0.1</v>
      </c>
      <c r="E13" s="4">
        <f>C13-(C13*D13)</f>
        <v>0</v>
      </c>
    </row>
    <row r="14" spans="1:5" x14ac:dyDescent="0.2">
      <c r="A14" s="182"/>
      <c r="B14" s="19" t="s">
        <v>8</v>
      </c>
      <c r="C14" s="16"/>
      <c r="D14" s="17"/>
      <c r="E14" s="4"/>
    </row>
    <row r="15" spans="1:5" x14ac:dyDescent="0.2">
      <c r="A15" s="182"/>
      <c r="B15" s="20" t="s">
        <v>9</v>
      </c>
      <c r="C15" s="16">
        <v>0</v>
      </c>
      <c r="D15" s="3">
        <v>0.1</v>
      </c>
      <c r="E15" s="4">
        <f>C15-(C15*D15)</f>
        <v>0</v>
      </c>
    </row>
    <row r="16" spans="1:5" x14ac:dyDescent="0.2">
      <c r="A16" s="182"/>
      <c r="B16" s="20" t="s">
        <v>10</v>
      </c>
      <c r="C16" s="16">
        <v>0</v>
      </c>
      <c r="D16" s="3">
        <v>0.125</v>
      </c>
      <c r="E16" s="4">
        <f>C16-(C16*D16)</f>
        <v>0</v>
      </c>
    </row>
    <row r="17" spans="1:23" x14ac:dyDescent="0.2">
      <c r="A17" s="182"/>
      <c r="B17" s="20" t="s">
        <v>11</v>
      </c>
      <c r="C17" s="21">
        <v>0</v>
      </c>
      <c r="D17" s="3">
        <v>0.15</v>
      </c>
      <c r="E17" s="4">
        <f>C17-(C17*D17)</f>
        <v>0</v>
      </c>
      <c r="G17" s="191"/>
    </row>
    <row r="18" spans="1:23" x14ac:dyDescent="0.2">
      <c r="A18" s="177">
        <v>1.5</v>
      </c>
      <c r="B18" s="18" t="s">
        <v>61</v>
      </c>
      <c r="C18" s="4"/>
      <c r="D18" s="22"/>
      <c r="E18" s="4"/>
    </row>
    <row r="19" spans="1:23" ht="24" x14ac:dyDescent="0.2">
      <c r="A19" s="178"/>
      <c r="B19" s="23" t="s">
        <v>12</v>
      </c>
      <c r="C19" s="96">
        <v>236305</v>
      </c>
      <c r="D19" s="17">
        <f>C19*0.15</f>
        <v>35445.75</v>
      </c>
      <c r="E19" s="17">
        <f>C19-D19</f>
        <v>200859.25</v>
      </c>
    </row>
    <row r="20" spans="1:23" x14ac:dyDescent="0.2">
      <c r="A20" s="178"/>
      <c r="B20" s="20" t="s">
        <v>13</v>
      </c>
      <c r="C20" s="68">
        <v>7842216</v>
      </c>
      <c r="D20" s="3">
        <v>1</v>
      </c>
      <c r="E20" s="4">
        <f>C20-(C20*D20)</f>
        <v>0</v>
      </c>
    </row>
    <row r="21" spans="1:23" ht="36" x14ac:dyDescent="0.2">
      <c r="A21" s="178"/>
      <c r="B21" s="24" t="s">
        <v>96</v>
      </c>
      <c r="C21" s="96">
        <v>0</v>
      </c>
      <c r="D21" s="4">
        <v>0</v>
      </c>
      <c r="E21" s="4">
        <f>C21-(C21*D21)</f>
        <v>0</v>
      </c>
      <c r="G21" s="191"/>
      <c r="H21" s="191">
        <f>C28+C48+C49+C50</f>
        <v>127620577</v>
      </c>
    </row>
    <row r="22" spans="1:23" s="26" customFormat="1" ht="96.75" customHeight="1" x14ac:dyDescent="0.2">
      <c r="A22" s="179"/>
      <c r="B22" s="25" t="s">
        <v>82</v>
      </c>
      <c r="C22" s="4">
        <v>0</v>
      </c>
      <c r="D22" s="3">
        <v>1</v>
      </c>
      <c r="E22" s="4">
        <f>C22-(C22*D22)</f>
        <v>0</v>
      </c>
      <c r="F22" s="189"/>
      <c r="G22" s="189"/>
      <c r="H22" s="189"/>
      <c r="I22" s="189"/>
      <c r="J22" s="189"/>
      <c r="K22" s="189"/>
      <c r="L22" s="189"/>
      <c r="M22" s="189"/>
      <c r="N22" s="189"/>
      <c r="O22" s="189"/>
      <c r="P22" s="190"/>
      <c r="Q22" s="101"/>
      <c r="R22" s="101"/>
      <c r="S22" s="101"/>
      <c r="T22" s="101"/>
      <c r="U22" s="101"/>
      <c r="V22" s="101"/>
      <c r="W22" s="101"/>
    </row>
    <row r="23" spans="1:23" x14ac:dyDescent="0.2">
      <c r="A23" s="14">
        <v>1.6</v>
      </c>
      <c r="B23" s="15" t="s">
        <v>14</v>
      </c>
      <c r="C23" s="4">
        <v>0</v>
      </c>
      <c r="D23" s="3">
        <v>1</v>
      </c>
      <c r="E23" s="4">
        <f>C23-(C23*D23)</f>
        <v>0</v>
      </c>
    </row>
    <row r="24" spans="1:23" x14ac:dyDescent="0.2">
      <c r="A24" s="177">
        <v>1.7</v>
      </c>
      <c r="B24" s="18" t="s">
        <v>15</v>
      </c>
      <c r="C24" s="4"/>
      <c r="D24" s="27"/>
      <c r="E24" s="4"/>
    </row>
    <row r="25" spans="1:23" ht="24" x14ac:dyDescent="0.2">
      <c r="A25" s="178"/>
      <c r="B25" s="23" t="s">
        <v>866</v>
      </c>
      <c r="C25" s="4">
        <v>0</v>
      </c>
      <c r="D25" s="16">
        <v>0</v>
      </c>
      <c r="E25" s="16">
        <f t="shared" ref="E25:E35" si="0">C25-D25</f>
        <v>0</v>
      </c>
    </row>
    <row r="26" spans="1:23" x14ac:dyDescent="0.2">
      <c r="A26" s="179"/>
      <c r="B26" s="20" t="s">
        <v>16</v>
      </c>
      <c r="C26" s="4">
        <v>0</v>
      </c>
      <c r="D26" s="3">
        <v>1</v>
      </c>
      <c r="E26" s="4">
        <f>C26-(C26*D26)</f>
        <v>0</v>
      </c>
    </row>
    <row r="27" spans="1:23" ht="24" x14ac:dyDescent="0.2">
      <c r="A27" s="14">
        <v>1.8</v>
      </c>
      <c r="B27" s="28" t="s">
        <v>71</v>
      </c>
      <c r="C27" s="16">
        <f>1650000-120000</f>
        <v>1530000</v>
      </c>
      <c r="D27" s="3">
        <v>1</v>
      </c>
      <c r="E27" s="4">
        <f>C27-(C27*D27)</f>
        <v>0</v>
      </c>
    </row>
    <row r="28" spans="1:23" s="26" customFormat="1" x14ac:dyDescent="0.2">
      <c r="A28" s="36">
        <v>1.9</v>
      </c>
      <c r="B28" s="37" t="s">
        <v>72</v>
      </c>
      <c r="C28" s="17">
        <v>72282422</v>
      </c>
      <c r="D28" s="17">
        <v>0</v>
      </c>
      <c r="E28" s="17">
        <f t="shared" si="0"/>
        <v>72282422</v>
      </c>
      <c r="F28" s="189"/>
      <c r="G28" s="189"/>
      <c r="H28" s="191"/>
      <c r="I28" s="189"/>
      <c r="J28" s="189"/>
      <c r="K28" s="189"/>
      <c r="L28" s="189"/>
      <c r="M28" s="189"/>
      <c r="N28" s="189"/>
      <c r="O28" s="189"/>
      <c r="P28" s="190"/>
      <c r="Q28" s="101"/>
      <c r="R28" s="101"/>
      <c r="S28" s="101"/>
      <c r="T28" s="101"/>
      <c r="U28" s="101"/>
      <c r="V28" s="101"/>
      <c r="W28" s="101"/>
    </row>
    <row r="29" spans="1:23" x14ac:dyDescent="0.2">
      <c r="A29" s="29">
        <v>1.1000000000000001</v>
      </c>
      <c r="B29" s="28" t="s">
        <v>73</v>
      </c>
      <c r="C29" s="16">
        <v>0</v>
      </c>
      <c r="D29" s="17">
        <v>0</v>
      </c>
      <c r="E29" s="16">
        <f t="shared" si="0"/>
        <v>0</v>
      </c>
    </row>
    <row r="30" spans="1:23" s="74" customFormat="1" ht="15" x14ac:dyDescent="0.25">
      <c r="A30" s="69">
        <v>1.1100000000000001</v>
      </c>
      <c r="B30" s="70" t="s">
        <v>17</v>
      </c>
      <c r="C30" s="71">
        <v>0</v>
      </c>
      <c r="D30" s="72">
        <v>1</v>
      </c>
      <c r="E30" s="73">
        <f>C30-(C30*D30)</f>
        <v>0</v>
      </c>
      <c r="F30" s="192"/>
      <c r="G30" s="189"/>
      <c r="H30" s="189"/>
      <c r="I30" s="189"/>
      <c r="J30" s="189"/>
      <c r="K30" s="189"/>
      <c r="L30" s="189"/>
      <c r="M30" s="189"/>
      <c r="N30" s="189"/>
      <c r="O30" s="189"/>
      <c r="P30" s="190"/>
      <c r="Q30" s="100"/>
      <c r="R30" s="100"/>
      <c r="S30" s="100"/>
      <c r="T30" s="100"/>
      <c r="U30" s="100"/>
      <c r="V30" s="100"/>
      <c r="W30" s="100"/>
    </row>
    <row r="31" spans="1:23" s="74" customFormat="1" ht="24" x14ac:dyDescent="0.25">
      <c r="A31" s="171">
        <v>1.1200000000000001</v>
      </c>
      <c r="B31" s="78" t="s">
        <v>66</v>
      </c>
      <c r="C31" s="73">
        <v>0</v>
      </c>
      <c r="D31" s="71">
        <v>0</v>
      </c>
      <c r="E31" s="71">
        <f t="shared" si="0"/>
        <v>0</v>
      </c>
      <c r="F31" s="193"/>
      <c r="G31" s="191"/>
      <c r="H31" s="189"/>
      <c r="I31" s="189"/>
      <c r="J31" s="189"/>
      <c r="K31" s="189"/>
      <c r="L31" s="189"/>
      <c r="M31" s="189"/>
      <c r="N31" s="189"/>
      <c r="O31" s="189"/>
      <c r="P31" s="190"/>
      <c r="Q31" s="100"/>
      <c r="R31" s="100"/>
      <c r="S31" s="100"/>
      <c r="T31" s="100"/>
      <c r="U31" s="100"/>
      <c r="V31" s="100"/>
      <c r="W31" s="100"/>
    </row>
    <row r="32" spans="1:23" s="74" customFormat="1" ht="24" x14ac:dyDescent="0.25">
      <c r="A32" s="173"/>
      <c r="B32" s="86" t="s">
        <v>18</v>
      </c>
      <c r="C32" s="73">
        <f>1536148+42740</f>
        <v>1578888</v>
      </c>
      <c r="D32" s="71">
        <f>C32</f>
        <v>1578888</v>
      </c>
      <c r="E32" s="71">
        <v>0</v>
      </c>
      <c r="F32" s="193"/>
      <c r="G32" s="191">
        <f>C28+C48+C49+C50</f>
        <v>127620577</v>
      </c>
      <c r="H32" s="189"/>
      <c r="I32" s="189"/>
      <c r="J32" s="189"/>
      <c r="K32" s="189"/>
      <c r="L32" s="189"/>
      <c r="M32" s="189"/>
      <c r="N32" s="189"/>
      <c r="O32" s="189"/>
      <c r="P32" s="190"/>
      <c r="Q32" s="100"/>
      <c r="R32" s="100"/>
      <c r="S32" s="100"/>
      <c r="T32" s="100"/>
      <c r="U32" s="100"/>
      <c r="V32" s="100"/>
      <c r="W32" s="100"/>
    </row>
    <row r="33" spans="1:23" s="74" customFormat="1" ht="15" x14ac:dyDescent="0.25">
      <c r="A33" s="142">
        <v>1.1299999999999999</v>
      </c>
      <c r="B33" s="78" t="s">
        <v>74</v>
      </c>
      <c r="C33" s="71">
        <v>0</v>
      </c>
      <c r="D33" s="71">
        <v>0</v>
      </c>
      <c r="E33" s="71">
        <f t="shared" si="0"/>
        <v>0</v>
      </c>
      <c r="F33" s="193"/>
      <c r="G33" s="189"/>
      <c r="H33" s="189"/>
      <c r="I33" s="189"/>
      <c r="J33" s="189"/>
      <c r="K33" s="189"/>
      <c r="L33" s="189"/>
      <c r="M33" s="189"/>
      <c r="N33" s="189"/>
      <c r="O33" s="189"/>
      <c r="P33" s="190"/>
      <c r="Q33" s="100"/>
      <c r="R33" s="100"/>
      <c r="S33" s="100"/>
      <c r="T33" s="100"/>
      <c r="U33" s="100"/>
      <c r="V33" s="100"/>
      <c r="W33" s="100"/>
    </row>
    <row r="34" spans="1:23" s="74" customFormat="1" ht="36" x14ac:dyDescent="0.2">
      <c r="A34" s="143">
        <v>1.1399999999999999</v>
      </c>
      <c r="B34" s="78" t="s">
        <v>856</v>
      </c>
      <c r="C34" s="71">
        <v>0</v>
      </c>
      <c r="D34" s="71">
        <v>0</v>
      </c>
      <c r="E34" s="71">
        <f t="shared" si="0"/>
        <v>0</v>
      </c>
      <c r="F34" s="189"/>
      <c r="G34" s="194"/>
      <c r="H34" s="189"/>
      <c r="I34" s="189"/>
      <c r="J34" s="189"/>
      <c r="K34" s="189"/>
      <c r="L34" s="189"/>
      <c r="M34" s="189"/>
      <c r="N34" s="189"/>
      <c r="O34" s="189"/>
      <c r="P34" s="190"/>
      <c r="Q34" s="100"/>
      <c r="R34" s="100"/>
      <c r="S34" s="100"/>
      <c r="T34" s="100"/>
      <c r="U34" s="100"/>
      <c r="V34" s="100"/>
      <c r="W34" s="100"/>
    </row>
    <row r="35" spans="1:23" s="74" customFormat="1" ht="24" x14ac:dyDescent="0.25">
      <c r="A35" s="171">
        <v>1.1499999999999999</v>
      </c>
      <c r="B35" s="78" t="s">
        <v>78</v>
      </c>
      <c r="C35" s="17">
        <f>25727+15000+2000+30000+36000+4959+500000</f>
        <v>613686</v>
      </c>
      <c r="D35" s="71">
        <v>0</v>
      </c>
      <c r="E35" s="73">
        <f t="shared" si="0"/>
        <v>613686</v>
      </c>
      <c r="F35" s="195"/>
      <c r="G35" s="193"/>
      <c r="H35" s="189"/>
      <c r="I35" s="189"/>
      <c r="J35" s="189"/>
      <c r="K35" s="189"/>
      <c r="L35" s="189"/>
      <c r="M35" s="189"/>
      <c r="N35" s="189"/>
      <c r="O35" s="189"/>
      <c r="P35" s="190"/>
      <c r="Q35" s="100"/>
      <c r="R35" s="100"/>
      <c r="S35" s="100"/>
      <c r="T35" s="100"/>
      <c r="U35" s="100"/>
      <c r="V35" s="100"/>
      <c r="W35" s="100"/>
    </row>
    <row r="36" spans="1:23" s="74" customFormat="1" ht="15" x14ac:dyDescent="0.25">
      <c r="A36" s="173"/>
      <c r="B36" s="78" t="s">
        <v>77</v>
      </c>
      <c r="C36" s="71"/>
      <c r="D36" s="114">
        <v>1</v>
      </c>
      <c r="E36" s="73">
        <f>C36-(C36*D36)</f>
        <v>0</v>
      </c>
      <c r="F36" s="189"/>
      <c r="G36" s="193"/>
      <c r="H36" s="189"/>
      <c r="I36" s="189"/>
      <c r="J36" s="189"/>
      <c r="K36" s="189"/>
      <c r="L36" s="189"/>
      <c r="M36" s="189"/>
      <c r="N36" s="189"/>
      <c r="O36" s="189"/>
      <c r="P36" s="190"/>
      <c r="Q36" s="100"/>
      <c r="R36" s="100"/>
      <c r="S36" s="100"/>
      <c r="T36" s="100"/>
      <c r="U36" s="100"/>
      <c r="V36" s="100"/>
      <c r="W36" s="100"/>
    </row>
    <row r="37" spans="1:23" s="74" customFormat="1" ht="15" x14ac:dyDescent="0.25">
      <c r="A37" s="171">
        <v>1.1599999999999999</v>
      </c>
      <c r="B37" s="144" t="s">
        <v>19</v>
      </c>
      <c r="C37" s="17"/>
      <c r="D37" s="79" t="s">
        <v>871</v>
      </c>
      <c r="E37" s="81"/>
      <c r="F37" s="193"/>
      <c r="G37" s="196"/>
      <c r="H37" s="189"/>
      <c r="I37" s="189"/>
      <c r="J37" s="189"/>
      <c r="K37" s="189"/>
      <c r="L37" s="189"/>
      <c r="M37" s="189"/>
      <c r="N37" s="189"/>
      <c r="O37" s="189"/>
      <c r="P37" s="190"/>
      <c r="Q37" s="100"/>
      <c r="R37" s="100"/>
      <c r="S37" s="100"/>
      <c r="T37" s="100"/>
      <c r="U37" s="100"/>
      <c r="V37" s="100"/>
      <c r="W37" s="100"/>
    </row>
    <row r="38" spans="1:23" s="74" customFormat="1" ht="24" x14ac:dyDescent="0.2">
      <c r="A38" s="172"/>
      <c r="B38" s="86" t="s">
        <v>20</v>
      </c>
      <c r="C38" s="17">
        <v>13886691</v>
      </c>
      <c r="D38" s="71">
        <v>0</v>
      </c>
      <c r="E38" s="71">
        <v>0</v>
      </c>
      <c r="F38" s="189"/>
      <c r="G38" s="197"/>
      <c r="H38" s="191"/>
      <c r="I38" s="189"/>
      <c r="J38" s="189"/>
      <c r="K38" s="189"/>
      <c r="L38" s="189"/>
      <c r="M38" s="189"/>
      <c r="N38" s="189"/>
      <c r="O38" s="189"/>
      <c r="P38" s="190"/>
      <c r="Q38" s="100"/>
      <c r="R38" s="100"/>
      <c r="S38" s="100"/>
      <c r="T38" s="100"/>
      <c r="U38" s="100"/>
      <c r="V38" s="100"/>
      <c r="W38" s="100"/>
    </row>
    <row r="39" spans="1:23" s="74" customFormat="1" ht="24" x14ac:dyDescent="0.2">
      <c r="A39" s="173"/>
      <c r="B39" s="86" t="s">
        <v>76</v>
      </c>
      <c r="C39" s="151">
        <f>41375614+75100+196713</f>
        <v>41647427</v>
      </c>
      <c r="D39" s="71">
        <v>0</v>
      </c>
      <c r="E39" s="71">
        <f>C39-D39</f>
        <v>41647427</v>
      </c>
      <c r="F39" s="189"/>
      <c r="G39" s="189"/>
      <c r="H39" s="189"/>
      <c r="I39" s="189"/>
      <c r="J39" s="189"/>
      <c r="K39" s="189"/>
      <c r="L39" s="189"/>
      <c r="M39" s="189"/>
      <c r="N39" s="189"/>
      <c r="O39" s="189"/>
      <c r="P39" s="190"/>
      <c r="Q39" s="100"/>
      <c r="R39" s="100"/>
      <c r="S39" s="100"/>
      <c r="T39" s="100"/>
      <c r="U39" s="100"/>
      <c r="V39" s="100"/>
      <c r="W39" s="100"/>
    </row>
    <row r="40" spans="1:23" s="74" customFormat="1" x14ac:dyDescent="0.2">
      <c r="A40" s="171">
        <v>1.17</v>
      </c>
      <c r="B40" s="89" t="s">
        <v>21</v>
      </c>
      <c r="C40" s="85"/>
      <c r="D40" s="71"/>
      <c r="E40" s="81"/>
      <c r="F40" s="189"/>
      <c r="G40" s="189"/>
      <c r="H40" s="191"/>
      <c r="I40" s="189"/>
      <c r="J40" s="189"/>
      <c r="K40" s="189"/>
      <c r="L40" s="189"/>
      <c r="M40" s="189"/>
      <c r="N40" s="189"/>
      <c r="O40" s="189"/>
      <c r="P40" s="190"/>
      <c r="Q40" s="100"/>
      <c r="R40" s="100"/>
      <c r="S40" s="100"/>
      <c r="T40" s="100"/>
      <c r="U40" s="100"/>
      <c r="V40" s="100"/>
      <c r="W40" s="100"/>
    </row>
    <row r="41" spans="1:23" s="74" customFormat="1" ht="60" x14ac:dyDescent="0.2">
      <c r="A41" s="172"/>
      <c r="B41" s="86" t="s">
        <v>857</v>
      </c>
      <c r="C41" s="150">
        <v>41226534</v>
      </c>
      <c r="D41" s="71">
        <v>30887652</v>
      </c>
      <c r="E41" s="71">
        <f>D41</f>
        <v>30887652</v>
      </c>
      <c r="F41" s="189"/>
      <c r="G41" s="189"/>
      <c r="H41" s="189"/>
      <c r="I41" s="189"/>
      <c r="J41" s="189"/>
      <c r="K41" s="189"/>
      <c r="L41" s="189"/>
      <c r="M41" s="189"/>
      <c r="N41" s="189"/>
      <c r="O41" s="189"/>
      <c r="P41" s="190"/>
      <c r="Q41" s="100"/>
      <c r="R41" s="100"/>
      <c r="S41" s="100"/>
      <c r="T41" s="100"/>
      <c r="U41" s="100"/>
      <c r="V41" s="100"/>
      <c r="W41" s="100"/>
    </row>
    <row r="42" spans="1:23" s="74" customFormat="1" ht="24" x14ac:dyDescent="0.2">
      <c r="A42" s="172"/>
      <c r="B42" s="86" t="s">
        <v>858</v>
      </c>
      <c r="C42" s="85">
        <v>0</v>
      </c>
      <c r="D42" s="71">
        <v>0</v>
      </c>
      <c r="E42" s="71">
        <f t="shared" ref="E42:E43" si="1">D42</f>
        <v>0</v>
      </c>
      <c r="F42" s="189"/>
      <c r="G42" s="189"/>
      <c r="H42" s="189"/>
      <c r="I42" s="189"/>
      <c r="J42" s="189"/>
      <c r="K42" s="189"/>
      <c r="L42" s="189"/>
      <c r="M42" s="189"/>
      <c r="N42" s="189"/>
      <c r="O42" s="189"/>
      <c r="P42" s="190"/>
      <c r="Q42" s="100"/>
      <c r="R42" s="100"/>
      <c r="S42" s="100"/>
      <c r="T42" s="100"/>
      <c r="U42" s="100"/>
      <c r="V42" s="100"/>
      <c r="W42" s="100"/>
    </row>
    <row r="43" spans="1:23" s="74" customFormat="1" ht="36" x14ac:dyDescent="0.2">
      <c r="A43" s="172"/>
      <c r="B43" s="86" t="s">
        <v>859</v>
      </c>
      <c r="C43" s="85">
        <v>0</v>
      </c>
      <c r="D43" s="71">
        <v>0</v>
      </c>
      <c r="E43" s="71">
        <f t="shared" si="1"/>
        <v>0</v>
      </c>
      <c r="F43" s="189"/>
      <c r="G43" s="189"/>
      <c r="H43" s="189"/>
      <c r="I43" s="189"/>
      <c r="J43" s="189"/>
      <c r="K43" s="189"/>
      <c r="L43" s="189"/>
      <c r="M43" s="189"/>
      <c r="N43" s="189"/>
      <c r="O43" s="189"/>
      <c r="P43" s="190"/>
      <c r="Q43" s="100"/>
      <c r="R43" s="100"/>
      <c r="S43" s="100"/>
      <c r="T43" s="100"/>
      <c r="U43" s="100"/>
      <c r="V43" s="100"/>
      <c r="W43" s="100"/>
    </row>
    <row r="44" spans="1:23" s="74" customFormat="1" ht="36" x14ac:dyDescent="0.2">
      <c r="A44" s="172"/>
      <c r="B44" s="86" t="s">
        <v>860</v>
      </c>
      <c r="C44" s="150">
        <f>9213939-Sheet1!F19</f>
        <v>8575022</v>
      </c>
      <c r="D44" s="71">
        <v>0</v>
      </c>
      <c r="E44" s="73">
        <f>C44-D44</f>
        <v>8575022</v>
      </c>
      <c r="F44" s="189"/>
      <c r="G44" s="191"/>
      <c r="H44" s="189"/>
      <c r="I44" s="189"/>
      <c r="J44" s="189"/>
      <c r="K44" s="189"/>
      <c r="L44" s="189"/>
      <c r="M44" s="189"/>
      <c r="N44" s="189"/>
      <c r="O44" s="189"/>
      <c r="P44" s="190"/>
      <c r="Q44" s="100"/>
      <c r="R44" s="100"/>
      <c r="S44" s="100"/>
      <c r="T44" s="100"/>
      <c r="U44" s="100"/>
      <c r="V44" s="100"/>
      <c r="W44" s="100"/>
    </row>
    <row r="45" spans="1:23" s="74" customFormat="1" ht="61.5" customHeight="1" x14ac:dyDescent="0.2">
      <c r="A45" s="172"/>
      <c r="B45" s="86" t="s">
        <v>861</v>
      </c>
      <c r="C45" s="152">
        <f>70125262-Sheet1!E19</f>
        <v>35654665</v>
      </c>
      <c r="D45" s="71">
        <f>24021865-Sheet1!G19</f>
        <v>19970266</v>
      </c>
      <c r="E45" s="73">
        <f>D45</f>
        <v>19970266</v>
      </c>
      <c r="F45" s="189"/>
      <c r="G45" s="191"/>
      <c r="H45" s="189"/>
      <c r="I45" s="189"/>
      <c r="J45" s="189"/>
      <c r="K45" s="189"/>
      <c r="L45" s="189"/>
      <c r="M45" s="189"/>
      <c r="N45" s="189"/>
      <c r="O45" s="189"/>
      <c r="P45" s="190"/>
      <c r="Q45" s="100"/>
      <c r="R45" s="100"/>
      <c r="S45" s="100"/>
      <c r="T45" s="100"/>
      <c r="U45" s="100"/>
      <c r="V45" s="100"/>
      <c r="W45" s="100"/>
    </row>
    <row r="46" spans="1:23" s="74" customFormat="1" x14ac:dyDescent="0.2">
      <c r="A46" s="173"/>
      <c r="B46" s="145" t="s">
        <v>22</v>
      </c>
      <c r="C46" s="150">
        <f>Sheet1!D19</f>
        <v>35110032</v>
      </c>
      <c r="D46" s="114">
        <v>1</v>
      </c>
      <c r="E46" s="73">
        <f>C46-(C46*D46)</f>
        <v>0</v>
      </c>
      <c r="F46" s="189"/>
      <c r="G46" s="189"/>
      <c r="H46" s="189"/>
      <c r="I46" s="189"/>
      <c r="J46" s="189"/>
      <c r="K46" s="189"/>
      <c r="L46" s="189"/>
      <c r="M46" s="189"/>
      <c r="N46" s="189"/>
      <c r="O46" s="189"/>
      <c r="P46" s="190"/>
      <c r="Q46" s="100"/>
      <c r="R46" s="100"/>
      <c r="S46" s="100"/>
      <c r="T46" s="100"/>
      <c r="U46" s="100"/>
      <c r="V46" s="100"/>
      <c r="W46" s="100"/>
    </row>
    <row r="47" spans="1:23" s="74" customFormat="1" x14ac:dyDescent="0.2">
      <c r="A47" s="171">
        <v>1.18</v>
      </c>
      <c r="B47" s="89" t="s">
        <v>23</v>
      </c>
      <c r="C47" s="71"/>
      <c r="D47" s="146"/>
      <c r="E47" s="81"/>
      <c r="F47" s="189"/>
      <c r="G47" s="189"/>
      <c r="H47" s="189"/>
      <c r="I47" s="189"/>
      <c r="J47" s="189"/>
      <c r="K47" s="189"/>
      <c r="L47" s="189"/>
      <c r="M47" s="189"/>
      <c r="N47" s="189"/>
      <c r="O47" s="189"/>
      <c r="P47" s="190"/>
      <c r="Q47" s="100"/>
      <c r="R47" s="100"/>
      <c r="S47" s="100"/>
      <c r="T47" s="100"/>
      <c r="U47" s="100"/>
      <c r="V47" s="100"/>
      <c r="W47" s="100"/>
    </row>
    <row r="48" spans="1:23" s="74" customFormat="1" x14ac:dyDescent="0.2">
      <c r="A48" s="172"/>
      <c r="B48" s="71" t="s">
        <v>97</v>
      </c>
      <c r="C48" s="79">
        <f>118849+7761+136490+3156673+1102623+5100825</f>
        <v>9623221</v>
      </c>
      <c r="D48" s="71">
        <v>0</v>
      </c>
      <c r="E48" s="81">
        <f>C48</f>
        <v>9623221</v>
      </c>
      <c r="F48" s="189"/>
      <c r="G48" s="189"/>
      <c r="H48" s="189"/>
      <c r="I48" s="189"/>
      <c r="J48" s="189"/>
      <c r="K48" s="189"/>
      <c r="L48" s="189"/>
      <c r="M48" s="189"/>
      <c r="N48" s="189"/>
      <c r="O48" s="189"/>
      <c r="P48" s="190"/>
      <c r="Q48" s="100"/>
      <c r="R48" s="100"/>
      <c r="S48" s="100"/>
      <c r="T48" s="100"/>
      <c r="U48" s="100"/>
      <c r="V48" s="100"/>
      <c r="W48" s="100"/>
    </row>
    <row r="49" spans="1:23" s="74" customFormat="1" x14ac:dyDescent="0.2">
      <c r="A49" s="172"/>
      <c r="B49" s="71" t="s">
        <v>24</v>
      </c>
      <c r="C49" s="71">
        <f>43009578+1151</f>
        <v>43010729</v>
      </c>
      <c r="D49" s="71">
        <v>0</v>
      </c>
      <c r="E49" s="81">
        <f>C49</f>
        <v>43010729</v>
      </c>
      <c r="F49" s="189"/>
      <c r="G49" s="189"/>
      <c r="H49" s="189"/>
      <c r="I49" s="189"/>
      <c r="J49" s="189"/>
      <c r="K49" s="189"/>
      <c r="L49" s="189"/>
      <c r="M49" s="189"/>
      <c r="N49" s="189"/>
      <c r="O49" s="189"/>
      <c r="P49" s="190"/>
      <c r="Q49" s="100"/>
      <c r="R49" s="100"/>
      <c r="S49" s="100"/>
      <c r="T49" s="100"/>
      <c r="U49" s="100"/>
      <c r="V49" s="100"/>
      <c r="W49" s="100"/>
    </row>
    <row r="50" spans="1:23" s="74" customFormat="1" x14ac:dyDescent="0.2">
      <c r="A50" s="173"/>
      <c r="B50" s="71" t="s">
        <v>25</v>
      </c>
      <c r="C50" s="71">
        <f>3113205-209000-200000</f>
        <v>2704205</v>
      </c>
      <c r="D50" s="71">
        <v>0</v>
      </c>
      <c r="E50" s="81">
        <f>C50-D50</f>
        <v>2704205</v>
      </c>
      <c r="F50" s="189"/>
      <c r="G50" s="191"/>
      <c r="H50" s="189"/>
      <c r="I50" s="189"/>
      <c r="J50" s="189"/>
      <c r="K50" s="189"/>
      <c r="L50" s="189"/>
      <c r="M50" s="189"/>
      <c r="N50" s="189"/>
      <c r="O50" s="189"/>
      <c r="P50" s="190"/>
      <c r="Q50" s="100"/>
      <c r="R50" s="100"/>
      <c r="S50" s="100"/>
      <c r="T50" s="100"/>
      <c r="U50" s="100"/>
      <c r="V50" s="100"/>
      <c r="W50" s="100"/>
    </row>
    <row r="51" spans="1:23" s="74" customFormat="1" x14ac:dyDescent="0.2">
      <c r="A51" s="142">
        <v>1.19</v>
      </c>
      <c r="B51" s="89" t="s">
        <v>26</v>
      </c>
      <c r="C51" s="82">
        <f>SUM(C6:C50)</f>
        <v>321838829</v>
      </c>
      <c r="D51" s="71"/>
      <c r="E51" s="82">
        <f>SUM(E6:E50)</f>
        <v>229515489.25</v>
      </c>
      <c r="F51" s="198"/>
      <c r="G51" s="189"/>
      <c r="H51" s="189"/>
      <c r="I51" s="189"/>
      <c r="J51" s="189"/>
      <c r="K51" s="189"/>
      <c r="L51" s="189"/>
      <c r="M51" s="189"/>
      <c r="N51" s="189"/>
      <c r="O51" s="189"/>
      <c r="P51" s="190"/>
      <c r="Q51" s="100"/>
      <c r="R51" s="100"/>
      <c r="S51" s="100"/>
      <c r="T51" s="100"/>
      <c r="U51" s="100"/>
      <c r="V51" s="100"/>
      <c r="W51" s="100"/>
    </row>
    <row r="52" spans="1:23" s="74" customFormat="1" x14ac:dyDescent="0.2">
      <c r="A52" s="183" t="s">
        <v>27</v>
      </c>
      <c r="B52" s="183"/>
      <c r="C52" s="183"/>
      <c r="D52" s="183"/>
      <c r="E52" s="183"/>
      <c r="F52" s="199"/>
      <c r="G52" s="189"/>
      <c r="H52" s="189"/>
      <c r="I52" s="189"/>
      <c r="J52" s="189"/>
      <c r="K52" s="189"/>
      <c r="L52" s="189"/>
      <c r="M52" s="189"/>
      <c r="N52" s="189"/>
      <c r="O52" s="189"/>
      <c r="P52" s="190"/>
      <c r="Q52" s="100"/>
      <c r="R52" s="100"/>
      <c r="S52" s="100"/>
      <c r="T52" s="100"/>
      <c r="U52" s="100"/>
      <c r="V52" s="100"/>
      <c r="W52" s="100"/>
    </row>
    <row r="53" spans="1:23" s="74" customFormat="1" x14ac:dyDescent="0.2">
      <c r="A53" s="171">
        <v>2.1</v>
      </c>
      <c r="B53" s="89" t="s">
        <v>28</v>
      </c>
      <c r="C53" s="71"/>
      <c r="D53" s="147"/>
      <c r="E53" s="73"/>
      <c r="F53" s="189"/>
      <c r="G53" s="189"/>
      <c r="H53" s="189"/>
      <c r="I53" s="189"/>
      <c r="J53" s="189"/>
      <c r="K53" s="189"/>
      <c r="L53" s="189"/>
      <c r="M53" s="189"/>
      <c r="N53" s="189"/>
      <c r="O53" s="189"/>
      <c r="P53" s="190"/>
      <c r="Q53" s="100"/>
      <c r="R53" s="100"/>
      <c r="S53" s="100"/>
      <c r="T53" s="100"/>
      <c r="U53" s="100"/>
      <c r="V53" s="100"/>
      <c r="W53" s="100"/>
    </row>
    <row r="54" spans="1:23" s="74" customFormat="1" x14ac:dyDescent="0.2">
      <c r="A54" s="172"/>
      <c r="B54" s="83" t="s">
        <v>29</v>
      </c>
      <c r="C54" s="71">
        <v>0</v>
      </c>
      <c r="D54" s="71">
        <v>0</v>
      </c>
      <c r="E54" s="71">
        <f t="shared" ref="E54:E66" si="2">C54-D54</f>
        <v>0</v>
      </c>
      <c r="F54" s="189"/>
      <c r="G54" s="189"/>
      <c r="H54" s="189"/>
      <c r="I54" s="189"/>
      <c r="J54" s="189"/>
      <c r="K54" s="189"/>
      <c r="L54" s="189"/>
      <c r="M54" s="189"/>
      <c r="N54" s="189"/>
      <c r="O54" s="189"/>
      <c r="P54" s="190"/>
      <c r="Q54" s="100"/>
      <c r="R54" s="100"/>
      <c r="S54" s="100"/>
      <c r="T54" s="100"/>
      <c r="U54" s="100"/>
      <c r="V54" s="100"/>
      <c r="W54" s="100"/>
    </row>
    <row r="55" spans="1:23" s="74" customFormat="1" x14ac:dyDescent="0.2">
      <c r="A55" s="172"/>
      <c r="B55" s="83" t="s">
        <v>30</v>
      </c>
      <c r="C55" s="71">
        <v>0</v>
      </c>
      <c r="D55" s="71">
        <v>0</v>
      </c>
      <c r="E55" s="71">
        <f t="shared" si="2"/>
        <v>0</v>
      </c>
      <c r="F55" s="189"/>
      <c r="G55" s="189"/>
      <c r="H55" s="189"/>
      <c r="I55" s="189"/>
      <c r="J55" s="189"/>
      <c r="K55" s="189"/>
      <c r="L55" s="189"/>
      <c r="M55" s="189"/>
      <c r="N55" s="189"/>
      <c r="O55" s="189"/>
      <c r="P55" s="190"/>
      <c r="Q55" s="100"/>
      <c r="R55" s="100"/>
      <c r="S55" s="100"/>
      <c r="T55" s="100"/>
      <c r="U55" s="100"/>
      <c r="V55" s="100"/>
      <c r="W55" s="100"/>
    </row>
    <row r="56" spans="1:23" s="74" customFormat="1" x14ac:dyDescent="0.2">
      <c r="A56" s="173"/>
      <c r="B56" s="83" t="s">
        <v>31</v>
      </c>
      <c r="C56" s="71">
        <f>60136235-C54</f>
        <v>60136235</v>
      </c>
      <c r="D56" s="71">
        <v>0</v>
      </c>
      <c r="E56" s="71">
        <f t="shared" si="2"/>
        <v>60136235</v>
      </c>
      <c r="F56" s="189"/>
      <c r="G56" s="189"/>
      <c r="H56" s="189"/>
      <c r="I56" s="189"/>
      <c r="J56" s="189"/>
      <c r="K56" s="189"/>
      <c r="L56" s="189"/>
      <c r="M56" s="189"/>
      <c r="N56" s="189"/>
      <c r="O56" s="189"/>
      <c r="P56" s="190"/>
      <c r="Q56" s="100"/>
      <c r="R56" s="100"/>
      <c r="S56" s="100"/>
      <c r="T56" s="100"/>
      <c r="U56" s="100"/>
      <c r="V56" s="100"/>
      <c r="W56" s="100"/>
    </row>
    <row r="57" spans="1:23" s="74" customFormat="1" x14ac:dyDescent="0.2">
      <c r="A57" s="171">
        <v>2.2000000000000002</v>
      </c>
      <c r="B57" s="89" t="s">
        <v>32</v>
      </c>
      <c r="C57" s="71"/>
      <c r="D57" s="85"/>
      <c r="E57" s="73"/>
      <c r="F57" s="189"/>
      <c r="G57" s="189"/>
      <c r="H57" s="189"/>
      <c r="I57" s="189"/>
      <c r="J57" s="189"/>
      <c r="K57" s="189"/>
      <c r="L57" s="189"/>
      <c r="M57" s="189"/>
      <c r="N57" s="189"/>
      <c r="O57" s="189"/>
      <c r="P57" s="190"/>
      <c r="Q57" s="100"/>
      <c r="R57" s="100"/>
      <c r="S57" s="100"/>
      <c r="T57" s="100"/>
      <c r="U57" s="100"/>
      <c r="V57" s="100"/>
      <c r="W57" s="100"/>
    </row>
    <row r="58" spans="1:23" s="74" customFormat="1" x14ac:dyDescent="0.2">
      <c r="A58" s="172"/>
      <c r="B58" s="83" t="s">
        <v>33</v>
      </c>
      <c r="C58" s="71">
        <f>1161861+1614460+154533</f>
        <v>2930854</v>
      </c>
      <c r="D58" s="71">
        <v>0</v>
      </c>
      <c r="E58" s="71">
        <f t="shared" si="2"/>
        <v>2930854</v>
      </c>
      <c r="F58" s="189"/>
      <c r="G58" s="189"/>
      <c r="H58" s="189"/>
      <c r="I58" s="189"/>
      <c r="J58" s="189"/>
      <c r="K58" s="189"/>
      <c r="L58" s="189"/>
      <c r="M58" s="189"/>
      <c r="N58" s="189"/>
      <c r="O58" s="189"/>
      <c r="P58" s="190"/>
      <c r="Q58" s="100"/>
      <c r="R58" s="100"/>
      <c r="S58" s="100"/>
      <c r="T58" s="100"/>
      <c r="U58" s="100"/>
      <c r="V58" s="100"/>
      <c r="W58" s="100"/>
    </row>
    <row r="59" spans="1:23" s="74" customFormat="1" x14ac:dyDescent="0.2">
      <c r="A59" s="172"/>
      <c r="B59" s="83" t="s">
        <v>34</v>
      </c>
      <c r="C59" s="71">
        <f>3912428+112056+971702+18000000+3095707+745031+45000000</f>
        <v>71836924</v>
      </c>
      <c r="D59" s="71">
        <v>0</v>
      </c>
      <c r="E59" s="71">
        <f>C59-D59</f>
        <v>71836924</v>
      </c>
      <c r="F59" s="200"/>
      <c r="G59" s="189"/>
      <c r="H59" s="189"/>
      <c r="I59" s="189"/>
      <c r="J59" s="189"/>
      <c r="K59" s="189"/>
      <c r="L59" s="189"/>
      <c r="M59" s="189"/>
      <c r="N59" s="189"/>
      <c r="O59" s="189"/>
      <c r="P59" s="190"/>
      <c r="Q59" s="100"/>
      <c r="R59" s="100"/>
      <c r="S59" s="100"/>
      <c r="T59" s="100"/>
      <c r="U59" s="100"/>
      <c r="V59" s="100"/>
      <c r="W59" s="100"/>
    </row>
    <row r="60" spans="1:23" s="74" customFormat="1" x14ac:dyDescent="0.2">
      <c r="A60" s="172"/>
      <c r="B60" s="83" t="s">
        <v>35</v>
      </c>
      <c r="C60" s="71">
        <v>0</v>
      </c>
      <c r="D60" s="71">
        <v>0</v>
      </c>
      <c r="E60" s="71">
        <f t="shared" si="2"/>
        <v>0</v>
      </c>
      <c r="F60" s="189"/>
      <c r="G60" s="189"/>
      <c r="H60" s="189"/>
      <c r="I60" s="189"/>
      <c r="J60" s="189"/>
      <c r="K60" s="189"/>
      <c r="L60" s="189"/>
      <c r="M60" s="189"/>
      <c r="N60" s="189"/>
      <c r="O60" s="189"/>
      <c r="P60" s="190"/>
      <c r="Q60" s="100"/>
      <c r="R60" s="100"/>
      <c r="S60" s="100"/>
      <c r="T60" s="100"/>
      <c r="U60" s="100"/>
      <c r="V60" s="100"/>
      <c r="W60" s="100"/>
    </row>
    <row r="61" spans="1:23" s="74" customFormat="1" x14ac:dyDescent="0.2">
      <c r="A61" s="172"/>
      <c r="B61" s="83" t="s">
        <v>36</v>
      </c>
      <c r="C61" s="71">
        <v>0</v>
      </c>
      <c r="D61" s="71">
        <v>0</v>
      </c>
      <c r="E61" s="71">
        <f>C61-D60</f>
        <v>0</v>
      </c>
      <c r="F61" s="189"/>
      <c r="G61" s="189"/>
      <c r="H61" s="189"/>
      <c r="I61" s="189"/>
      <c r="J61" s="189"/>
      <c r="K61" s="189"/>
      <c r="L61" s="189"/>
      <c r="M61" s="189"/>
      <c r="N61" s="189"/>
      <c r="O61" s="189"/>
      <c r="P61" s="190"/>
      <c r="Q61" s="100"/>
      <c r="R61" s="100"/>
      <c r="S61" s="100"/>
      <c r="T61" s="100"/>
      <c r="U61" s="100"/>
      <c r="V61" s="100"/>
      <c r="W61" s="100"/>
    </row>
    <row r="62" spans="1:23" s="74" customFormat="1" x14ac:dyDescent="0.2">
      <c r="A62" s="172"/>
      <c r="B62" s="83" t="s">
        <v>37</v>
      </c>
      <c r="C62" s="71">
        <v>0</v>
      </c>
      <c r="D62" s="71">
        <v>0</v>
      </c>
      <c r="E62" s="71">
        <f>C62-D61</f>
        <v>0</v>
      </c>
      <c r="F62" s="189"/>
      <c r="G62" s="189"/>
      <c r="H62" s="189"/>
      <c r="I62" s="189"/>
      <c r="J62" s="189"/>
      <c r="K62" s="189"/>
      <c r="L62" s="189"/>
      <c r="M62" s="189"/>
      <c r="N62" s="189"/>
      <c r="O62" s="189"/>
      <c r="P62" s="190"/>
      <c r="Q62" s="100"/>
      <c r="R62" s="100"/>
      <c r="S62" s="100"/>
      <c r="T62" s="100"/>
      <c r="U62" s="100"/>
      <c r="V62" s="100"/>
      <c r="W62" s="100"/>
    </row>
    <row r="63" spans="1:23" s="74" customFormat="1" x14ac:dyDescent="0.2">
      <c r="A63" s="172"/>
      <c r="B63" s="83" t="s">
        <v>38</v>
      </c>
      <c r="C63" s="71">
        <v>0</v>
      </c>
      <c r="D63" s="71">
        <v>0</v>
      </c>
      <c r="E63" s="71">
        <f t="shared" si="2"/>
        <v>0</v>
      </c>
      <c r="F63" s="189"/>
      <c r="G63" s="189"/>
      <c r="H63" s="189"/>
      <c r="I63" s="189"/>
      <c r="J63" s="189"/>
      <c r="K63" s="189"/>
      <c r="L63" s="189"/>
      <c r="M63" s="189"/>
      <c r="N63" s="189"/>
      <c r="O63" s="189"/>
      <c r="P63" s="190"/>
      <c r="Q63" s="100"/>
      <c r="R63" s="100"/>
      <c r="S63" s="100"/>
      <c r="T63" s="100"/>
      <c r="U63" s="100"/>
      <c r="V63" s="100"/>
      <c r="W63" s="100"/>
    </row>
    <row r="64" spans="1:23" s="74" customFormat="1" x14ac:dyDescent="0.2">
      <c r="A64" s="172"/>
      <c r="B64" s="83" t="s">
        <v>39</v>
      </c>
      <c r="C64" s="71">
        <v>0</v>
      </c>
      <c r="D64" s="71">
        <v>0</v>
      </c>
      <c r="E64" s="71">
        <f t="shared" si="2"/>
        <v>0</v>
      </c>
      <c r="F64" s="189"/>
      <c r="G64" s="189"/>
      <c r="H64" s="189"/>
      <c r="I64" s="189"/>
      <c r="J64" s="189"/>
      <c r="K64" s="189"/>
      <c r="L64" s="189"/>
      <c r="M64" s="189"/>
      <c r="N64" s="189"/>
      <c r="O64" s="189"/>
      <c r="P64" s="190"/>
      <c r="Q64" s="100"/>
      <c r="R64" s="100"/>
      <c r="S64" s="100"/>
      <c r="T64" s="100"/>
      <c r="U64" s="100"/>
      <c r="V64" s="100"/>
      <c r="W64" s="100"/>
    </row>
    <row r="65" spans="1:23" s="74" customFormat="1" x14ac:dyDescent="0.2">
      <c r="A65" s="172"/>
      <c r="B65" s="83" t="s">
        <v>40</v>
      </c>
      <c r="C65" s="71">
        <v>0</v>
      </c>
      <c r="D65" s="71">
        <v>0</v>
      </c>
      <c r="E65" s="71">
        <f t="shared" si="2"/>
        <v>0</v>
      </c>
      <c r="F65" s="189"/>
      <c r="G65" s="189"/>
      <c r="H65" s="189"/>
      <c r="I65" s="189"/>
      <c r="J65" s="189"/>
      <c r="K65" s="189"/>
      <c r="L65" s="189"/>
      <c r="M65" s="189"/>
      <c r="N65" s="189"/>
      <c r="O65" s="189"/>
      <c r="P65" s="190"/>
      <c r="Q65" s="100"/>
      <c r="R65" s="100"/>
      <c r="S65" s="100"/>
      <c r="T65" s="100"/>
      <c r="U65" s="100"/>
      <c r="V65" s="100"/>
      <c r="W65" s="100"/>
    </row>
    <row r="66" spans="1:23" s="74" customFormat="1" ht="24" x14ac:dyDescent="0.2">
      <c r="A66" s="173"/>
      <c r="B66" s="83" t="s">
        <v>41</v>
      </c>
      <c r="C66" s="71">
        <v>0</v>
      </c>
      <c r="D66" s="71"/>
      <c r="E66" s="71">
        <f t="shared" si="2"/>
        <v>0</v>
      </c>
      <c r="F66" s="189"/>
      <c r="G66" s="189"/>
      <c r="H66" s="189"/>
      <c r="I66" s="189"/>
      <c r="J66" s="189"/>
      <c r="K66" s="189"/>
      <c r="L66" s="189"/>
      <c r="M66" s="189"/>
      <c r="N66" s="189"/>
      <c r="O66" s="189"/>
      <c r="P66" s="190"/>
      <c r="Q66" s="100"/>
      <c r="R66" s="100"/>
      <c r="S66" s="100"/>
      <c r="T66" s="100"/>
      <c r="U66" s="100"/>
      <c r="V66" s="100"/>
      <c r="W66" s="100"/>
    </row>
    <row r="67" spans="1:23" s="74" customFormat="1" x14ac:dyDescent="0.2">
      <c r="A67" s="171">
        <v>2.2999999999999998</v>
      </c>
      <c r="B67" s="89" t="s">
        <v>42</v>
      </c>
      <c r="C67" s="71"/>
      <c r="D67" s="71"/>
      <c r="E67" s="81"/>
      <c r="F67" s="189"/>
      <c r="G67" s="189"/>
      <c r="H67" s="189"/>
      <c r="I67" s="189"/>
      <c r="J67" s="189"/>
      <c r="K67" s="189"/>
      <c r="L67" s="189"/>
      <c r="M67" s="189"/>
      <c r="N67" s="189"/>
      <c r="O67" s="189"/>
      <c r="P67" s="190"/>
      <c r="Q67" s="100"/>
      <c r="R67" s="100"/>
      <c r="S67" s="100"/>
      <c r="T67" s="100"/>
      <c r="U67" s="100"/>
      <c r="V67" s="100"/>
      <c r="W67" s="100"/>
    </row>
    <row r="68" spans="1:23" s="74" customFormat="1" x14ac:dyDescent="0.2">
      <c r="A68" s="172"/>
      <c r="B68" s="83" t="s">
        <v>43</v>
      </c>
      <c r="C68" s="116"/>
      <c r="D68" s="71"/>
      <c r="E68" s="81"/>
      <c r="F68" s="189"/>
      <c r="G68" s="189"/>
      <c r="H68" s="189"/>
      <c r="I68" s="189"/>
      <c r="J68" s="189"/>
      <c r="K68" s="189"/>
      <c r="L68" s="189"/>
      <c r="M68" s="189"/>
      <c r="N68" s="189"/>
      <c r="O68" s="189"/>
      <c r="P68" s="190"/>
      <c r="Q68" s="100"/>
      <c r="R68" s="100"/>
      <c r="S68" s="100"/>
      <c r="T68" s="100"/>
      <c r="U68" s="100"/>
      <c r="V68" s="100"/>
      <c r="W68" s="100"/>
    </row>
    <row r="69" spans="1:23" s="74" customFormat="1" ht="36" x14ac:dyDescent="0.25">
      <c r="A69" s="172"/>
      <c r="B69" s="83" t="s">
        <v>98</v>
      </c>
      <c r="C69" s="71">
        <v>0</v>
      </c>
      <c r="D69" s="71">
        <f>C69</f>
        <v>0</v>
      </c>
      <c r="E69" s="71">
        <f>C69-D69</f>
        <v>0</v>
      </c>
      <c r="F69" s="193"/>
      <c r="G69" s="192"/>
      <c r="H69" s="189"/>
      <c r="I69" s="189"/>
      <c r="J69" s="189"/>
      <c r="K69" s="189"/>
      <c r="L69" s="189"/>
      <c r="M69" s="189"/>
      <c r="N69" s="189"/>
      <c r="O69" s="189"/>
      <c r="P69" s="190"/>
      <c r="Q69" s="100"/>
      <c r="R69" s="100"/>
      <c r="S69" s="100"/>
      <c r="T69" s="100"/>
      <c r="U69" s="100"/>
      <c r="V69" s="100"/>
      <c r="W69" s="100"/>
    </row>
    <row r="70" spans="1:23" s="74" customFormat="1" ht="15" x14ac:dyDescent="0.25">
      <c r="A70" s="172"/>
      <c r="B70" s="83" t="s">
        <v>79</v>
      </c>
      <c r="C70" s="71">
        <v>0</v>
      </c>
      <c r="D70" s="71">
        <v>0</v>
      </c>
      <c r="E70" s="71">
        <f t="shared" ref="E70:E76" si="3">C70-D70</f>
        <v>0</v>
      </c>
      <c r="F70" s="193"/>
      <c r="G70" s="193"/>
      <c r="H70" s="189"/>
      <c r="I70" s="189"/>
      <c r="J70" s="189"/>
      <c r="K70" s="189"/>
      <c r="L70" s="189"/>
      <c r="M70" s="189"/>
      <c r="N70" s="189"/>
      <c r="O70" s="189"/>
      <c r="P70" s="190"/>
      <c r="Q70" s="100"/>
      <c r="R70" s="100"/>
      <c r="S70" s="100"/>
      <c r="T70" s="100"/>
      <c r="U70" s="100"/>
      <c r="V70" s="100"/>
      <c r="W70" s="100"/>
    </row>
    <row r="71" spans="1:23" s="74" customFormat="1" ht="15" x14ac:dyDescent="0.25">
      <c r="A71" s="172"/>
      <c r="B71" s="83" t="s">
        <v>44</v>
      </c>
      <c r="C71" s="71">
        <v>0</v>
      </c>
      <c r="D71" s="71">
        <v>0</v>
      </c>
      <c r="E71" s="71">
        <f t="shared" si="3"/>
        <v>0</v>
      </c>
      <c r="F71" s="193"/>
      <c r="G71" s="193"/>
      <c r="H71" s="189"/>
      <c r="I71" s="189"/>
      <c r="J71" s="189"/>
      <c r="K71" s="189"/>
      <c r="L71" s="189"/>
      <c r="M71" s="189"/>
      <c r="N71" s="189"/>
      <c r="O71" s="189"/>
      <c r="P71" s="190"/>
      <c r="Q71" s="100"/>
      <c r="R71" s="100"/>
      <c r="S71" s="100"/>
      <c r="T71" s="100"/>
      <c r="U71" s="100"/>
      <c r="V71" s="100"/>
      <c r="W71" s="100"/>
    </row>
    <row r="72" spans="1:23" s="74" customFormat="1" ht="99.75" customHeight="1" x14ac:dyDescent="0.25">
      <c r="A72" s="172"/>
      <c r="B72" s="84" t="s">
        <v>862</v>
      </c>
      <c r="C72" s="71">
        <v>0</v>
      </c>
      <c r="D72" s="71">
        <v>0</v>
      </c>
      <c r="E72" s="71">
        <f t="shared" si="3"/>
        <v>0</v>
      </c>
      <c r="F72" s="193"/>
      <c r="G72" s="193"/>
      <c r="H72" s="189"/>
      <c r="I72" s="189"/>
      <c r="J72" s="189"/>
      <c r="K72" s="189"/>
      <c r="L72" s="189"/>
      <c r="M72" s="189"/>
      <c r="N72" s="189"/>
      <c r="O72" s="189"/>
      <c r="P72" s="190"/>
      <c r="Q72" s="100"/>
      <c r="R72" s="100"/>
      <c r="S72" s="100"/>
      <c r="T72" s="100"/>
      <c r="U72" s="100"/>
      <c r="V72" s="100"/>
      <c r="W72" s="100"/>
    </row>
    <row r="73" spans="1:23" s="74" customFormat="1" ht="21" customHeight="1" x14ac:dyDescent="0.2">
      <c r="A73" s="173"/>
      <c r="B73" s="83" t="s">
        <v>80</v>
      </c>
      <c r="C73" s="83">
        <v>0</v>
      </c>
      <c r="D73" s="71">
        <v>0</v>
      </c>
      <c r="E73" s="81">
        <f t="shared" si="3"/>
        <v>0</v>
      </c>
      <c r="F73" s="189"/>
      <c r="G73" s="194"/>
      <c r="H73" s="189"/>
      <c r="I73" s="189"/>
      <c r="J73" s="189"/>
      <c r="K73" s="189"/>
      <c r="L73" s="189"/>
      <c r="M73" s="189"/>
      <c r="N73" s="189"/>
      <c r="O73" s="189"/>
      <c r="P73" s="190"/>
      <c r="Q73" s="100"/>
      <c r="R73" s="100"/>
      <c r="S73" s="100"/>
      <c r="T73" s="100"/>
      <c r="U73" s="100"/>
      <c r="V73" s="100"/>
      <c r="W73" s="100"/>
    </row>
    <row r="74" spans="1:23" s="74" customFormat="1" x14ac:dyDescent="0.2">
      <c r="A74" s="171">
        <v>2.4</v>
      </c>
      <c r="B74" s="89" t="s">
        <v>45</v>
      </c>
      <c r="C74" s="83"/>
      <c r="D74" s="85"/>
      <c r="E74" s="73"/>
      <c r="F74" s="189"/>
      <c r="G74" s="189"/>
      <c r="H74" s="189"/>
      <c r="I74" s="189"/>
      <c r="J74" s="189"/>
      <c r="K74" s="189"/>
      <c r="L74" s="189"/>
      <c r="M74" s="189"/>
      <c r="N74" s="189"/>
      <c r="O74" s="189"/>
      <c r="P74" s="190"/>
      <c r="Q74" s="100"/>
      <c r="R74" s="100"/>
      <c r="S74" s="100"/>
      <c r="T74" s="100"/>
      <c r="U74" s="100"/>
      <c r="V74" s="100"/>
      <c r="W74" s="100"/>
    </row>
    <row r="75" spans="1:23" s="74" customFormat="1" ht="132" x14ac:dyDescent="0.25">
      <c r="A75" s="172"/>
      <c r="B75" s="86" t="s">
        <v>81</v>
      </c>
      <c r="C75" s="71">
        <v>139000000</v>
      </c>
      <c r="D75" s="72">
        <v>1</v>
      </c>
      <c r="E75" s="148">
        <f>C75-(C75*D75)</f>
        <v>0</v>
      </c>
      <c r="F75" s="189"/>
      <c r="G75" s="192"/>
      <c r="H75" s="189"/>
      <c r="I75" s="189"/>
      <c r="J75" s="189"/>
      <c r="K75" s="189"/>
      <c r="L75" s="189"/>
      <c r="M75" s="189"/>
      <c r="N75" s="189"/>
      <c r="O75" s="189"/>
      <c r="P75" s="190"/>
      <c r="Q75" s="100"/>
      <c r="R75" s="100"/>
      <c r="S75" s="100"/>
      <c r="T75" s="100"/>
      <c r="U75" s="100"/>
      <c r="V75" s="100"/>
      <c r="W75" s="100"/>
    </row>
    <row r="76" spans="1:23" s="74" customFormat="1" ht="15" x14ac:dyDescent="0.25">
      <c r="A76" s="173"/>
      <c r="B76" s="86" t="s">
        <v>75</v>
      </c>
      <c r="C76" s="71">
        <v>0</v>
      </c>
      <c r="D76" s="71">
        <v>0</v>
      </c>
      <c r="E76" s="71">
        <f t="shared" si="3"/>
        <v>0</v>
      </c>
      <c r="F76" s="189"/>
      <c r="G76" s="193"/>
      <c r="H76" s="189"/>
      <c r="I76" s="189"/>
      <c r="J76" s="189"/>
      <c r="K76" s="189"/>
      <c r="L76" s="189"/>
      <c r="M76" s="189"/>
      <c r="N76" s="189"/>
      <c r="O76" s="189"/>
      <c r="P76" s="190"/>
      <c r="Q76" s="100"/>
      <c r="R76" s="100"/>
      <c r="S76" s="100"/>
      <c r="T76" s="100"/>
      <c r="U76" s="100"/>
      <c r="V76" s="100"/>
      <c r="W76" s="100"/>
    </row>
    <row r="77" spans="1:23" s="74" customFormat="1" ht="15" x14ac:dyDescent="0.25">
      <c r="A77" s="149">
        <v>2.5</v>
      </c>
      <c r="B77" s="89" t="s">
        <v>99</v>
      </c>
      <c r="C77" s="82">
        <f>SUM(C53:C76)</f>
        <v>273904013</v>
      </c>
      <c r="D77" s="82"/>
      <c r="E77" s="82">
        <f>SUM(E53:E76)</f>
        <v>134904013</v>
      </c>
      <c r="F77" s="189"/>
      <c r="G77" s="193"/>
      <c r="H77" s="189"/>
      <c r="I77" s="189"/>
      <c r="J77" s="189"/>
      <c r="K77" s="189"/>
      <c r="L77" s="189"/>
      <c r="M77" s="189"/>
      <c r="N77" s="189"/>
      <c r="O77" s="189"/>
      <c r="P77" s="190"/>
      <c r="Q77" s="100"/>
      <c r="R77" s="100"/>
      <c r="S77" s="100"/>
      <c r="T77" s="100"/>
      <c r="U77" s="100"/>
      <c r="V77" s="100"/>
      <c r="W77" s="100"/>
    </row>
    <row r="78" spans="1:23" ht="15" x14ac:dyDescent="0.25">
      <c r="A78" s="183" t="s">
        <v>67</v>
      </c>
      <c r="B78" s="183"/>
      <c r="C78" s="183"/>
      <c r="D78" s="183"/>
      <c r="E78" s="183"/>
      <c r="F78" s="191"/>
      <c r="G78" s="193"/>
    </row>
    <row r="79" spans="1:23" x14ac:dyDescent="0.2">
      <c r="A79" s="184">
        <v>3.1</v>
      </c>
      <c r="B79" s="174" t="s">
        <v>68</v>
      </c>
      <c r="C79" s="175"/>
      <c r="D79" s="175"/>
      <c r="E79" s="176"/>
      <c r="G79" s="194"/>
    </row>
    <row r="80" spans="1:23" ht="36" x14ac:dyDescent="0.2">
      <c r="A80" s="185"/>
      <c r="B80" s="86" t="s">
        <v>69</v>
      </c>
      <c r="C80" s="71">
        <v>10566478</v>
      </c>
      <c r="D80" s="71">
        <f>C80</f>
        <v>10566478</v>
      </c>
      <c r="E80" s="71">
        <f>D80</f>
        <v>10566478</v>
      </c>
      <c r="F80" s="198"/>
      <c r="H80" s="201">
        <v>38471525.630000003</v>
      </c>
      <c r="I80" s="198">
        <f>H80*0.1</f>
        <v>3847152.5630000005</v>
      </c>
    </row>
    <row r="81" spans="1:10" x14ac:dyDescent="0.2">
      <c r="A81" s="171">
        <v>3.2</v>
      </c>
      <c r="B81" s="164" t="s">
        <v>867</v>
      </c>
      <c r="C81" s="165"/>
      <c r="D81" s="165"/>
      <c r="E81" s="166"/>
      <c r="F81" s="199"/>
    </row>
    <row r="82" spans="1:10" ht="60" x14ac:dyDescent="0.2">
      <c r="A82" s="172"/>
      <c r="B82" s="86" t="s">
        <v>70</v>
      </c>
      <c r="C82" s="71">
        <v>0</v>
      </c>
      <c r="D82" s="71">
        <v>0</v>
      </c>
      <c r="E82" s="71">
        <f t="shared" ref="E82:E92" si="4">C82-D82</f>
        <v>0</v>
      </c>
      <c r="F82" s="194">
        <v>677</v>
      </c>
      <c r="G82" s="194">
        <v>0</v>
      </c>
      <c r="H82" s="199">
        <f>I80</f>
        <v>3847152.5630000005</v>
      </c>
      <c r="I82" s="199">
        <v>0</v>
      </c>
    </row>
    <row r="83" spans="1:10" x14ac:dyDescent="0.2">
      <c r="A83" s="155">
        <v>3.3</v>
      </c>
      <c r="B83" s="167" t="s">
        <v>46</v>
      </c>
      <c r="C83" s="168"/>
      <c r="D83" s="168"/>
      <c r="E83" s="169"/>
      <c r="F83" s="194"/>
      <c r="G83" s="194"/>
      <c r="H83" s="201"/>
      <c r="I83" s="199"/>
      <c r="J83" s="199"/>
    </row>
    <row r="84" spans="1:10" ht="96" x14ac:dyDescent="0.2">
      <c r="A84" s="160"/>
      <c r="B84" s="88" t="s">
        <v>868</v>
      </c>
      <c r="C84" s="76">
        <v>0</v>
      </c>
      <c r="D84" s="76">
        <v>0</v>
      </c>
      <c r="E84" s="76">
        <f t="shared" si="4"/>
        <v>0</v>
      </c>
      <c r="F84" s="189">
        <v>281</v>
      </c>
      <c r="G84" s="198">
        <v>0</v>
      </c>
      <c r="H84" s="199">
        <v>0</v>
      </c>
      <c r="I84" s="199">
        <f>G84-H84</f>
        <v>0</v>
      </c>
      <c r="J84" s="199"/>
    </row>
    <row r="85" spans="1:10" x14ac:dyDescent="0.2">
      <c r="A85" s="156"/>
      <c r="B85" s="88" t="s">
        <v>863</v>
      </c>
      <c r="C85" s="76">
        <v>0</v>
      </c>
      <c r="D85" s="76">
        <v>0</v>
      </c>
      <c r="E85" s="76">
        <f t="shared" si="4"/>
        <v>0</v>
      </c>
    </row>
    <row r="86" spans="1:10" x14ac:dyDescent="0.2">
      <c r="A86" s="155">
        <v>3.4</v>
      </c>
      <c r="B86" s="167" t="s">
        <v>47</v>
      </c>
      <c r="C86" s="168"/>
      <c r="D86" s="168"/>
      <c r="E86" s="169"/>
    </row>
    <row r="87" spans="1:10" ht="24" x14ac:dyDescent="0.2">
      <c r="A87" s="156"/>
      <c r="B87" s="77" t="s">
        <v>48</v>
      </c>
      <c r="C87" s="76">
        <v>0</v>
      </c>
      <c r="D87" s="76">
        <v>0</v>
      </c>
      <c r="E87" s="76">
        <f t="shared" si="4"/>
        <v>0</v>
      </c>
      <c r="F87" s="189">
        <v>101</v>
      </c>
      <c r="G87" s="191">
        <v>4704591.75</v>
      </c>
      <c r="H87" s="199">
        <f>I80</f>
        <v>3847152.5630000005</v>
      </c>
      <c r="I87" s="199">
        <f>G87-H87</f>
        <v>857439.18699999945</v>
      </c>
      <c r="J87" s="199"/>
    </row>
    <row r="88" spans="1:10" x14ac:dyDescent="0.2">
      <c r="A88" s="155">
        <v>3.5</v>
      </c>
      <c r="B88" s="167" t="s">
        <v>49</v>
      </c>
      <c r="C88" s="168"/>
      <c r="D88" s="168"/>
      <c r="E88" s="169"/>
      <c r="I88" s="199"/>
    </row>
    <row r="89" spans="1:10" ht="36" x14ac:dyDescent="0.2">
      <c r="A89" s="156"/>
      <c r="B89" s="86" t="s">
        <v>100</v>
      </c>
      <c r="C89" s="76">
        <v>0</v>
      </c>
      <c r="D89" s="76">
        <v>0</v>
      </c>
      <c r="E89" s="76">
        <f t="shared" si="4"/>
        <v>0</v>
      </c>
      <c r="F89" s="189">
        <v>129</v>
      </c>
      <c r="G89" s="201">
        <v>9953435.25</v>
      </c>
      <c r="H89" s="199">
        <f>H87</f>
        <v>3847152.5630000005</v>
      </c>
      <c r="I89" s="199">
        <f>G89-H89</f>
        <v>6106282.686999999</v>
      </c>
      <c r="J89" s="199"/>
    </row>
    <row r="90" spans="1:10" x14ac:dyDescent="0.2">
      <c r="A90" s="69">
        <v>3.6</v>
      </c>
      <c r="B90" s="75" t="s">
        <v>50</v>
      </c>
      <c r="C90" s="76">
        <v>0</v>
      </c>
      <c r="D90" s="76">
        <v>0</v>
      </c>
      <c r="E90" s="76">
        <f t="shared" si="4"/>
        <v>0</v>
      </c>
      <c r="G90" s="199"/>
      <c r="I90" s="199"/>
      <c r="J90" s="199"/>
    </row>
    <row r="91" spans="1:10" x14ac:dyDescent="0.2">
      <c r="A91" s="155">
        <v>3.7</v>
      </c>
      <c r="B91" s="157" t="s">
        <v>51</v>
      </c>
      <c r="C91" s="158"/>
      <c r="D91" s="158"/>
      <c r="E91" s="159"/>
    </row>
    <row r="92" spans="1:10" ht="64.5" customHeight="1" x14ac:dyDescent="0.2">
      <c r="A92" s="156"/>
      <c r="B92" s="77" t="s">
        <v>869</v>
      </c>
      <c r="C92" s="76">
        <v>0</v>
      </c>
      <c r="D92" s="76">
        <v>0</v>
      </c>
      <c r="E92" s="76">
        <f t="shared" si="4"/>
        <v>0</v>
      </c>
      <c r="F92" s="189">
        <v>654</v>
      </c>
      <c r="G92" s="201">
        <v>7449908.5</v>
      </c>
      <c r="H92" s="199">
        <f>H89</f>
        <v>3847152.5630000005</v>
      </c>
      <c r="I92" s="199">
        <f>G92-H92</f>
        <v>3602755.9369999995</v>
      </c>
    </row>
    <row r="93" spans="1:10" x14ac:dyDescent="0.2">
      <c r="A93" s="155">
        <v>3.8</v>
      </c>
      <c r="B93" s="157" t="s">
        <v>52</v>
      </c>
      <c r="C93" s="158"/>
      <c r="D93" s="158"/>
      <c r="E93" s="159"/>
      <c r="I93" s="199">
        <f>SUM(I87:I92)</f>
        <v>10566477.810999997</v>
      </c>
    </row>
    <row r="94" spans="1:10" ht="36" x14ac:dyDescent="0.2">
      <c r="A94" s="156"/>
      <c r="B94" s="77" t="s">
        <v>101</v>
      </c>
      <c r="C94" s="80">
        <v>166675</v>
      </c>
      <c r="D94" s="76">
        <f>C94*0.1</f>
        <v>16667.5</v>
      </c>
      <c r="E94" s="76">
        <f>D94</f>
        <v>16667.5</v>
      </c>
      <c r="G94" s="202">
        <f>236305/4</f>
        <v>59076.25</v>
      </c>
      <c r="H94" s="198"/>
    </row>
    <row r="95" spans="1:10" x14ac:dyDescent="0.2">
      <c r="A95" s="155">
        <v>3.9</v>
      </c>
      <c r="B95" s="157" t="s">
        <v>53</v>
      </c>
      <c r="C95" s="158"/>
      <c r="D95" s="158"/>
      <c r="E95" s="159"/>
      <c r="G95" s="202"/>
    </row>
    <row r="96" spans="1:10" ht="40.5" customHeight="1" x14ac:dyDescent="0.25">
      <c r="A96" s="160"/>
      <c r="B96" s="77" t="s">
        <v>870</v>
      </c>
      <c r="C96" s="76">
        <v>0</v>
      </c>
      <c r="D96" s="76">
        <v>0</v>
      </c>
      <c r="E96" s="76">
        <f>C96-D96</f>
        <v>0</v>
      </c>
      <c r="F96" s="193"/>
      <c r="G96" s="203"/>
      <c r="H96" s="204"/>
      <c r="I96" s="199"/>
    </row>
    <row r="97" spans="1:9" ht="24" x14ac:dyDescent="0.25">
      <c r="A97" s="156"/>
      <c r="B97" s="77" t="s">
        <v>54</v>
      </c>
      <c r="C97" s="76">
        <v>0</v>
      </c>
      <c r="D97" s="76">
        <v>0</v>
      </c>
      <c r="E97" s="76">
        <f>C97-D97</f>
        <v>0</v>
      </c>
      <c r="F97" s="193"/>
      <c r="G97" s="203"/>
      <c r="H97" s="204"/>
      <c r="I97" s="199"/>
    </row>
    <row r="98" spans="1:9" ht="15" x14ac:dyDescent="0.25">
      <c r="A98" s="186">
        <v>3.1</v>
      </c>
      <c r="B98" s="161" t="s">
        <v>102</v>
      </c>
      <c r="C98" s="162"/>
      <c r="D98" s="162"/>
      <c r="E98" s="163"/>
      <c r="F98" s="193"/>
      <c r="G98" s="193"/>
      <c r="H98" s="193"/>
    </row>
    <row r="99" spans="1:9" ht="48" x14ac:dyDescent="0.25">
      <c r="A99" s="187"/>
      <c r="B99" s="77" t="s">
        <v>55</v>
      </c>
      <c r="C99" s="76">
        <v>0</v>
      </c>
      <c r="D99" s="76">
        <v>0</v>
      </c>
      <c r="E99" s="76">
        <f>C99-D99</f>
        <v>0</v>
      </c>
      <c r="F99" s="193"/>
      <c r="G99" s="203"/>
      <c r="H99" s="204"/>
      <c r="I99" s="199"/>
    </row>
    <row r="100" spans="1:9" ht="36" x14ac:dyDescent="0.2">
      <c r="A100" s="188"/>
      <c r="B100" s="77" t="s">
        <v>103</v>
      </c>
      <c r="C100" s="76">
        <v>0</v>
      </c>
      <c r="D100" s="76">
        <v>0</v>
      </c>
      <c r="E100" s="76">
        <f>C100-D100</f>
        <v>0</v>
      </c>
      <c r="I100" s="199"/>
    </row>
    <row r="101" spans="1:9" x14ac:dyDescent="0.2">
      <c r="A101" s="87">
        <v>3.11</v>
      </c>
      <c r="B101" s="89" t="s">
        <v>104</v>
      </c>
      <c r="C101" s="90">
        <f>SUM(C79:C100)</f>
        <v>10733153</v>
      </c>
      <c r="D101" s="95">
        <f>SUM(D79:D100)</f>
        <v>10583145.5</v>
      </c>
      <c r="E101" s="90">
        <f>SUM(E79:E100)</f>
        <v>10583145.5</v>
      </c>
    </row>
    <row r="102" spans="1:9" ht="12.75" thickBot="1" x14ac:dyDescent="0.25">
      <c r="A102" s="91"/>
      <c r="B102" s="92"/>
      <c r="C102" s="93">
        <f>C51-C77-C101</f>
        <v>37201663</v>
      </c>
      <c r="D102" s="94" t="s">
        <v>105</v>
      </c>
      <c r="E102" s="93">
        <f>E51-E77-E101</f>
        <v>84028330.75</v>
      </c>
      <c r="G102" s="191"/>
    </row>
    <row r="103" spans="1:9" ht="12.75" thickTop="1" x14ac:dyDescent="0.2">
      <c r="A103" s="30"/>
      <c r="B103" s="31"/>
      <c r="C103" s="32"/>
      <c r="D103" s="33"/>
      <c r="E103" s="32"/>
      <c r="G103" s="191"/>
    </row>
    <row r="104" spans="1:9" x14ac:dyDescent="0.2">
      <c r="A104" s="30"/>
      <c r="B104" s="31"/>
      <c r="C104" s="32"/>
      <c r="D104" s="33"/>
      <c r="E104" s="32"/>
      <c r="G104" s="199"/>
    </row>
    <row r="105" spans="1:9" x14ac:dyDescent="0.2">
      <c r="A105" s="5" t="s">
        <v>56</v>
      </c>
      <c r="C105" s="6"/>
      <c r="D105" s="6"/>
      <c r="E105" s="6"/>
    </row>
    <row r="106" spans="1:9" x14ac:dyDescent="0.2">
      <c r="A106" s="6" t="s">
        <v>57</v>
      </c>
    </row>
    <row r="107" spans="1:9" x14ac:dyDescent="0.2">
      <c r="A107" s="6" t="s">
        <v>58</v>
      </c>
    </row>
    <row r="108" spans="1:9" x14ac:dyDescent="0.2">
      <c r="A108" s="6" t="s">
        <v>59</v>
      </c>
    </row>
    <row r="109" spans="1:9" ht="12" customHeight="1" x14ac:dyDescent="0.2">
      <c r="A109" s="5" t="s">
        <v>106</v>
      </c>
      <c r="B109" s="180" t="s">
        <v>107</v>
      </c>
      <c r="C109" s="181"/>
      <c r="D109" s="181"/>
      <c r="E109" s="181"/>
      <c r="F109" s="198"/>
    </row>
    <row r="110" spans="1:9" ht="12" customHeight="1" x14ac:dyDescent="0.2">
      <c r="A110" s="5"/>
      <c r="B110" s="180"/>
      <c r="C110" s="181"/>
      <c r="D110" s="181"/>
      <c r="E110" s="181"/>
    </row>
    <row r="111" spans="1:9" x14ac:dyDescent="0.2">
      <c r="B111" s="181"/>
      <c r="C111" s="181"/>
      <c r="D111" s="181"/>
      <c r="E111" s="181"/>
    </row>
    <row r="114" spans="2:2" ht="12.75" x14ac:dyDescent="0.2">
      <c r="B114" s="35" t="s">
        <v>865</v>
      </c>
    </row>
  </sheetData>
  <mergeCells count="34">
    <mergeCell ref="B109:E111"/>
    <mergeCell ref="A9:A17"/>
    <mergeCell ref="A24:A26"/>
    <mergeCell ref="A78:E78"/>
    <mergeCell ref="A52:E52"/>
    <mergeCell ref="A31:A32"/>
    <mergeCell ref="A57:A66"/>
    <mergeCell ref="A79:A80"/>
    <mergeCell ref="A81:A82"/>
    <mergeCell ref="A83:A85"/>
    <mergeCell ref="A86:A87"/>
    <mergeCell ref="A88:A89"/>
    <mergeCell ref="A91:A92"/>
    <mergeCell ref="A98:A100"/>
    <mergeCell ref="B93:E93"/>
    <mergeCell ref="B95:E95"/>
    <mergeCell ref="A5:E5"/>
    <mergeCell ref="A40:A46"/>
    <mergeCell ref="A47:A50"/>
    <mergeCell ref="A53:A56"/>
    <mergeCell ref="B79:E79"/>
    <mergeCell ref="A74:A76"/>
    <mergeCell ref="A37:A39"/>
    <mergeCell ref="A67:A73"/>
    <mergeCell ref="A35:A36"/>
    <mergeCell ref="A18:A22"/>
    <mergeCell ref="A93:A94"/>
    <mergeCell ref="B91:E91"/>
    <mergeCell ref="A95:A97"/>
    <mergeCell ref="B98:E98"/>
    <mergeCell ref="B81:E81"/>
    <mergeCell ref="B83:E83"/>
    <mergeCell ref="B86:E86"/>
    <mergeCell ref="B88:E88"/>
  </mergeCells>
  <pageMargins left="0.8" right="0.2" top="1" bottom="0.5" header="0.3" footer="0.3"/>
  <pageSetup paperSize="9" scale="75" fitToHeight="0" orientation="portrait"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election activeCell="H5" sqref="H5"/>
    </sheetView>
  </sheetViews>
  <sheetFormatPr defaultRowHeight="14.25" x14ac:dyDescent="0.2"/>
  <cols>
    <col min="1" max="1" width="9.7109375" style="44" customWidth="1"/>
    <col min="2" max="2" width="14.5703125" style="43" bestFit="1" customWidth="1"/>
    <col min="3" max="3" width="10.42578125" style="42" bestFit="1" customWidth="1"/>
    <col min="4" max="4" width="14" style="43" bestFit="1" customWidth="1"/>
    <col min="5" max="5" width="7.42578125" style="44" customWidth="1"/>
    <col min="6" max="6" width="10.28515625" style="45" bestFit="1" customWidth="1"/>
    <col min="7" max="7" width="9.42578125" style="44" bestFit="1" customWidth="1"/>
    <col min="8" max="8" width="14" style="43" bestFit="1" customWidth="1"/>
    <col min="9" max="9" width="11" style="44" bestFit="1" customWidth="1"/>
    <col min="10" max="10" width="11.5703125" style="43" bestFit="1" customWidth="1"/>
    <col min="11" max="11" width="10.42578125" style="44" bestFit="1" customWidth="1"/>
    <col min="12" max="16384" width="9.140625" style="44"/>
  </cols>
  <sheetData>
    <row r="1" spans="1:12" ht="15" x14ac:dyDescent="0.25">
      <c r="A1" s="40">
        <v>1.5</v>
      </c>
      <c r="B1" s="41" t="s">
        <v>61</v>
      </c>
    </row>
    <row r="2" spans="1:12" ht="15" x14ac:dyDescent="0.25">
      <c r="A2" s="40">
        <v>3.8</v>
      </c>
      <c r="B2" s="41" t="s">
        <v>52</v>
      </c>
    </row>
    <row r="3" spans="1:12" ht="60" x14ac:dyDescent="0.2">
      <c r="A3" s="46" t="s">
        <v>84</v>
      </c>
      <c r="B3" s="47" t="s">
        <v>85</v>
      </c>
      <c r="C3" s="48" t="s">
        <v>86</v>
      </c>
      <c r="D3" s="49" t="s">
        <v>87</v>
      </c>
      <c r="E3" s="46" t="s">
        <v>88</v>
      </c>
      <c r="F3" s="46" t="s">
        <v>89</v>
      </c>
      <c r="G3" s="46" t="s">
        <v>90</v>
      </c>
      <c r="H3" s="49" t="s">
        <v>91</v>
      </c>
      <c r="I3" s="47" t="s">
        <v>92</v>
      </c>
      <c r="J3" s="47" t="s">
        <v>93</v>
      </c>
    </row>
    <row r="4" spans="1:12" x14ac:dyDescent="0.2">
      <c r="A4" s="50" t="s">
        <v>613</v>
      </c>
      <c r="B4" s="51">
        <v>1500</v>
      </c>
      <c r="C4" s="52">
        <v>45.77</v>
      </c>
      <c r="D4" s="53">
        <f>B4*C4</f>
        <v>68655</v>
      </c>
      <c r="E4" s="57">
        <v>0.15</v>
      </c>
      <c r="F4" s="54">
        <f>VLOOKUP(A4,var_margin!$B$2:$H$743,2,FALSE)/100</f>
        <v>0.11</v>
      </c>
      <c r="G4" s="55">
        <f>C4-(MAX(E4,F4)*C4)</f>
        <v>38.904500000000006</v>
      </c>
      <c r="H4" s="53">
        <f>B4*G4</f>
        <v>58356.750000000007</v>
      </c>
      <c r="I4" s="56">
        <f>D4/$D$6</f>
        <v>1</v>
      </c>
      <c r="J4" s="53">
        <f>IF(AND(I4&gt;25%,I4&lt;=51%),(D4*5%),IF(I4&gt;51%,D4*10%,0))</f>
        <v>6865.5</v>
      </c>
      <c r="K4" s="97"/>
      <c r="L4" s="67"/>
    </row>
    <row r="5" spans="1:12" x14ac:dyDescent="0.2">
      <c r="B5" s="62"/>
      <c r="C5" s="58"/>
      <c r="D5" s="62"/>
      <c r="E5" s="59"/>
      <c r="F5" s="60"/>
      <c r="G5" s="61"/>
      <c r="H5" s="62"/>
      <c r="I5" s="63"/>
      <c r="J5" s="62"/>
    </row>
    <row r="6" spans="1:12" ht="15.75" thickBot="1" x14ac:dyDescent="0.3">
      <c r="B6" s="64">
        <f>SUM(B4:B5)</f>
        <v>1500</v>
      </c>
      <c r="C6" s="65"/>
      <c r="D6" s="64">
        <f>SUM(D4:D5)</f>
        <v>68655</v>
      </c>
      <c r="G6" s="66" t="s">
        <v>94</v>
      </c>
      <c r="H6" s="64">
        <f>SUM(H4:H5)</f>
        <v>58356.750000000007</v>
      </c>
      <c r="I6" s="66" t="s">
        <v>95</v>
      </c>
      <c r="J6" s="64">
        <f>SUM(J4:J5)</f>
        <v>6865.5</v>
      </c>
    </row>
    <row r="7" spans="1:12" ht="15" thickTop="1" x14ac:dyDescent="0.2"/>
  </sheetData>
  <pageMargins left="0.95" right="0.7" top="0.75" bottom="0.75" header="0.3" footer="0.3"/>
  <pageSetup orientation="landscape" r:id="rId1"/>
  <ignoredErrors>
    <ignoredError sqref="G6 I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3"/>
  <sheetViews>
    <sheetView topLeftCell="A463" workbookViewId="0">
      <selection activeCell="C480" sqref="C480"/>
    </sheetView>
  </sheetViews>
  <sheetFormatPr defaultRowHeight="14.25" x14ac:dyDescent="0.2"/>
  <cols>
    <col min="1" max="1" width="10.85546875" style="38" bestFit="1" customWidth="1"/>
    <col min="2" max="16384" width="9.140625" style="38"/>
  </cols>
  <sheetData>
    <row r="1" spans="1:8" x14ac:dyDescent="0.2">
      <c r="A1" s="38" t="s">
        <v>164</v>
      </c>
      <c r="B1" s="38" t="s">
        <v>84</v>
      </c>
      <c r="C1" s="38" t="s">
        <v>165</v>
      </c>
      <c r="D1" s="38" t="s">
        <v>166</v>
      </c>
      <c r="E1" s="38" t="s">
        <v>167</v>
      </c>
      <c r="F1" s="38" t="s">
        <v>168</v>
      </c>
      <c r="G1" s="38" t="s">
        <v>169</v>
      </c>
      <c r="H1" s="38" t="s">
        <v>170</v>
      </c>
    </row>
    <row r="2" spans="1:8" x14ac:dyDescent="0.2">
      <c r="A2" s="39">
        <v>43098</v>
      </c>
      <c r="B2" s="38">
        <v>786</v>
      </c>
      <c r="C2" s="38">
        <v>60</v>
      </c>
      <c r="D2" s="38">
        <v>60</v>
      </c>
      <c r="E2" s="38">
        <v>0</v>
      </c>
      <c r="F2" s="38">
        <v>0</v>
      </c>
      <c r="G2" s="38">
        <v>2.15</v>
      </c>
      <c r="H2" s="38">
        <v>4492125</v>
      </c>
    </row>
    <row r="3" spans="1:8" x14ac:dyDescent="0.2">
      <c r="A3" s="39">
        <v>43098</v>
      </c>
      <c r="B3" s="38" t="s">
        <v>171</v>
      </c>
      <c r="C3" s="38">
        <v>21.5</v>
      </c>
      <c r="D3" s="38">
        <v>27.5</v>
      </c>
      <c r="E3" s="38">
        <v>190.06379999999999</v>
      </c>
      <c r="F3" s="38">
        <v>0</v>
      </c>
      <c r="G3" s="38">
        <v>126.84</v>
      </c>
      <c r="H3" s="38">
        <v>2604345</v>
      </c>
    </row>
    <row r="4" spans="1:8" x14ac:dyDescent="0.2">
      <c r="A4" s="39">
        <v>43098</v>
      </c>
      <c r="B4" s="38" t="s">
        <v>172</v>
      </c>
      <c r="C4" s="38">
        <v>60</v>
      </c>
      <c r="D4" s="38">
        <v>60</v>
      </c>
      <c r="E4" s="38">
        <v>8.3010999999999999</v>
      </c>
      <c r="F4" s="38">
        <v>0</v>
      </c>
      <c r="G4" s="38">
        <v>5.03</v>
      </c>
      <c r="H4" s="38">
        <v>2681910</v>
      </c>
    </row>
    <row r="5" spans="1:8" x14ac:dyDescent="0.2">
      <c r="A5" s="39">
        <v>43098</v>
      </c>
      <c r="B5" s="38" t="s">
        <v>173</v>
      </c>
      <c r="C5" s="38">
        <v>60</v>
      </c>
      <c r="D5" s="38">
        <v>60</v>
      </c>
      <c r="E5" s="38">
        <v>0</v>
      </c>
      <c r="F5" s="38">
        <v>0</v>
      </c>
      <c r="G5" s="38">
        <v>2.0699999999999998</v>
      </c>
      <c r="H5" s="38">
        <v>926222</v>
      </c>
    </row>
    <row r="6" spans="1:8" x14ac:dyDescent="0.2">
      <c r="A6" s="39">
        <v>43098</v>
      </c>
      <c r="B6" s="38" t="s">
        <v>115</v>
      </c>
      <c r="C6" s="38">
        <v>13</v>
      </c>
      <c r="D6" s="38">
        <v>17.5</v>
      </c>
      <c r="E6" s="38">
        <v>84.170900000000003</v>
      </c>
      <c r="F6" s="38">
        <v>0</v>
      </c>
      <c r="G6" s="38">
        <v>84.98</v>
      </c>
      <c r="H6" s="38">
        <v>171761075</v>
      </c>
    </row>
    <row r="7" spans="1:8" x14ac:dyDescent="0.2">
      <c r="A7" s="39">
        <v>43098</v>
      </c>
      <c r="B7" s="38" t="s">
        <v>174</v>
      </c>
      <c r="C7" s="38">
        <v>14.5</v>
      </c>
      <c r="D7" s="38">
        <v>17.5</v>
      </c>
      <c r="E7" s="38">
        <v>809.35530000000006</v>
      </c>
      <c r="F7" s="38">
        <v>0</v>
      </c>
      <c r="G7" s="38">
        <v>697.61</v>
      </c>
      <c r="H7" s="38">
        <v>20977770</v>
      </c>
    </row>
    <row r="8" spans="1:8" x14ac:dyDescent="0.2">
      <c r="A8" s="39">
        <v>43098</v>
      </c>
      <c r="B8" s="38" t="s">
        <v>175</v>
      </c>
      <c r="C8" s="38">
        <v>60</v>
      </c>
      <c r="D8" s="38">
        <v>60</v>
      </c>
      <c r="E8" s="38">
        <v>0</v>
      </c>
      <c r="F8" s="38">
        <v>0</v>
      </c>
      <c r="G8" s="38">
        <v>2.5</v>
      </c>
      <c r="H8" s="38">
        <v>1395000</v>
      </c>
    </row>
    <row r="9" spans="1:8" x14ac:dyDescent="0.2">
      <c r="A9" s="39">
        <v>43098</v>
      </c>
      <c r="B9" s="38" t="s">
        <v>176</v>
      </c>
      <c r="C9" s="38">
        <v>16</v>
      </c>
      <c r="D9" s="38">
        <v>22.5</v>
      </c>
      <c r="E9" s="38">
        <v>201.8141</v>
      </c>
      <c r="F9" s="38">
        <v>0</v>
      </c>
      <c r="G9" s="38">
        <v>181.01</v>
      </c>
      <c r="H9" s="38">
        <v>22904494</v>
      </c>
    </row>
    <row r="10" spans="1:8" x14ac:dyDescent="0.2">
      <c r="A10" s="39">
        <v>43098</v>
      </c>
      <c r="B10" s="38" t="s">
        <v>116</v>
      </c>
      <c r="C10" s="38">
        <v>22.5</v>
      </c>
      <c r="D10" s="38">
        <v>27.5</v>
      </c>
      <c r="E10" s="38">
        <v>39.612400000000001</v>
      </c>
      <c r="F10" s="38">
        <v>0</v>
      </c>
      <c r="G10" s="38">
        <v>32.74</v>
      </c>
      <c r="H10" s="38">
        <v>4322741</v>
      </c>
    </row>
    <row r="11" spans="1:8" x14ac:dyDescent="0.2">
      <c r="A11" s="39">
        <v>43098</v>
      </c>
      <c r="B11" s="38" t="s">
        <v>177</v>
      </c>
      <c r="C11" s="38">
        <v>17</v>
      </c>
      <c r="D11" s="38">
        <v>22.5</v>
      </c>
      <c r="E11" s="38">
        <v>71.528700000000001</v>
      </c>
      <c r="F11" s="38">
        <v>0</v>
      </c>
      <c r="G11" s="38">
        <v>72.87</v>
      </c>
      <c r="H11" s="38">
        <v>4200000</v>
      </c>
    </row>
    <row r="12" spans="1:8" x14ac:dyDescent="0.2">
      <c r="A12" s="39">
        <v>43098</v>
      </c>
      <c r="B12" s="38" t="s">
        <v>178</v>
      </c>
      <c r="C12" s="38">
        <v>60</v>
      </c>
      <c r="D12" s="38">
        <v>60</v>
      </c>
      <c r="E12" s="38">
        <v>64.726299999999995</v>
      </c>
      <c r="F12" s="38">
        <v>0</v>
      </c>
      <c r="G12" s="38">
        <v>55</v>
      </c>
      <c r="H12" s="38">
        <v>1316520</v>
      </c>
    </row>
    <row r="13" spans="1:8" x14ac:dyDescent="0.2">
      <c r="A13" s="39">
        <v>43098</v>
      </c>
      <c r="B13" s="38" t="s">
        <v>179</v>
      </c>
      <c r="C13" s="38">
        <v>60</v>
      </c>
      <c r="D13" s="38">
        <v>60</v>
      </c>
      <c r="E13" s="38">
        <v>0</v>
      </c>
      <c r="F13" s="38">
        <v>0</v>
      </c>
      <c r="G13" s="38">
        <v>8.9</v>
      </c>
      <c r="H13" s="38">
        <v>861100</v>
      </c>
    </row>
    <row r="14" spans="1:8" x14ac:dyDescent="0.2">
      <c r="A14" s="39">
        <v>43098</v>
      </c>
      <c r="B14" s="38" t="s">
        <v>180</v>
      </c>
      <c r="C14" s="38">
        <v>28</v>
      </c>
      <c r="D14" s="38">
        <v>32.5</v>
      </c>
      <c r="E14" s="38">
        <v>12.480600000000001</v>
      </c>
      <c r="F14" s="38">
        <v>0</v>
      </c>
      <c r="G14" s="38">
        <v>9.4499999999999993</v>
      </c>
      <c r="H14" s="38">
        <v>2400000</v>
      </c>
    </row>
    <row r="15" spans="1:8" x14ac:dyDescent="0.2">
      <c r="A15" s="39">
        <v>43098</v>
      </c>
      <c r="B15" s="38" t="s">
        <v>181</v>
      </c>
      <c r="C15" s="38">
        <v>18.5</v>
      </c>
      <c r="D15" s="38">
        <v>22.5</v>
      </c>
      <c r="E15" s="38">
        <v>26.3643</v>
      </c>
      <c r="F15" s="38">
        <v>0</v>
      </c>
      <c r="G15" s="38">
        <v>25.04</v>
      </c>
      <c r="H15" s="38">
        <v>25009355</v>
      </c>
    </row>
    <row r="16" spans="1:8" x14ac:dyDescent="0.2">
      <c r="A16" s="39">
        <v>43098</v>
      </c>
      <c r="B16" s="38" t="s">
        <v>182</v>
      </c>
      <c r="C16" s="38">
        <v>15.5</v>
      </c>
      <c r="D16" s="38">
        <v>22.5</v>
      </c>
      <c r="E16" s="38">
        <v>336.59699999999998</v>
      </c>
      <c r="F16" s="38">
        <v>0</v>
      </c>
      <c r="G16" s="38">
        <v>318.02</v>
      </c>
      <c r="H16" s="38">
        <v>18720000</v>
      </c>
    </row>
    <row r="17" spans="1:8" x14ac:dyDescent="0.2">
      <c r="A17" s="39">
        <v>43098</v>
      </c>
      <c r="B17" s="38" t="s">
        <v>183</v>
      </c>
      <c r="C17" s="38">
        <v>60</v>
      </c>
      <c r="D17" s="38">
        <v>60</v>
      </c>
      <c r="E17" s="38">
        <v>0</v>
      </c>
      <c r="F17" s="38">
        <v>0</v>
      </c>
      <c r="G17" s="38">
        <v>2</v>
      </c>
      <c r="H17" s="38">
        <v>159330615</v>
      </c>
    </row>
    <row r="18" spans="1:8" x14ac:dyDescent="0.2">
      <c r="A18" s="39">
        <v>43098</v>
      </c>
      <c r="B18" s="38" t="s">
        <v>184</v>
      </c>
      <c r="C18" s="38">
        <v>28.5</v>
      </c>
      <c r="D18" s="38">
        <v>32.5</v>
      </c>
      <c r="E18" s="38">
        <v>8.4750999999999994</v>
      </c>
      <c r="F18" s="38">
        <v>0</v>
      </c>
      <c r="G18" s="38">
        <v>4.87</v>
      </c>
      <c r="H18" s="38">
        <v>294322500</v>
      </c>
    </row>
    <row r="19" spans="1:8" x14ac:dyDescent="0.2">
      <c r="A19" s="39">
        <v>43098</v>
      </c>
      <c r="B19" s="38" t="s">
        <v>185</v>
      </c>
      <c r="C19" s="38">
        <v>60</v>
      </c>
      <c r="D19" s="38">
        <v>60</v>
      </c>
      <c r="E19" s="38">
        <v>0</v>
      </c>
      <c r="F19" s="38">
        <v>0</v>
      </c>
      <c r="G19" s="38">
        <v>6.31</v>
      </c>
      <c r="H19" s="38">
        <v>78518591</v>
      </c>
    </row>
    <row r="20" spans="1:8" x14ac:dyDescent="0.2">
      <c r="A20" s="39">
        <v>43098</v>
      </c>
      <c r="B20" s="38" t="s">
        <v>186</v>
      </c>
      <c r="C20" s="38">
        <v>10.5</v>
      </c>
      <c r="D20" s="38">
        <v>15</v>
      </c>
      <c r="E20" s="38">
        <v>629.77959999999996</v>
      </c>
      <c r="F20" s="38">
        <v>0</v>
      </c>
      <c r="G20" s="38">
        <v>614.54999999999995</v>
      </c>
      <c r="H20" s="38">
        <v>3567571</v>
      </c>
    </row>
    <row r="21" spans="1:8" x14ac:dyDescent="0.2">
      <c r="A21" s="39">
        <v>43098</v>
      </c>
      <c r="B21" s="38" t="s">
        <v>187</v>
      </c>
      <c r="C21" s="38">
        <v>13.5</v>
      </c>
      <c r="D21" s="38">
        <v>17.5</v>
      </c>
      <c r="E21" s="38">
        <v>37.439799999999998</v>
      </c>
      <c r="F21" s="38">
        <v>0</v>
      </c>
      <c r="G21" s="38">
        <v>35.47</v>
      </c>
      <c r="H21" s="38">
        <v>90750000</v>
      </c>
    </row>
    <row r="22" spans="1:8" x14ac:dyDescent="0.2">
      <c r="A22" s="39">
        <v>43098</v>
      </c>
      <c r="B22" s="38" t="s">
        <v>188</v>
      </c>
      <c r="C22" s="38">
        <v>11.5</v>
      </c>
      <c r="D22" s="38">
        <v>15</v>
      </c>
      <c r="E22" s="38">
        <v>67.437600000000003</v>
      </c>
      <c r="F22" s="38">
        <v>0</v>
      </c>
      <c r="G22" s="38">
        <v>39.549999999999997</v>
      </c>
      <c r="H22" s="38">
        <v>19250000</v>
      </c>
    </row>
    <row r="23" spans="1:8" x14ac:dyDescent="0.2">
      <c r="A23" s="39">
        <v>43098</v>
      </c>
      <c r="B23" s="38" t="s">
        <v>189</v>
      </c>
      <c r="C23" s="38">
        <v>60</v>
      </c>
      <c r="D23" s="38">
        <v>60</v>
      </c>
      <c r="E23" s="38">
        <v>27.831700000000001</v>
      </c>
      <c r="F23" s="38">
        <v>0</v>
      </c>
      <c r="G23" s="38">
        <v>31.23</v>
      </c>
      <c r="H23" s="38">
        <v>2161237</v>
      </c>
    </row>
    <row r="24" spans="1:8" x14ac:dyDescent="0.2">
      <c r="A24" s="39">
        <v>43098</v>
      </c>
      <c r="B24" s="38" t="s">
        <v>190</v>
      </c>
      <c r="C24" s="38">
        <v>16.5</v>
      </c>
      <c r="D24" s="38">
        <v>22.5</v>
      </c>
      <c r="E24" s="38">
        <v>63.300699999999999</v>
      </c>
      <c r="F24" s="38">
        <v>2</v>
      </c>
      <c r="G24" s="38">
        <v>51.97</v>
      </c>
    </row>
    <row r="25" spans="1:8" x14ac:dyDescent="0.2">
      <c r="A25" s="39">
        <v>43098</v>
      </c>
      <c r="B25" s="38" t="s">
        <v>191</v>
      </c>
      <c r="C25" s="38">
        <v>16.5</v>
      </c>
      <c r="D25" s="38">
        <v>22.5</v>
      </c>
      <c r="E25" s="38">
        <v>63.300699999999999</v>
      </c>
      <c r="F25" s="38">
        <v>2</v>
      </c>
      <c r="G25" s="38">
        <v>51.97</v>
      </c>
      <c r="H25" s="38">
        <v>262500000</v>
      </c>
    </row>
    <row r="26" spans="1:8" x14ac:dyDescent="0.2">
      <c r="A26" s="39">
        <v>43098</v>
      </c>
      <c r="B26" s="38" t="s">
        <v>192</v>
      </c>
      <c r="C26" s="38">
        <v>10</v>
      </c>
      <c r="D26" s="38">
        <v>15</v>
      </c>
      <c r="E26" s="38">
        <v>19.6814</v>
      </c>
      <c r="F26" s="38">
        <v>2</v>
      </c>
      <c r="G26" s="38">
        <v>19.309999999999999</v>
      </c>
    </row>
    <row r="27" spans="1:8" x14ac:dyDescent="0.2">
      <c r="A27" s="39">
        <v>43098</v>
      </c>
      <c r="B27" s="38" t="s">
        <v>193</v>
      </c>
      <c r="C27" s="38">
        <v>10</v>
      </c>
      <c r="D27" s="38">
        <v>15</v>
      </c>
      <c r="E27" s="38">
        <v>19.6814</v>
      </c>
      <c r="F27" s="38">
        <v>2</v>
      </c>
      <c r="G27" s="38">
        <v>19.61</v>
      </c>
    </row>
    <row r="28" spans="1:8" x14ac:dyDescent="0.2">
      <c r="A28" s="39">
        <v>43098</v>
      </c>
      <c r="B28" s="38" t="s">
        <v>194</v>
      </c>
      <c r="C28" s="38">
        <v>10</v>
      </c>
      <c r="D28" s="38">
        <v>15</v>
      </c>
      <c r="E28" s="38">
        <v>19.6814</v>
      </c>
      <c r="F28" s="38">
        <v>2</v>
      </c>
      <c r="G28" s="38">
        <v>19.46</v>
      </c>
    </row>
    <row r="29" spans="1:8" x14ac:dyDescent="0.2">
      <c r="A29" s="39">
        <v>43098</v>
      </c>
      <c r="B29" s="38" t="s">
        <v>195</v>
      </c>
      <c r="C29" s="38">
        <v>10</v>
      </c>
      <c r="D29" s="38">
        <v>15</v>
      </c>
      <c r="E29" s="38">
        <v>19.6814</v>
      </c>
      <c r="F29" s="38">
        <v>2</v>
      </c>
      <c r="G29" s="38">
        <v>19.309999999999999</v>
      </c>
      <c r="H29" s="38">
        <v>378078054</v>
      </c>
    </row>
    <row r="30" spans="1:8" x14ac:dyDescent="0.2">
      <c r="A30" s="39">
        <v>43098</v>
      </c>
      <c r="B30" s="38" t="s">
        <v>196</v>
      </c>
      <c r="C30" s="38">
        <v>10</v>
      </c>
      <c r="D30" s="38">
        <v>15</v>
      </c>
      <c r="E30" s="38">
        <v>19.6814</v>
      </c>
      <c r="F30" s="38">
        <v>2</v>
      </c>
      <c r="G30" s="38">
        <v>19.350000000000001</v>
      </c>
      <c r="H30" s="38">
        <v>378078054</v>
      </c>
    </row>
    <row r="31" spans="1:8" x14ac:dyDescent="0.2">
      <c r="A31" s="39">
        <v>43098</v>
      </c>
      <c r="B31" s="38" t="s">
        <v>117</v>
      </c>
      <c r="C31" s="38">
        <v>10</v>
      </c>
      <c r="D31" s="38">
        <v>15</v>
      </c>
      <c r="E31" s="38">
        <v>19.6814</v>
      </c>
      <c r="F31" s="38">
        <v>2</v>
      </c>
      <c r="G31" s="38">
        <v>19.309999999999999</v>
      </c>
      <c r="H31" s="38">
        <v>378078054</v>
      </c>
    </row>
    <row r="32" spans="1:8" x14ac:dyDescent="0.2">
      <c r="A32" s="39">
        <v>43098</v>
      </c>
      <c r="B32" s="38" t="s">
        <v>197</v>
      </c>
      <c r="C32" s="38">
        <v>16.5</v>
      </c>
      <c r="D32" s="38">
        <v>22.5</v>
      </c>
      <c r="E32" s="38">
        <v>128.78899999999999</v>
      </c>
      <c r="F32" s="38">
        <v>0</v>
      </c>
      <c r="G32" s="38">
        <v>118.65</v>
      </c>
      <c r="H32" s="38">
        <v>1253637</v>
      </c>
    </row>
    <row r="33" spans="1:8" x14ac:dyDescent="0.2">
      <c r="A33" s="39">
        <v>43098</v>
      </c>
      <c r="B33" s="38" t="s">
        <v>198</v>
      </c>
      <c r="C33" s="38">
        <v>28.5</v>
      </c>
      <c r="D33" s="38">
        <v>32.5</v>
      </c>
      <c r="E33" s="38">
        <v>11.886900000000001</v>
      </c>
      <c r="F33" s="38">
        <v>0</v>
      </c>
      <c r="G33" s="38">
        <v>14</v>
      </c>
      <c r="H33" s="38">
        <v>1000000</v>
      </c>
    </row>
    <row r="34" spans="1:8" x14ac:dyDescent="0.2">
      <c r="A34" s="39">
        <v>43098</v>
      </c>
      <c r="B34" s="38" t="s">
        <v>199</v>
      </c>
      <c r="C34" s="38">
        <v>14</v>
      </c>
      <c r="D34" s="38">
        <v>17.5</v>
      </c>
      <c r="E34" s="38">
        <v>221.0795</v>
      </c>
      <c r="F34" s="38">
        <v>0</v>
      </c>
      <c r="G34" s="38">
        <v>213</v>
      </c>
      <c r="H34" s="38">
        <v>10559781</v>
      </c>
    </row>
    <row r="35" spans="1:8" x14ac:dyDescent="0.2">
      <c r="A35" s="39">
        <v>43098</v>
      </c>
      <c r="B35" s="38" t="s">
        <v>200</v>
      </c>
      <c r="C35" s="38">
        <v>20.5</v>
      </c>
      <c r="D35" s="38">
        <v>27.5</v>
      </c>
      <c r="E35" s="38">
        <v>49.784999999999997</v>
      </c>
      <c r="F35" s="38">
        <v>0</v>
      </c>
      <c r="G35" s="38">
        <v>35.659999999999997</v>
      </c>
      <c r="H35" s="38">
        <v>8189481</v>
      </c>
    </row>
    <row r="36" spans="1:8" x14ac:dyDescent="0.2">
      <c r="A36" s="39">
        <v>43098</v>
      </c>
      <c r="B36" s="38" t="s">
        <v>201</v>
      </c>
      <c r="C36" s="38">
        <v>22</v>
      </c>
      <c r="D36" s="38">
        <v>27.5</v>
      </c>
      <c r="E36" s="38">
        <v>47.752699999999997</v>
      </c>
      <c r="F36" s="38">
        <v>0</v>
      </c>
      <c r="G36" s="38">
        <v>43.02</v>
      </c>
      <c r="H36" s="38">
        <v>90845000</v>
      </c>
    </row>
    <row r="37" spans="1:8" x14ac:dyDescent="0.2">
      <c r="A37" s="39">
        <v>43098</v>
      </c>
      <c r="B37" s="38" t="s">
        <v>202</v>
      </c>
      <c r="C37" s="38">
        <v>53.5</v>
      </c>
      <c r="D37" s="38">
        <v>60</v>
      </c>
      <c r="E37" s="38">
        <v>5.8253000000000004</v>
      </c>
      <c r="F37" s="38">
        <v>0</v>
      </c>
      <c r="G37" s="38">
        <v>7.47</v>
      </c>
      <c r="H37" s="38">
        <v>12500000</v>
      </c>
    </row>
    <row r="38" spans="1:8" x14ac:dyDescent="0.2">
      <c r="A38" s="39">
        <v>43098</v>
      </c>
      <c r="B38" s="38" t="s">
        <v>203</v>
      </c>
      <c r="C38" s="38">
        <v>60</v>
      </c>
      <c r="D38" s="38">
        <v>60</v>
      </c>
      <c r="E38" s="38">
        <v>0</v>
      </c>
      <c r="F38" s="38">
        <v>0</v>
      </c>
      <c r="G38" s="38">
        <v>0.62</v>
      </c>
      <c r="H38" s="38">
        <v>1250000</v>
      </c>
    </row>
    <row r="39" spans="1:8" x14ac:dyDescent="0.2">
      <c r="A39" s="39">
        <v>43098</v>
      </c>
      <c r="B39" s="38" t="s">
        <v>204</v>
      </c>
      <c r="C39" s="38">
        <v>30.5</v>
      </c>
      <c r="D39" s="38">
        <v>42.5</v>
      </c>
      <c r="E39" s="38">
        <v>2.6433</v>
      </c>
      <c r="F39" s="38">
        <v>0</v>
      </c>
      <c r="G39" s="38">
        <v>1.29</v>
      </c>
      <c r="H39" s="38">
        <v>103772054</v>
      </c>
    </row>
    <row r="40" spans="1:8" x14ac:dyDescent="0.2">
      <c r="A40" s="39">
        <v>43098</v>
      </c>
      <c r="B40" s="38" t="s">
        <v>205</v>
      </c>
      <c r="C40" s="38">
        <v>60</v>
      </c>
      <c r="D40" s="38">
        <v>60</v>
      </c>
      <c r="E40" s="38">
        <v>0</v>
      </c>
      <c r="F40" s="38">
        <v>0</v>
      </c>
      <c r="G40" s="38">
        <v>7</v>
      </c>
      <c r="H40" s="38">
        <v>3843564</v>
      </c>
    </row>
    <row r="41" spans="1:8" x14ac:dyDescent="0.2">
      <c r="A41" s="39">
        <v>43098</v>
      </c>
      <c r="B41" s="38" t="s">
        <v>206</v>
      </c>
      <c r="C41" s="38">
        <v>60</v>
      </c>
      <c r="D41" s="38">
        <v>60</v>
      </c>
      <c r="E41" s="38">
        <v>0</v>
      </c>
      <c r="F41" s="38">
        <v>0</v>
      </c>
      <c r="G41" s="38">
        <v>9.8000000000000007</v>
      </c>
      <c r="H41" s="38">
        <v>0</v>
      </c>
    </row>
    <row r="42" spans="1:8" x14ac:dyDescent="0.2">
      <c r="A42" s="39">
        <v>43098</v>
      </c>
      <c r="B42" s="38" t="s">
        <v>207</v>
      </c>
      <c r="C42" s="38">
        <v>15.5</v>
      </c>
      <c r="D42" s="38">
        <v>22.5</v>
      </c>
      <c r="E42" s="38">
        <v>14.4079</v>
      </c>
      <c r="F42" s="38">
        <v>0</v>
      </c>
      <c r="G42" s="38">
        <v>14.66</v>
      </c>
      <c r="H42" s="38">
        <v>224674720</v>
      </c>
    </row>
    <row r="43" spans="1:8" x14ac:dyDescent="0.2">
      <c r="A43" s="39">
        <v>43098</v>
      </c>
      <c r="B43" s="38" t="s">
        <v>208</v>
      </c>
      <c r="C43" s="38">
        <v>60</v>
      </c>
      <c r="D43" s="38">
        <v>60</v>
      </c>
      <c r="E43" s="38">
        <v>0</v>
      </c>
      <c r="F43" s="38">
        <v>0</v>
      </c>
      <c r="G43" s="38">
        <v>11.38</v>
      </c>
      <c r="H43" s="38">
        <v>784080</v>
      </c>
    </row>
    <row r="44" spans="1:8" x14ac:dyDescent="0.2">
      <c r="A44" s="39">
        <v>43098</v>
      </c>
      <c r="B44" s="38" t="s">
        <v>209</v>
      </c>
      <c r="C44" s="38">
        <v>35.5</v>
      </c>
      <c r="D44" s="38">
        <v>42.5</v>
      </c>
      <c r="E44" s="38">
        <v>15.9504</v>
      </c>
      <c r="F44" s="38">
        <v>0</v>
      </c>
      <c r="G44" s="38">
        <v>11.45</v>
      </c>
      <c r="H44" s="38">
        <v>3443572</v>
      </c>
    </row>
    <row r="45" spans="1:8" x14ac:dyDescent="0.2">
      <c r="A45" s="39">
        <v>43098</v>
      </c>
      <c r="B45" s="38" t="s">
        <v>210</v>
      </c>
      <c r="C45" s="38">
        <v>10</v>
      </c>
      <c r="D45" s="38">
        <v>15</v>
      </c>
      <c r="E45" s="38">
        <v>617.68560000000002</v>
      </c>
      <c r="F45" s="38">
        <v>0</v>
      </c>
      <c r="G45" s="38">
        <v>523.08000000000004</v>
      </c>
      <c r="H45" s="38">
        <v>20736000</v>
      </c>
    </row>
    <row r="46" spans="1:8" x14ac:dyDescent="0.2">
      <c r="A46" s="39">
        <v>43098</v>
      </c>
      <c r="B46" s="38" t="s">
        <v>211</v>
      </c>
      <c r="C46" s="38">
        <v>60</v>
      </c>
      <c r="D46" s="38">
        <v>60</v>
      </c>
      <c r="E46" s="38">
        <v>0</v>
      </c>
      <c r="F46" s="38">
        <v>0</v>
      </c>
      <c r="G46" s="38">
        <v>29.52</v>
      </c>
      <c r="H46" s="38">
        <v>131400</v>
      </c>
    </row>
    <row r="47" spans="1:8" x14ac:dyDescent="0.2">
      <c r="A47" s="39">
        <v>43098</v>
      </c>
      <c r="B47" s="38" t="s">
        <v>212</v>
      </c>
      <c r="C47" s="38">
        <v>60</v>
      </c>
      <c r="D47" s="38">
        <v>60</v>
      </c>
      <c r="E47" s="38">
        <v>0</v>
      </c>
      <c r="F47" s="38">
        <v>0</v>
      </c>
      <c r="G47" s="38">
        <v>1.31</v>
      </c>
      <c r="H47" s="38">
        <v>3353850</v>
      </c>
    </row>
    <row r="48" spans="1:8" x14ac:dyDescent="0.2">
      <c r="A48" s="39">
        <v>43098</v>
      </c>
      <c r="B48" s="38" t="s">
        <v>213</v>
      </c>
      <c r="C48" s="38">
        <v>18</v>
      </c>
      <c r="D48" s="38">
        <v>100</v>
      </c>
      <c r="E48" s="38">
        <v>0</v>
      </c>
      <c r="F48" s="38">
        <v>0</v>
      </c>
      <c r="G48" s="38">
        <v>3.66</v>
      </c>
    </row>
    <row r="49" spans="1:8" x14ac:dyDescent="0.2">
      <c r="A49" s="39">
        <v>43098</v>
      </c>
      <c r="B49" s="38" t="s">
        <v>214</v>
      </c>
      <c r="C49" s="38">
        <v>17</v>
      </c>
      <c r="D49" s="38">
        <v>22.5</v>
      </c>
      <c r="E49" s="38">
        <v>22.956600000000002</v>
      </c>
      <c r="F49" s="38">
        <v>0</v>
      </c>
      <c r="G49" s="38">
        <v>24.4</v>
      </c>
      <c r="H49" s="38">
        <v>26325000</v>
      </c>
    </row>
    <row r="50" spans="1:8" x14ac:dyDescent="0.2">
      <c r="A50" s="39">
        <v>43098</v>
      </c>
      <c r="B50" s="38" t="s">
        <v>215</v>
      </c>
      <c r="C50" s="38">
        <v>60</v>
      </c>
      <c r="D50" s="38">
        <v>60</v>
      </c>
      <c r="E50" s="38">
        <v>24.184000000000001</v>
      </c>
      <c r="F50" s="38">
        <v>0</v>
      </c>
      <c r="G50" s="38">
        <v>23.4</v>
      </c>
      <c r="H50" s="38">
        <v>294778</v>
      </c>
    </row>
    <row r="51" spans="1:8" x14ac:dyDescent="0.2">
      <c r="A51" s="39">
        <v>43098</v>
      </c>
      <c r="B51" s="38" t="s">
        <v>216</v>
      </c>
      <c r="C51" s="38">
        <v>13</v>
      </c>
      <c r="D51" s="38">
        <v>17.5</v>
      </c>
      <c r="E51" s="38">
        <v>651.66780000000006</v>
      </c>
      <c r="F51" s="38">
        <v>0</v>
      </c>
      <c r="G51" s="38">
        <v>529</v>
      </c>
      <c r="H51" s="38">
        <v>8529470</v>
      </c>
    </row>
    <row r="52" spans="1:8" x14ac:dyDescent="0.2">
      <c r="A52" s="39">
        <v>43098</v>
      </c>
      <c r="B52" s="38" t="s">
        <v>217</v>
      </c>
      <c r="C52" s="38">
        <v>17</v>
      </c>
      <c r="D52" s="38">
        <v>22.5</v>
      </c>
      <c r="E52" s="38">
        <v>29.806899999999999</v>
      </c>
      <c r="F52" s="38">
        <v>0</v>
      </c>
      <c r="G52" s="38">
        <v>25.69</v>
      </c>
      <c r="H52" s="38">
        <v>942496</v>
      </c>
    </row>
    <row r="53" spans="1:8" x14ac:dyDescent="0.2">
      <c r="A53" s="39">
        <v>43098</v>
      </c>
      <c r="B53" s="38" t="s">
        <v>218</v>
      </c>
      <c r="C53" s="38">
        <v>11</v>
      </c>
      <c r="D53" s="38">
        <v>15</v>
      </c>
      <c r="E53" s="38">
        <v>29.636199999999999</v>
      </c>
      <c r="F53" s="38">
        <v>0</v>
      </c>
      <c r="G53" s="38">
        <v>22.22</v>
      </c>
      <c r="H53" s="38">
        <v>92376328</v>
      </c>
    </row>
    <row r="54" spans="1:8" x14ac:dyDescent="0.2">
      <c r="A54" s="39">
        <v>43098</v>
      </c>
      <c r="B54" s="38" t="s">
        <v>219</v>
      </c>
      <c r="C54" s="38">
        <v>60</v>
      </c>
      <c r="D54" s="38">
        <v>60</v>
      </c>
      <c r="E54" s="38">
        <v>9.0832999999999995</v>
      </c>
      <c r="F54" s="38">
        <v>0</v>
      </c>
      <c r="G54" s="38">
        <v>7.73</v>
      </c>
      <c r="H54" s="38">
        <v>1749250</v>
      </c>
    </row>
    <row r="55" spans="1:8" x14ac:dyDescent="0.2">
      <c r="A55" s="39">
        <v>43098</v>
      </c>
      <c r="B55" s="38" t="s">
        <v>220</v>
      </c>
      <c r="C55" s="38">
        <v>60</v>
      </c>
      <c r="D55" s="38">
        <v>60</v>
      </c>
      <c r="E55" s="38">
        <v>0</v>
      </c>
      <c r="F55" s="38">
        <v>0</v>
      </c>
      <c r="G55" s="38">
        <v>18.600000000000001</v>
      </c>
      <c r="H55" s="38">
        <v>2250000</v>
      </c>
    </row>
    <row r="56" spans="1:8" x14ac:dyDescent="0.2">
      <c r="A56" s="39">
        <v>43098</v>
      </c>
      <c r="B56" s="38" t="s">
        <v>221</v>
      </c>
      <c r="C56" s="38">
        <v>60</v>
      </c>
      <c r="D56" s="38">
        <v>60</v>
      </c>
      <c r="E56" s="38">
        <v>0</v>
      </c>
      <c r="F56" s="38">
        <v>0</v>
      </c>
      <c r="G56" s="38">
        <v>43</v>
      </c>
      <c r="H56" s="38">
        <v>2887470</v>
      </c>
    </row>
    <row r="57" spans="1:8" x14ac:dyDescent="0.2">
      <c r="A57" s="39">
        <v>43098</v>
      </c>
      <c r="B57" s="38" t="s">
        <v>222</v>
      </c>
      <c r="C57" s="38">
        <v>60</v>
      </c>
      <c r="D57" s="38">
        <v>60</v>
      </c>
      <c r="E57" s="38">
        <v>20.456399999999999</v>
      </c>
      <c r="F57" s="38">
        <v>0</v>
      </c>
      <c r="G57" s="38">
        <v>20.5</v>
      </c>
      <c r="H57" s="38">
        <v>22178529</v>
      </c>
    </row>
    <row r="58" spans="1:8" x14ac:dyDescent="0.2">
      <c r="A58" s="39">
        <v>43098</v>
      </c>
      <c r="B58" s="38" t="s">
        <v>223</v>
      </c>
      <c r="C58" s="38">
        <v>12.5</v>
      </c>
      <c r="D58" s="38">
        <v>17.5</v>
      </c>
      <c r="E58" s="38">
        <v>19.7681</v>
      </c>
      <c r="F58" s="38">
        <v>0</v>
      </c>
      <c r="G58" s="38">
        <v>17.739999999999998</v>
      </c>
      <c r="H58" s="38">
        <v>332881224</v>
      </c>
    </row>
    <row r="59" spans="1:8" x14ac:dyDescent="0.2">
      <c r="A59" s="39">
        <v>43098</v>
      </c>
      <c r="B59" s="38" t="s">
        <v>224</v>
      </c>
      <c r="C59" s="38">
        <v>12.5</v>
      </c>
      <c r="D59" s="38">
        <v>17.5</v>
      </c>
      <c r="E59" s="38">
        <v>100.6493</v>
      </c>
      <c r="F59" s="38">
        <v>2</v>
      </c>
      <c r="G59" s="38">
        <v>92.66</v>
      </c>
    </row>
    <row r="60" spans="1:8" x14ac:dyDescent="0.2">
      <c r="A60" s="39">
        <v>43098</v>
      </c>
      <c r="B60" s="38" t="s">
        <v>225</v>
      </c>
      <c r="C60" s="38">
        <v>12.5</v>
      </c>
      <c r="D60" s="38">
        <v>17.5</v>
      </c>
      <c r="E60" s="38">
        <v>100.6493</v>
      </c>
      <c r="F60" s="38">
        <v>2</v>
      </c>
      <c r="G60" s="38">
        <v>94.1</v>
      </c>
    </row>
    <row r="61" spans="1:8" x14ac:dyDescent="0.2">
      <c r="A61" s="39">
        <v>43098</v>
      </c>
      <c r="B61" s="38" t="s">
        <v>226</v>
      </c>
      <c r="C61" s="38">
        <v>12.5</v>
      </c>
      <c r="D61" s="38">
        <v>17.5</v>
      </c>
      <c r="E61" s="38">
        <v>100.6493</v>
      </c>
      <c r="F61" s="38">
        <v>2</v>
      </c>
      <c r="G61" s="38">
        <v>93.37</v>
      </c>
    </row>
    <row r="62" spans="1:8" x14ac:dyDescent="0.2">
      <c r="A62" s="39">
        <v>43098</v>
      </c>
      <c r="B62" s="38" t="s">
        <v>227</v>
      </c>
      <c r="C62" s="38">
        <v>12.5</v>
      </c>
      <c r="D62" s="38">
        <v>17.5</v>
      </c>
      <c r="E62" s="38">
        <v>100.6493</v>
      </c>
      <c r="F62" s="38">
        <v>2</v>
      </c>
      <c r="G62" s="38">
        <v>92.66</v>
      </c>
      <c r="H62" s="38">
        <v>74252857</v>
      </c>
    </row>
    <row r="63" spans="1:8" x14ac:dyDescent="0.2">
      <c r="A63" s="39">
        <v>43098</v>
      </c>
      <c r="B63" s="38" t="s">
        <v>228</v>
      </c>
      <c r="C63" s="38">
        <v>12.5</v>
      </c>
      <c r="D63" s="38">
        <v>17.5</v>
      </c>
      <c r="E63" s="38">
        <v>100.6493</v>
      </c>
      <c r="F63" s="38">
        <v>2</v>
      </c>
      <c r="G63" s="38">
        <v>92.66</v>
      </c>
      <c r="H63" s="38">
        <v>74252857</v>
      </c>
    </row>
    <row r="64" spans="1:8" x14ac:dyDescent="0.2">
      <c r="A64" s="39">
        <v>43098</v>
      </c>
      <c r="B64" s="38" t="s">
        <v>229</v>
      </c>
      <c r="C64" s="38">
        <v>30.5</v>
      </c>
      <c r="D64" s="38">
        <v>42.5</v>
      </c>
      <c r="E64" s="38">
        <v>13.788399999999999</v>
      </c>
      <c r="F64" s="38">
        <v>0</v>
      </c>
      <c r="G64" s="38">
        <v>13.99</v>
      </c>
      <c r="H64" s="38">
        <v>1517700</v>
      </c>
    </row>
    <row r="65" spans="1:8" x14ac:dyDescent="0.2">
      <c r="A65" s="39">
        <v>43098</v>
      </c>
      <c r="B65" s="38" t="s">
        <v>230</v>
      </c>
      <c r="C65" s="38">
        <v>17.5</v>
      </c>
      <c r="D65" s="38">
        <v>22.5</v>
      </c>
      <c r="E65" s="38">
        <v>658.26779999999997</v>
      </c>
      <c r="F65" s="38">
        <v>0</v>
      </c>
      <c r="G65" s="38">
        <v>484.17</v>
      </c>
      <c r="H65" s="38">
        <v>3479954</v>
      </c>
    </row>
    <row r="66" spans="1:8" x14ac:dyDescent="0.2">
      <c r="A66" s="39">
        <v>43098</v>
      </c>
      <c r="B66" s="38" t="s">
        <v>231</v>
      </c>
      <c r="C66" s="38">
        <v>12.5</v>
      </c>
      <c r="D66" s="38">
        <v>17.5</v>
      </c>
      <c r="E66" s="38">
        <v>70.552999999999997</v>
      </c>
      <c r="F66" s="38">
        <v>0</v>
      </c>
      <c r="G66" s="38">
        <v>76.44</v>
      </c>
      <c r="H66" s="38">
        <v>14032276</v>
      </c>
    </row>
    <row r="67" spans="1:8" x14ac:dyDescent="0.2">
      <c r="A67" s="39">
        <v>43098</v>
      </c>
      <c r="B67" s="38" t="s">
        <v>232</v>
      </c>
      <c r="C67" s="38">
        <v>10.5</v>
      </c>
      <c r="D67" s="38">
        <v>15</v>
      </c>
      <c r="E67" s="38">
        <v>527.75549999999998</v>
      </c>
      <c r="F67" s="38">
        <v>0</v>
      </c>
      <c r="G67" s="38">
        <v>566.16999999999996</v>
      </c>
      <c r="H67" s="38">
        <v>10340661</v>
      </c>
    </row>
    <row r="68" spans="1:8" x14ac:dyDescent="0.2">
      <c r="A68" s="39">
        <v>43098</v>
      </c>
      <c r="B68" s="38" t="s">
        <v>233</v>
      </c>
      <c r="C68" s="38">
        <v>13</v>
      </c>
      <c r="D68" s="38">
        <v>17.5</v>
      </c>
      <c r="E68" s="38">
        <v>350.42840000000001</v>
      </c>
      <c r="F68" s="38">
        <v>2</v>
      </c>
      <c r="G68" s="38">
        <v>234.12</v>
      </c>
    </row>
    <row r="69" spans="1:8" x14ac:dyDescent="0.2">
      <c r="A69" s="39">
        <v>43098</v>
      </c>
      <c r="B69" s="38" t="s">
        <v>234</v>
      </c>
      <c r="C69" s="38">
        <v>13</v>
      </c>
      <c r="D69" s="38">
        <v>17.5</v>
      </c>
      <c r="E69" s="38">
        <v>350.42840000000001</v>
      </c>
      <c r="F69" s="38">
        <v>2</v>
      </c>
      <c r="G69" s="38">
        <v>237.76</v>
      </c>
    </row>
    <row r="70" spans="1:8" x14ac:dyDescent="0.2">
      <c r="A70" s="39">
        <v>43098</v>
      </c>
      <c r="B70" s="38" t="s">
        <v>235</v>
      </c>
      <c r="C70" s="38">
        <v>13</v>
      </c>
      <c r="D70" s="38">
        <v>17.5</v>
      </c>
      <c r="E70" s="38">
        <v>350.42840000000001</v>
      </c>
      <c r="F70" s="38">
        <v>2</v>
      </c>
      <c r="G70" s="38">
        <v>235.91</v>
      </c>
    </row>
    <row r="71" spans="1:8" x14ac:dyDescent="0.2">
      <c r="A71" s="39">
        <v>43098</v>
      </c>
      <c r="B71" s="38" t="s">
        <v>236</v>
      </c>
      <c r="C71" s="38">
        <v>13</v>
      </c>
      <c r="D71" s="38">
        <v>17.5</v>
      </c>
      <c r="E71" s="38">
        <v>350.42840000000001</v>
      </c>
      <c r="F71" s="38">
        <v>2</v>
      </c>
      <c r="G71" s="38">
        <v>234.12</v>
      </c>
      <c r="H71" s="38">
        <v>34117200</v>
      </c>
    </row>
    <row r="72" spans="1:8" x14ac:dyDescent="0.2">
      <c r="A72" s="39">
        <v>43098</v>
      </c>
      <c r="B72" s="38" t="s">
        <v>237</v>
      </c>
      <c r="C72" s="38">
        <v>13</v>
      </c>
      <c r="D72" s="38">
        <v>17.5</v>
      </c>
      <c r="E72" s="38">
        <v>350.42840000000001</v>
      </c>
      <c r="F72" s="38">
        <v>2</v>
      </c>
      <c r="G72" s="38">
        <v>235.45</v>
      </c>
      <c r="H72" s="38">
        <v>34117200</v>
      </c>
    </row>
    <row r="73" spans="1:8" x14ac:dyDescent="0.2">
      <c r="A73" s="39">
        <v>43098</v>
      </c>
      <c r="B73" s="38" t="s">
        <v>238</v>
      </c>
      <c r="C73" s="38">
        <v>13</v>
      </c>
      <c r="D73" s="38">
        <v>17.5</v>
      </c>
      <c r="E73" s="38">
        <v>350.42840000000001</v>
      </c>
      <c r="F73" s="38">
        <v>2</v>
      </c>
      <c r="G73" s="38">
        <v>234.12</v>
      </c>
      <c r="H73" s="38">
        <v>34117200</v>
      </c>
    </row>
    <row r="74" spans="1:8" x14ac:dyDescent="0.2">
      <c r="A74" s="39">
        <v>43098</v>
      </c>
      <c r="B74" s="38" t="s">
        <v>118</v>
      </c>
      <c r="C74" s="38">
        <v>17.5</v>
      </c>
      <c r="D74" s="38">
        <v>22.5</v>
      </c>
      <c r="E74" s="38">
        <v>45.161099999999998</v>
      </c>
      <c r="F74" s="38">
        <v>0</v>
      </c>
      <c r="G74" s="38">
        <v>34.6</v>
      </c>
      <c r="H74" s="38">
        <v>32283236</v>
      </c>
    </row>
    <row r="75" spans="1:8" x14ac:dyDescent="0.2">
      <c r="A75" s="39">
        <v>43098</v>
      </c>
      <c r="B75" s="38" t="s">
        <v>239</v>
      </c>
      <c r="C75" s="38">
        <v>60</v>
      </c>
      <c r="D75" s="38">
        <v>60</v>
      </c>
      <c r="E75" s="38">
        <v>0</v>
      </c>
      <c r="F75" s="38">
        <v>0</v>
      </c>
      <c r="G75" s="38">
        <v>360</v>
      </c>
      <c r="H75" s="38">
        <v>2751</v>
      </c>
    </row>
    <row r="76" spans="1:8" x14ac:dyDescent="0.2">
      <c r="A76" s="39">
        <v>43098</v>
      </c>
      <c r="B76" s="38" t="s">
        <v>240</v>
      </c>
      <c r="C76" s="38">
        <v>60</v>
      </c>
      <c r="D76" s="38">
        <v>60</v>
      </c>
      <c r="E76" s="38">
        <v>11.9034</v>
      </c>
      <c r="F76" s="38">
        <v>0</v>
      </c>
      <c r="G76" s="38">
        <v>12.49</v>
      </c>
      <c r="H76" s="38">
        <v>5000000</v>
      </c>
    </row>
    <row r="77" spans="1:8" x14ac:dyDescent="0.2">
      <c r="A77" s="39">
        <v>43098</v>
      </c>
      <c r="B77" s="38" t="s">
        <v>241</v>
      </c>
      <c r="C77" s="38">
        <v>60</v>
      </c>
      <c r="D77" s="38">
        <v>60</v>
      </c>
      <c r="E77" s="38">
        <v>0</v>
      </c>
      <c r="F77" s="38">
        <v>0</v>
      </c>
      <c r="G77" s="38">
        <v>434.65</v>
      </c>
      <c r="H77" s="38">
        <v>70000</v>
      </c>
    </row>
    <row r="78" spans="1:8" x14ac:dyDescent="0.2">
      <c r="A78" s="39">
        <v>43098</v>
      </c>
      <c r="B78" s="38" t="s">
        <v>242</v>
      </c>
      <c r="C78" s="38">
        <v>60</v>
      </c>
      <c r="D78" s="38">
        <v>60</v>
      </c>
      <c r="E78" s="38">
        <v>0</v>
      </c>
      <c r="F78" s="38">
        <v>0</v>
      </c>
      <c r="G78" s="38">
        <v>9.9499999999999993</v>
      </c>
      <c r="H78" s="38">
        <v>427500</v>
      </c>
    </row>
    <row r="79" spans="1:8" x14ac:dyDescent="0.2">
      <c r="A79" s="39">
        <v>43098</v>
      </c>
      <c r="B79" s="38" t="s">
        <v>243</v>
      </c>
      <c r="C79" s="38">
        <v>60</v>
      </c>
      <c r="D79" s="38">
        <v>60</v>
      </c>
      <c r="E79" s="38">
        <v>0</v>
      </c>
      <c r="F79" s="38">
        <v>0</v>
      </c>
      <c r="G79" s="38">
        <v>0.26</v>
      </c>
      <c r="H79" s="38">
        <v>3847680</v>
      </c>
    </row>
    <row r="80" spans="1:8" x14ac:dyDescent="0.2">
      <c r="A80" s="39">
        <v>43098</v>
      </c>
      <c r="B80" s="38" t="s">
        <v>244</v>
      </c>
      <c r="C80" s="38">
        <v>10.5</v>
      </c>
      <c r="D80" s="38">
        <v>15</v>
      </c>
      <c r="E80" s="38">
        <v>40.603200000000001</v>
      </c>
      <c r="F80" s="38">
        <v>2</v>
      </c>
      <c r="G80" s="38">
        <v>42.5</v>
      </c>
    </row>
    <row r="81" spans="1:8" x14ac:dyDescent="0.2">
      <c r="A81" s="39">
        <v>43098</v>
      </c>
      <c r="B81" s="38" t="s">
        <v>245</v>
      </c>
      <c r="C81" s="38">
        <v>10.5</v>
      </c>
      <c r="D81" s="38">
        <v>15</v>
      </c>
      <c r="E81" s="38">
        <v>40.603200000000001</v>
      </c>
      <c r="F81" s="38">
        <v>2</v>
      </c>
      <c r="G81" s="38">
        <v>43.16</v>
      </c>
    </row>
    <row r="82" spans="1:8" x14ac:dyDescent="0.2">
      <c r="A82" s="39">
        <v>43098</v>
      </c>
      <c r="B82" s="38" t="s">
        <v>246</v>
      </c>
      <c r="C82" s="38">
        <v>10.5</v>
      </c>
      <c r="D82" s="38">
        <v>15</v>
      </c>
      <c r="E82" s="38">
        <v>40.603200000000001</v>
      </c>
      <c r="F82" s="38">
        <v>2</v>
      </c>
      <c r="G82" s="38">
        <v>42.82</v>
      </c>
    </row>
    <row r="83" spans="1:8" x14ac:dyDescent="0.2">
      <c r="A83" s="39">
        <v>43098</v>
      </c>
      <c r="B83" s="38" t="s">
        <v>247</v>
      </c>
      <c r="C83" s="38">
        <v>10.5</v>
      </c>
      <c r="D83" s="38">
        <v>15</v>
      </c>
      <c r="E83" s="38">
        <v>40.603200000000001</v>
      </c>
      <c r="F83" s="38">
        <v>2</v>
      </c>
      <c r="G83" s="38">
        <v>42.5</v>
      </c>
      <c r="H83" s="38">
        <v>562650191</v>
      </c>
    </row>
    <row r="84" spans="1:8" x14ac:dyDescent="0.2">
      <c r="A84" s="39">
        <v>43098</v>
      </c>
      <c r="B84" s="38" t="s">
        <v>248</v>
      </c>
      <c r="C84" s="38">
        <v>10.5</v>
      </c>
      <c r="D84" s="38">
        <v>15</v>
      </c>
      <c r="E84" s="38">
        <v>40.603200000000001</v>
      </c>
      <c r="F84" s="38">
        <v>2</v>
      </c>
      <c r="G84" s="38">
        <v>42.8</v>
      </c>
      <c r="H84" s="38">
        <v>562650191</v>
      </c>
    </row>
    <row r="85" spans="1:8" x14ac:dyDescent="0.2">
      <c r="A85" s="39">
        <v>43098</v>
      </c>
      <c r="B85" s="38" t="s">
        <v>119</v>
      </c>
      <c r="C85" s="38">
        <v>10.5</v>
      </c>
      <c r="D85" s="38">
        <v>15</v>
      </c>
      <c r="E85" s="38">
        <v>40.603200000000001</v>
      </c>
      <c r="F85" s="38">
        <v>2</v>
      </c>
      <c r="G85" s="38">
        <v>42.5</v>
      </c>
      <c r="H85" s="38">
        <v>562650191</v>
      </c>
    </row>
    <row r="86" spans="1:8" x14ac:dyDescent="0.2">
      <c r="A86" s="39">
        <v>43098</v>
      </c>
      <c r="B86" s="38" t="s">
        <v>249</v>
      </c>
      <c r="C86" s="38">
        <v>60</v>
      </c>
      <c r="D86" s="38">
        <v>60</v>
      </c>
      <c r="E86" s="38">
        <v>47.351900000000001</v>
      </c>
      <c r="F86" s="38">
        <v>0</v>
      </c>
      <c r="G86" s="38">
        <v>40</v>
      </c>
      <c r="H86" s="38">
        <v>287994</v>
      </c>
    </row>
    <row r="87" spans="1:8" x14ac:dyDescent="0.2">
      <c r="A87" s="39">
        <v>43098</v>
      </c>
      <c r="B87" s="38" t="s">
        <v>250</v>
      </c>
      <c r="C87" s="38">
        <v>10</v>
      </c>
      <c r="D87" s="38">
        <v>15</v>
      </c>
      <c r="E87" s="38">
        <v>56.153199999999998</v>
      </c>
      <c r="F87" s="38">
        <v>0</v>
      </c>
      <c r="G87" s="38">
        <v>58.36</v>
      </c>
      <c r="H87" s="38">
        <v>722426520</v>
      </c>
    </row>
    <row r="88" spans="1:8" x14ac:dyDescent="0.2">
      <c r="A88" s="39">
        <v>43098</v>
      </c>
      <c r="B88" s="38" t="s">
        <v>251</v>
      </c>
      <c r="C88" s="38">
        <v>32.5</v>
      </c>
      <c r="D88" s="38">
        <v>42.5</v>
      </c>
      <c r="E88" s="38">
        <v>11.970700000000001</v>
      </c>
      <c r="F88" s="38">
        <v>0</v>
      </c>
      <c r="G88" s="38">
        <v>8.0299999999999994</v>
      </c>
      <c r="H88" s="38">
        <v>3751255</v>
      </c>
    </row>
    <row r="89" spans="1:8" x14ac:dyDescent="0.2">
      <c r="A89" s="39">
        <v>43098</v>
      </c>
      <c r="B89" s="38" t="s">
        <v>252</v>
      </c>
      <c r="C89" s="38">
        <v>18.5</v>
      </c>
      <c r="D89" s="38">
        <v>22.5</v>
      </c>
      <c r="E89" s="38">
        <v>2719.0115999999998</v>
      </c>
      <c r="F89" s="38">
        <v>0</v>
      </c>
      <c r="G89" s="38">
        <v>2452.27</v>
      </c>
      <c r="H89" s="38">
        <v>1762001</v>
      </c>
    </row>
    <row r="90" spans="1:8" x14ac:dyDescent="0.2">
      <c r="A90" s="39">
        <v>43098</v>
      </c>
      <c r="B90" s="38" t="s">
        <v>253</v>
      </c>
      <c r="C90" s="38">
        <v>20</v>
      </c>
      <c r="D90" s="38">
        <v>27.5</v>
      </c>
      <c r="E90" s="38">
        <v>128.44290000000001</v>
      </c>
      <c r="F90" s="38">
        <v>0</v>
      </c>
      <c r="G90" s="38">
        <v>107.01</v>
      </c>
      <c r="H90" s="38">
        <v>5736265</v>
      </c>
    </row>
    <row r="91" spans="1:8" x14ac:dyDescent="0.2">
      <c r="A91" s="39">
        <v>43098</v>
      </c>
      <c r="B91" s="38" t="s">
        <v>254</v>
      </c>
      <c r="C91" s="38">
        <v>60</v>
      </c>
      <c r="D91" s="38">
        <v>60</v>
      </c>
      <c r="E91" s="38">
        <v>73.707499999999996</v>
      </c>
      <c r="F91" s="38">
        <v>0</v>
      </c>
      <c r="G91" s="38">
        <v>62</v>
      </c>
      <c r="H91" s="38">
        <v>1197079</v>
      </c>
    </row>
    <row r="92" spans="1:8" x14ac:dyDescent="0.2">
      <c r="A92" s="39">
        <v>43098</v>
      </c>
      <c r="B92" s="38" t="s">
        <v>255</v>
      </c>
      <c r="C92" s="38">
        <v>60</v>
      </c>
      <c r="D92" s="38">
        <v>60</v>
      </c>
      <c r="E92" s="38">
        <v>0</v>
      </c>
      <c r="F92" s="38">
        <v>0</v>
      </c>
      <c r="G92" s="38">
        <v>2.2999999999999998</v>
      </c>
      <c r="H92" s="38">
        <v>18757665</v>
      </c>
    </row>
    <row r="93" spans="1:8" x14ac:dyDescent="0.2">
      <c r="A93" s="39">
        <v>43098</v>
      </c>
      <c r="B93" s="38" t="s">
        <v>256</v>
      </c>
      <c r="C93" s="38">
        <v>60</v>
      </c>
      <c r="D93" s="38">
        <v>60</v>
      </c>
      <c r="E93" s="38">
        <v>0</v>
      </c>
      <c r="F93" s="38">
        <v>0</v>
      </c>
      <c r="G93" s="38">
        <v>1.3</v>
      </c>
      <c r="H93" s="38">
        <v>2610000</v>
      </c>
    </row>
    <row r="94" spans="1:8" x14ac:dyDescent="0.2">
      <c r="A94" s="39">
        <v>43098</v>
      </c>
      <c r="B94" s="38" t="s">
        <v>257</v>
      </c>
      <c r="C94" s="38">
        <v>16.5</v>
      </c>
      <c r="D94" s="38">
        <v>22.5</v>
      </c>
      <c r="E94" s="38">
        <v>178.06950000000001</v>
      </c>
      <c r="F94" s="38">
        <v>0</v>
      </c>
      <c r="G94" s="38">
        <v>160.78</v>
      </c>
      <c r="H94" s="38">
        <v>8183884</v>
      </c>
    </row>
    <row r="95" spans="1:8" x14ac:dyDescent="0.2">
      <c r="A95" s="39">
        <v>43098</v>
      </c>
      <c r="B95" s="38" t="s">
        <v>258</v>
      </c>
      <c r="C95" s="38">
        <v>60</v>
      </c>
      <c r="D95" s="38">
        <v>60</v>
      </c>
      <c r="E95" s="38">
        <v>9.0120000000000005</v>
      </c>
      <c r="F95" s="38">
        <v>0</v>
      </c>
      <c r="G95" s="38">
        <v>8</v>
      </c>
      <c r="H95" s="38">
        <v>1503032</v>
      </c>
    </row>
    <row r="96" spans="1:8" x14ac:dyDescent="0.2">
      <c r="A96" s="39">
        <v>43098</v>
      </c>
      <c r="B96" s="38" t="s">
        <v>259</v>
      </c>
      <c r="C96" s="38">
        <v>17.5</v>
      </c>
      <c r="D96" s="38">
        <v>22.5</v>
      </c>
      <c r="E96" s="38">
        <v>12.4476</v>
      </c>
      <c r="F96" s="38">
        <v>0</v>
      </c>
      <c r="G96" s="38">
        <v>8.86</v>
      </c>
      <c r="H96" s="38">
        <v>51480000</v>
      </c>
    </row>
    <row r="97" spans="1:8" x14ac:dyDescent="0.2">
      <c r="A97" s="39">
        <v>43098</v>
      </c>
      <c r="B97" s="38" t="s">
        <v>260</v>
      </c>
      <c r="C97" s="38">
        <v>18.5</v>
      </c>
      <c r="D97" s="38">
        <v>22.5</v>
      </c>
      <c r="E97" s="38">
        <v>737.45439999999996</v>
      </c>
      <c r="F97" s="38">
        <v>0</v>
      </c>
      <c r="G97" s="38">
        <v>692.84</v>
      </c>
      <c r="H97" s="38">
        <v>150000</v>
      </c>
    </row>
    <row r="98" spans="1:8" x14ac:dyDescent="0.2">
      <c r="A98" s="39">
        <v>43098</v>
      </c>
      <c r="B98" s="38" t="s">
        <v>261</v>
      </c>
      <c r="C98" s="38">
        <v>14.5</v>
      </c>
      <c r="D98" s="38">
        <v>17.5</v>
      </c>
      <c r="E98" s="38">
        <v>232.71430000000001</v>
      </c>
      <c r="F98" s="38">
        <v>0</v>
      </c>
      <c r="G98" s="38">
        <v>216.5</v>
      </c>
      <c r="H98" s="38">
        <v>8800000</v>
      </c>
    </row>
    <row r="99" spans="1:8" x14ac:dyDescent="0.2">
      <c r="A99" s="39">
        <v>43098</v>
      </c>
      <c r="B99" s="38" t="s">
        <v>262</v>
      </c>
      <c r="C99" s="38">
        <v>60</v>
      </c>
      <c r="D99" s="38">
        <v>60</v>
      </c>
      <c r="E99" s="38">
        <v>0</v>
      </c>
      <c r="F99" s="38">
        <v>0</v>
      </c>
      <c r="G99" s="38">
        <v>3.6</v>
      </c>
      <c r="H99" s="38">
        <v>3849469</v>
      </c>
    </row>
    <row r="100" spans="1:8" x14ac:dyDescent="0.2">
      <c r="A100" s="39">
        <v>43098</v>
      </c>
      <c r="B100" s="38" t="s">
        <v>263</v>
      </c>
      <c r="C100" s="38">
        <v>45.5</v>
      </c>
      <c r="D100" s="38">
        <v>60</v>
      </c>
      <c r="E100" s="38">
        <v>12.0121</v>
      </c>
      <c r="F100" s="38">
        <v>0</v>
      </c>
      <c r="G100" s="38">
        <v>3.55</v>
      </c>
      <c r="H100" s="38">
        <v>2595776</v>
      </c>
    </row>
    <row r="101" spans="1:8" x14ac:dyDescent="0.2">
      <c r="A101" s="39">
        <v>43098</v>
      </c>
      <c r="B101" s="38" t="s">
        <v>264</v>
      </c>
      <c r="C101" s="38">
        <v>32.5</v>
      </c>
      <c r="D101" s="38">
        <v>42.5</v>
      </c>
      <c r="E101" s="38">
        <v>8.4582999999999995</v>
      </c>
      <c r="F101" s="38">
        <v>0</v>
      </c>
      <c r="G101" s="38">
        <v>6.01</v>
      </c>
      <c r="H101" s="38">
        <v>23020440</v>
      </c>
    </row>
    <row r="102" spans="1:8" x14ac:dyDescent="0.2">
      <c r="A102" s="39">
        <v>43098</v>
      </c>
      <c r="B102" s="38" t="s">
        <v>265</v>
      </c>
      <c r="C102" s="38">
        <v>22</v>
      </c>
      <c r="D102" s="38">
        <v>27.5</v>
      </c>
      <c r="E102" s="38">
        <v>10.4404</v>
      </c>
      <c r="F102" s="38">
        <v>0</v>
      </c>
      <c r="G102" s="38">
        <v>9.2899999999999991</v>
      </c>
      <c r="H102" s="38">
        <v>251978023</v>
      </c>
    </row>
    <row r="103" spans="1:8" x14ac:dyDescent="0.2">
      <c r="A103" s="39">
        <v>43098</v>
      </c>
      <c r="B103" s="38" t="s">
        <v>266</v>
      </c>
      <c r="C103" s="38">
        <v>9.5</v>
      </c>
      <c r="D103" s="38">
        <v>15</v>
      </c>
      <c r="E103" s="38">
        <v>0</v>
      </c>
      <c r="F103" s="38">
        <v>0</v>
      </c>
      <c r="G103" s="38">
        <v>15793</v>
      </c>
      <c r="H103" s="38">
        <v>0</v>
      </c>
    </row>
    <row r="104" spans="1:8" x14ac:dyDescent="0.2">
      <c r="A104" s="39">
        <v>43098</v>
      </c>
      <c r="B104" s="38" t="s">
        <v>267</v>
      </c>
      <c r="C104" s="38">
        <v>9.5</v>
      </c>
      <c r="D104" s="38">
        <v>15</v>
      </c>
      <c r="E104" s="38">
        <v>0</v>
      </c>
      <c r="F104" s="38">
        <v>0</v>
      </c>
      <c r="G104" s="38">
        <v>14600</v>
      </c>
      <c r="H104" s="38">
        <v>0</v>
      </c>
    </row>
    <row r="105" spans="1:8" x14ac:dyDescent="0.2">
      <c r="A105" s="39">
        <v>43098</v>
      </c>
      <c r="B105" s="38" t="s">
        <v>268</v>
      </c>
      <c r="C105" s="38">
        <v>16</v>
      </c>
      <c r="D105" s="38">
        <v>22.5</v>
      </c>
      <c r="E105" s="38">
        <v>58.761400000000002</v>
      </c>
      <c r="F105" s="38">
        <v>0</v>
      </c>
      <c r="G105" s="38">
        <v>55</v>
      </c>
      <c r="H105" s="38">
        <v>4277813</v>
      </c>
    </row>
    <row r="106" spans="1:8" x14ac:dyDescent="0.2">
      <c r="A106" s="39">
        <v>43098</v>
      </c>
      <c r="B106" s="38" t="s">
        <v>269</v>
      </c>
      <c r="C106" s="38">
        <v>17.5</v>
      </c>
      <c r="D106" s="38">
        <v>22.5</v>
      </c>
      <c r="E106" s="38">
        <v>13.856400000000001</v>
      </c>
      <c r="F106" s="38">
        <v>0</v>
      </c>
      <c r="G106" s="38">
        <v>13.5</v>
      </c>
      <c r="H106" s="38">
        <v>50018558</v>
      </c>
    </row>
    <row r="107" spans="1:8" x14ac:dyDescent="0.2">
      <c r="A107" s="39">
        <v>43098</v>
      </c>
      <c r="B107" s="38" t="s">
        <v>270</v>
      </c>
      <c r="C107" s="38">
        <v>12.5</v>
      </c>
      <c r="D107" s="38">
        <v>17.5</v>
      </c>
      <c r="E107" s="38">
        <v>10.2346</v>
      </c>
      <c r="F107" s="38">
        <v>2</v>
      </c>
      <c r="G107" s="38">
        <v>8.24</v>
      </c>
    </row>
    <row r="108" spans="1:8" x14ac:dyDescent="0.2">
      <c r="A108" s="39">
        <v>43098</v>
      </c>
      <c r="B108" s="38" t="s">
        <v>271</v>
      </c>
      <c r="C108" s="38">
        <v>12.5</v>
      </c>
      <c r="D108" s="38">
        <v>17.5</v>
      </c>
      <c r="E108" s="38">
        <v>10.2346</v>
      </c>
      <c r="F108" s="38">
        <v>2</v>
      </c>
      <c r="G108" s="38">
        <v>8.3699999999999992</v>
      </c>
    </row>
    <row r="109" spans="1:8" x14ac:dyDescent="0.2">
      <c r="A109" s="39">
        <v>43098</v>
      </c>
      <c r="B109" s="38" t="s">
        <v>272</v>
      </c>
      <c r="C109" s="38">
        <v>12.5</v>
      </c>
      <c r="D109" s="38">
        <v>17.5</v>
      </c>
      <c r="E109" s="38">
        <v>10.2346</v>
      </c>
      <c r="F109" s="38">
        <v>2</v>
      </c>
      <c r="G109" s="38">
        <v>8.3000000000000007</v>
      </c>
    </row>
    <row r="110" spans="1:8" x14ac:dyDescent="0.2">
      <c r="A110" s="39">
        <v>43098</v>
      </c>
      <c r="B110" s="38" t="s">
        <v>273</v>
      </c>
      <c r="C110" s="38">
        <v>12.5</v>
      </c>
      <c r="D110" s="38">
        <v>17.5</v>
      </c>
      <c r="E110" s="38">
        <v>10.2346</v>
      </c>
      <c r="F110" s="38">
        <v>2</v>
      </c>
      <c r="G110" s="38">
        <v>8.24</v>
      </c>
      <c r="H110" s="38">
        <v>1115506898</v>
      </c>
    </row>
    <row r="111" spans="1:8" x14ac:dyDescent="0.2">
      <c r="A111" s="39">
        <v>43098</v>
      </c>
      <c r="B111" s="38" t="s">
        <v>274</v>
      </c>
      <c r="C111" s="38">
        <v>12.5</v>
      </c>
      <c r="D111" s="38">
        <v>17.5</v>
      </c>
      <c r="E111" s="38">
        <v>10.2346</v>
      </c>
      <c r="F111" s="38">
        <v>2</v>
      </c>
      <c r="G111" s="38">
        <v>8.2799999999999994</v>
      </c>
      <c r="H111" s="38">
        <v>1115506898</v>
      </c>
    </row>
    <row r="112" spans="1:8" x14ac:dyDescent="0.2">
      <c r="A112" s="39">
        <v>43098</v>
      </c>
      <c r="B112" s="38" t="s">
        <v>120</v>
      </c>
      <c r="C112" s="38">
        <v>12.5</v>
      </c>
      <c r="D112" s="38">
        <v>17.5</v>
      </c>
      <c r="E112" s="38">
        <v>10.2346</v>
      </c>
      <c r="F112" s="38">
        <v>2</v>
      </c>
      <c r="G112" s="38">
        <v>8.24</v>
      </c>
      <c r="H112" s="38">
        <v>1115506898</v>
      </c>
    </row>
    <row r="113" spans="1:8" x14ac:dyDescent="0.2">
      <c r="A113" s="39">
        <v>43098</v>
      </c>
      <c r="B113" s="38" t="s">
        <v>275</v>
      </c>
      <c r="C113" s="38">
        <v>60</v>
      </c>
      <c r="D113" s="38">
        <v>60</v>
      </c>
      <c r="E113" s="38">
        <v>8.9121000000000006</v>
      </c>
      <c r="F113" s="38">
        <v>0</v>
      </c>
      <c r="G113" s="38">
        <v>4</v>
      </c>
      <c r="H113" s="38">
        <v>1500000</v>
      </c>
    </row>
    <row r="114" spans="1:8" x14ac:dyDescent="0.2">
      <c r="A114" s="39">
        <v>43098</v>
      </c>
      <c r="B114" s="38" t="s">
        <v>276</v>
      </c>
      <c r="C114" s="38">
        <v>20.5</v>
      </c>
      <c r="D114" s="38">
        <v>27.5</v>
      </c>
      <c r="E114" s="38">
        <v>48.465400000000002</v>
      </c>
      <c r="F114" s="38">
        <v>0</v>
      </c>
      <c r="G114" s="38">
        <v>39</v>
      </c>
      <c r="H114" s="38">
        <v>5660011</v>
      </c>
    </row>
    <row r="115" spans="1:8" x14ac:dyDescent="0.2">
      <c r="A115" s="39">
        <v>43098</v>
      </c>
      <c r="B115" s="38" t="s">
        <v>277</v>
      </c>
      <c r="C115" s="38">
        <v>60</v>
      </c>
      <c r="D115" s="38">
        <v>60</v>
      </c>
      <c r="E115" s="38">
        <v>0</v>
      </c>
      <c r="F115" s="38">
        <v>0</v>
      </c>
      <c r="G115" s="38">
        <v>4.2</v>
      </c>
      <c r="H115" s="38">
        <v>3719993</v>
      </c>
    </row>
    <row r="116" spans="1:8" x14ac:dyDescent="0.2">
      <c r="A116" s="39">
        <v>43098</v>
      </c>
      <c r="B116" s="38" t="s">
        <v>278</v>
      </c>
      <c r="C116" s="38">
        <v>22</v>
      </c>
      <c r="D116" s="38">
        <v>27.5</v>
      </c>
      <c r="E116" s="38">
        <v>9.2416</v>
      </c>
      <c r="F116" s="38">
        <v>0</v>
      </c>
      <c r="G116" s="38">
        <v>8.1</v>
      </c>
      <c r="H116" s="38">
        <v>50730066</v>
      </c>
    </row>
    <row r="117" spans="1:8" x14ac:dyDescent="0.2">
      <c r="A117" s="39">
        <v>43098</v>
      </c>
      <c r="B117" s="38" t="s">
        <v>279</v>
      </c>
      <c r="C117" s="38">
        <v>19</v>
      </c>
      <c r="D117" s="38">
        <v>22.5</v>
      </c>
      <c r="E117" s="38">
        <v>237.6139</v>
      </c>
      <c r="F117" s="38">
        <v>0</v>
      </c>
      <c r="G117" s="38">
        <v>266.97000000000003</v>
      </c>
      <c r="H117" s="38">
        <v>964800</v>
      </c>
    </row>
    <row r="118" spans="1:8" x14ac:dyDescent="0.2">
      <c r="A118" s="39">
        <v>43098</v>
      </c>
      <c r="B118" s="38" t="s">
        <v>280</v>
      </c>
      <c r="C118" s="38">
        <v>18.5</v>
      </c>
      <c r="D118" s="38">
        <v>22.5</v>
      </c>
      <c r="E118" s="38">
        <v>110.9588</v>
      </c>
      <c r="F118" s="38">
        <v>0</v>
      </c>
      <c r="G118" s="38">
        <v>98.7</v>
      </c>
      <c r="H118" s="38">
        <v>504000</v>
      </c>
    </row>
    <row r="119" spans="1:8" x14ac:dyDescent="0.2">
      <c r="A119" s="39">
        <v>43098</v>
      </c>
      <c r="B119" s="38" t="s">
        <v>281</v>
      </c>
      <c r="C119" s="38">
        <v>14</v>
      </c>
      <c r="D119" s="38">
        <v>17.5</v>
      </c>
      <c r="E119" s="38">
        <v>169.35890000000001</v>
      </c>
      <c r="F119" s="38">
        <v>0</v>
      </c>
      <c r="G119" s="38">
        <v>138.66</v>
      </c>
      <c r="H119" s="38">
        <v>29812639</v>
      </c>
    </row>
    <row r="120" spans="1:8" x14ac:dyDescent="0.2">
      <c r="A120" s="39">
        <v>43098</v>
      </c>
      <c r="B120" s="38" t="s">
        <v>282</v>
      </c>
      <c r="C120" s="38">
        <v>19.5</v>
      </c>
      <c r="D120" s="38">
        <v>22.5</v>
      </c>
      <c r="E120" s="38">
        <v>128.3784</v>
      </c>
      <c r="F120" s="38">
        <v>0</v>
      </c>
      <c r="G120" s="38">
        <v>110.25</v>
      </c>
      <c r="H120" s="38">
        <v>6000413</v>
      </c>
    </row>
    <row r="121" spans="1:8" x14ac:dyDescent="0.2">
      <c r="A121" s="39">
        <v>43098</v>
      </c>
      <c r="B121" s="38" t="s">
        <v>283</v>
      </c>
      <c r="C121" s="38">
        <v>12</v>
      </c>
      <c r="D121" s="38">
        <v>15</v>
      </c>
      <c r="E121" s="38">
        <v>18.770700000000001</v>
      </c>
      <c r="F121" s="38">
        <v>2</v>
      </c>
      <c r="G121" s="38">
        <v>12.8</v>
      </c>
      <c r="H121" s="38">
        <v>532988471</v>
      </c>
    </row>
    <row r="122" spans="1:8" x14ac:dyDescent="0.2">
      <c r="A122" s="39">
        <v>43098</v>
      </c>
      <c r="B122" s="38" t="s">
        <v>284</v>
      </c>
      <c r="C122" s="38">
        <v>60</v>
      </c>
      <c r="D122" s="38">
        <v>60</v>
      </c>
      <c r="E122" s="38">
        <v>41.6267</v>
      </c>
      <c r="F122" s="38">
        <v>0</v>
      </c>
      <c r="G122" s="38">
        <v>28.1</v>
      </c>
      <c r="H122" s="38">
        <v>12826487</v>
      </c>
    </row>
    <row r="123" spans="1:8" x14ac:dyDescent="0.2">
      <c r="A123" s="39">
        <v>43098</v>
      </c>
      <c r="B123" s="38" t="s">
        <v>285</v>
      </c>
      <c r="C123" s="38">
        <v>60</v>
      </c>
      <c r="D123" s="38">
        <v>60</v>
      </c>
      <c r="E123" s="38">
        <v>121.4802</v>
      </c>
      <c r="F123" s="38">
        <v>0</v>
      </c>
      <c r="G123" s="38">
        <v>36</v>
      </c>
      <c r="H123" s="38">
        <v>165840</v>
      </c>
    </row>
    <row r="124" spans="1:8" x14ac:dyDescent="0.2">
      <c r="A124" s="39">
        <v>43098</v>
      </c>
      <c r="B124" s="38" t="s">
        <v>286</v>
      </c>
      <c r="C124" s="38">
        <v>17.5</v>
      </c>
      <c r="D124" s="38">
        <v>22.5</v>
      </c>
      <c r="E124" s="38">
        <v>27.6355</v>
      </c>
      <c r="F124" s="38">
        <v>0</v>
      </c>
      <c r="G124" s="38">
        <v>27.3</v>
      </c>
      <c r="H124" s="38">
        <v>12574201</v>
      </c>
    </row>
    <row r="125" spans="1:8" x14ac:dyDescent="0.2">
      <c r="A125" s="39">
        <v>43098</v>
      </c>
      <c r="B125" s="38" t="s">
        <v>287</v>
      </c>
      <c r="C125" s="38">
        <v>16</v>
      </c>
      <c r="D125" s="38">
        <v>22.5</v>
      </c>
      <c r="E125" s="38">
        <v>82.968199999999996</v>
      </c>
      <c r="F125" s="38">
        <v>0</v>
      </c>
      <c r="G125" s="38">
        <v>62.13</v>
      </c>
      <c r="H125" s="38">
        <v>51456421</v>
      </c>
    </row>
    <row r="126" spans="1:8" x14ac:dyDescent="0.2">
      <c r="A126" s="39">
        <v>43098</v>
      </c>
      <c r="B126" s="38" t="s">
        <v>288</v>
      </c>
      <c r="C126" s="38">
        <v>60</v>
      </c>
      <c r="D126" s="38">
        <v>60</v>
      </c>
      <c r="E126" s="38">
        <v>29.0794</v>
      </c>
      <c r="F126" s="38">
        <v>0</v>
      </c>
      <c r="G126" s="38">
        <v>22.5</v>
      </c>
      <c r="H126" s="38">
        <v>4346257</v>
      </c>
    </row>
    <row r="127" spans="1:8" x14ac:dyDescent="0.2">
      <c r="A127" s="39">
        <v>43098</v>
      </c>
      <c r="B127" s="38" t="s">
        <v>289</v>
      </c>
      <c r="C127" s="38">
        <v>20.5</v>
      </c>
      <c r="D127" s="38">
        <v>27.5</v>
      </c>
      <c r="E127" s="38">
        <v>59.4024</v>
      </c>
      <c r="F127" s="38">
        <v>0</v>
      </c>
      <c r="G127" s="38">
        <v>51</v>
      </c>
      <c r="H127" s="38">
        <v>4303800</v>
      </c>
    </row>
    <row r="128" spans="1:8" x14ac:dyDescent="0.2">
      <c r="A128" s="39">
        <v>43098</v>
      </c>
      <c r="B128" s="38" t="s">
        <v>290</v>
      </c>
      <c r="C128" s="38">
        <v>32</v>
      </c>
      <c r="D128" s="38">
        <v>42.5</v>
      </c>
      <c r="E128" s="38">
        <v>5.0099</v>
      </c>
      <c r="F128" s="38">
        <v>0</v>
      </c>
      <c r="G128" s="38">
        <v>2.41</v>
      </c>
      <c r="H128" s="38">
        <v>38259738</v>
      </c>
    </row>
    <row r="129" spans="1:8" x14ac:dyDescent="0.2">
      <c r="A129" s="39">
        <v>43098</v>
      </c>
      <c r="B129" s="38" t="s">
        <v>291</v>
      </c>
      <c r="C129" s="38">
        <v>12</v>
      </c>
      <c r="D129" s="38">
        <v>15</v>
      </c>
      <c r="E129" s="38">
        <v>125.3473</v>
      </c>
      <c r="F129" s="38">
        <v>2</v>
      </c>
      <c r="G129" s="38">
        <v>110.91</v>
      </c>
      <c r="H129" s="38">
        <v>105979112</v>
      </c>
    </row>
    <row r="130" spans="1:8" x14ac:dyDescent="0.2">
      <c r="A130" s="39">
        <v>43098</v>
      </c>
      <c r="B130" s="38" t="s">
        <v>292</v>
      </c>
      <c r="C130" s="38">
        <v>37</v>
      </c>
      <c r="D130" s="38">
        <v>42.5</v>
      </c>
      <c r="E130" s="38">
        <v>5.2629999999999999</v>
      </c>
      <c r="F130" s="38">
        <v>0</v>
      </c>
      <c r="G130" s="38">
        <v>3.4</v>
      </c>
      <c r="H130" s="38">
        <v>5940867</v>
      </c>
    </row>
    <row r="131" spans="1:8" x14ac:dyDescent="0.2">
      <c r="A131" s="39">
        <v>43098</v>
      </c>
      <c r="B131" s="38" t="s">
        <v>121</v>
      </c>
      <c r="C131" s="38">
        <v>33.5</v>
      </c>
      <c r="D131" s="38">
        <v>42.5</v>
      </c>
      <c r="E131" s="38">
        <v>2.0817000000000001</v>
      </c>
      <c r="F131" s="38">
        <v>0</v>
      </c>
      <c r="G131" s="38">
        <v>1</v>
      </c>
      <c r="H131" s="38">
        <v>78285961</v>
      </c>
    </row>
    <row r="132" spans="1:8" x14ac:dyDescent="0.2">
      <c r="A132" s="39">
        <v>43098</v>
      </c>
      <c r="B132" s="38" t="s">
        <v>293</v>
      </c>
      <c r="C132" s="38">
        <v>12.5</v>
      </c>
      <c r="D132" s="38">
        <v>17.5</v>
      </c>
      <c r="E132" s="38">
        <v>52.476999999999997</v>
      </c>
      <c r="F132" s="38">
        <v>0</v>
      </c>
      <c r="G132" s="38">
        <v>45.79</v>
      </c>
      <c r="H132" s="38">
        <v>3302208</v>
      </c>
    </row>
    <row r="133" spans="1:8" x14ac:dyDescent="0.2">
      <c r="A133" s="39">
        <v>43098</v>
      </c>
      <c r="B133" s="38" t="s">
        <v>294</v>
      </c>
      <c r="C133" s="38">
        <v>16.5</v>
      </c>
      <c r="D133" s="38">
        <v>22.5</v>
      </c>
      <c r="E133" s="38">
        <v>2327.5410999999999</v>
      </c>
      <c r="F133" s="38">
        <v>0</v>
      </c>
      <c r="G133" s="38">
        <v>2800</v>
      </c>
      <c r="H133" s="38">
        <v>4795493</v>
      </c>
    </row>
    <row r="134" spans="1:8" x14ac:dyDescent="0.2">
      <c r="A134" s="39">
        <v>43098</v>
      </c>
      <c r="B134" s="38" t="s">
        <v>295</v>
      </c>
      <c r="C134" s="38">
        <v>60</v>
      </c>
      <c r="D134" s="38">
        <v>60</v>
      </c>
      <c r="E134" s="38">
        <v>0</v>
      </c>
      <c r="F134" s="38">
        <v>0</v>
      </c>
      <c r="G134" s="38">
        <v>0.5</v>
      </c>
      <c r="H134" s="38">
        <v>1800000</v>
      </c>
    </row>
    <row r="135" spans="1:8" x14ac:dyDescent="0.2">
      <c r="A135" s="39">
        <v>43098</v>
      </c>
      <c r="B135" s="38" t="s">
        <v>296</v>
      </c>
      <c r="C135" s="38">
        <v>60</v>
      </c>
      <c r="D135" s="38">
        <v>60</v>
      </c>
      <c r="E135" s="38">
        <v>0</v>
      </c>
      <c r="F135" s="38">
        <v>0</v>
      </c>
      <c r="G135" s="38">
        <v>5.05</v>
      </c>
      <c r="H135" s="38">
        <v>1777421</v>
      </c>
    </row>
    <row r="136" spans="1:8" x14ac:dyDescent="0.2">
      <c r="A136" s="39">
        <v>43098</v>
      </c>
      <c r="B136" s="38" t="s">
        <v>297</v>
      </c>
      <c r="C136" s="38">
        <v>60</v>
      </c>
      <c r="D136" s="38">
        <v>60</v>
      </c>
      <c r="E136" s="38">
        <v>10.577299999999999</v>
      </c>
      <c r="F136" s="38">
        <v>0</v>
      </c>
      <c r="G136" s="38">
        <v>8.85</v>
      </c>
      <c r="H136" s="38">
        <v>1611662</v>
      </c>
    </row>
    <row r="137" spans="1:8" x14ac:dyDescent="0.2">
      <c r="A137" s="39">
        <v>43098</v>
      </c>
      <c r="B137" s="38" t="s">
        <v>298</v>
      </c>
      <c r="C137" s="38">
        <v>14</v>
      </c>
      <c r="D137" s="38">
        <v>17.5</v>
      </c>
      <c r="E137" s="38">
        <v>213.69970000000001</v>
      </c>
      <c r="F137" s="38">
        <v>0</v>
      </c>
      <c r="G137" s="38">
        <v>199</v>
      </c>
      <c r="H137" s="38">
        <v>20723850</v>
      </c>
    </row>
    <row r="138" spans="1:8" x14ac:dyDescent="0.2">
      <c r="A138" s="39">
        <v>43098</v>
      </c>
      <c r="B138" s="38" t="s">
        <v>299</v>
      </c>
      <c r="C138" s="38">
        <v>20</v>
      </c>
      <c r="D138" s="38">
        <v>27.5</v>
      </c>
      <c r="E138" s="38">
        <v>36.489400000000003</v>
      </c>
      <c r="F138" s="38">
        <v>0</v>
      </c>
      <c r="G138" s="38">
        <v>29.85</v>
      </c>
      <c r="H138" s="38">
        <v>28000000</v>
      </c>
    </row>
    <row r="139" spans="1:8" x14ac:dyDescent="0.2">
      <c r="A139" s="39">
        <v>43098</v>
      </c>
      <c r="B139" s="38" t="s">
        <v>300</v>
      </c>
      <c r="C139" s="38">
        <v>12</v>
      </c>
      <c r="D139" s="38">
        <v>15</v>
      </c>
      <c r="E139" s="38">
        <v>163.82859999999999</v>
      </c>
      <c r="F139" s="38">
        <v>2</v>
      </c>
      <c r="G139" s="38">
        <v>127.31</v>
      </c>
    </row>
    <row r="140" spans="1:8" x14ac:dyDescent="0.2">
      <c r="A140" s="39">
        <v>43098</v>
      </c>
      <c r="B140" s="38" t="s">
        <v>301</v>
      </c>
      <c r="C140" s="38">
        <v>12</v>
      </c>
      <c r="D140" s="38">
        <v>15</v>
      </c>
      <c r="E140" s="38">
        <v>163.82859999999999</v>
      </c>
      <c r="F140" s="38">
        <v>2</v>
      </c>
      <c r="G140" s="38">
        <v>127.31</v>
      </c>
      <c r="H140" s="38">
        <v>38816246</v>
      </c>
    </row>
    <row r="141" spans="1:8" x14ac:dyDescent="0.2">
      <c r="A141" s="39">
        <v>43098</v>
      </c>
      <c r="B141" s="38" t="s">
        <v>302</v>
      </c>
      <c r="C141" s="38">
        <v>18</v>
      </c>
      <c r="D141" s="38">
        <v>100</v>
      </c>
      <c r="E141" s="38">
        <v>0.29920000000000002</v>
      </c>
      <c r="F141" s="38">
        <v>0</v>
      </c>
      <c r="G141" s="38">
        <v>0.03</v>
      </c>
    </row>
    <row r="142" spans="1:8" x14ac:dyDescent="0.2">
      <c r="A142" s="39">
        <v>43098</v>
      </c>
      <c r="B142" s="38" t="s">
        <v>122</v>
      </c>
      <c r="C142" s="38">
        <v>19</v>
      </c>
      <c r="D142" s="38">
        <v>22.5</v>
      </c>
      <c r="E142" s="38">
        <v>5.5030999999999999</v>
      </c>
      <c r="F142" s="38">
        <v>0</v>
      </c>
      <c r="G142" s="38">
        <v>4.09</v>
      </c>
      <c r="H142" s="38">
        <v>66146666</v>
      </c>
    </row>
    <row r="143" spans="1:8" x14ac:dyDescent="0.2">
      <c r="A143" s="39">
        <v>43098</v>
      </c>
      <c r="B143" s="38" t="s">
        <v>303</v>
      </c>
      <c r="C143" s="38">
        <v>60</v>
      </c>
      <c r="D143" s="38">
        <v>60</v>
      </c>
      <c r="E143" s="38">
        <v>3.4411999999999998</v>
      </c>
      <c r="F143" s="38">
        <v>0</v>
      </c>
      <c r="G143" s="38">
        <v>2.79</v>
      </c>
      <c r="H143" s="38">
        <v>9000000</v>
      </c>
    </row>
    <row r="144" spans="1:8" x14ac:dyDescent="0.2">
      <c r="A144" s="39">
        <v>43098</v>
      </c>
      <c r="B144" s="38" t="s">
        <v>304</v>
      </c>
      <c r="C144" s="38">
        <v>44</v>
      </c>
      <c r="D144" s="38">
        <v>60</v>
      </c>
      <c r="E144" s="38">
        <v>5.3372999999999999</v>
      </c>
      <c r="F144" s="38">
        <v>0</v>
      </c>
      <c r="G144" s="38">
        <v>4.0999999999999996</v>
      </c>
      <c r="H144" s="38">
        <v>49800996</v>
      </c>
    </row>
    <row r="145" spans="1:8" x14ac:dyDescent="0.2">
      <c r="A145" s="39">
        <v>43098</v>
      </c>
      <c r="B145" s="38" t="s">
        <v>305</v>
      </c>
      <c r="C145" s="38">
        <v>44</v>
      </c>
      <c r="D145" s="38">
        <v>60</v>
      </c>
      <c r="E145" s="38">
        <v>7.4641000000000002</v>
      </c>
      <c r="F145" s="38">
        <v>0</v>
      </c>
      <c r="G145" s="38">
        <v>3.88</v>
      </c>
      <c r="H145" s="38">
        <v>19615679</v>
      </c>
    </row>
    <row r="146" spans="1:8" x14ac:dyDescent="0.2">
      <c r="A146" s="39">
        <v>43098</v>
      </c>
      <c r="B146" s="38" t="s">
        <v>123</v>
      </c>
      <c r="C146" s="38">
        <v>19.5</v>
      </c>
      <c r="D146" s="38">
        <v>22.5</v>
      </c>
      <c r="E146" s="38">
        <v>45.7408</v>
      </c>
      <c r="F146" s="38">
        <v>0</v>
      </c>
      <c r="G146" s="38">
        <v>33.56</v>
      </c>
      <c r="H146" s="38">
        <v>8794158</v>
      </c>
    </row>
    <row r="147" spans="1:8" x14ac:dyDescent="0.2">
      <c r="A147" s="39">
        <v>43098</v>
      </c>
      <c r="B147" s="38" t="s">
        <v>306</v>
      </c>
      <c r="C147" s="38">
        <v>29</v>
      </c>
      <c r="D147" s="38">
        <v>32.5</v>
      </c>
      <c r="E147" s="38">
        <v>17.6401</v>
      </c>
      <c r="F147" s="38">
        <v>0</v>
      </c>
      <c r="G147" s="38">
        <v>12.29</v>
      </c>
      <c r="H147" s="38">
        <v>800000</v>
      </c>
    </row>
    <row r="148" spans="1:8" x14ac:dyDescent="0.2">
      <c r="A148" s="39">
        <v>43098</v>
      </c>
      <c r="B148" s="38" t="s">
        <v>307</v>
      </c>
      <c r="C148" s="38">
        <v>60</v>
      </c>
      <c r="D148" s="38">
        <v>60</v>
      </c>
      <c r="E148" s="38">
        <v>81.810400000000001</v>
      </c>
      <c r="F148" s="38">
        <v>0</v>
      </c>
      <c r="G148" s="38">
        <v>70.989999999999995</v>
      </c>
      <c r="H148" s="38">
        <v>538200</v>
      </c>
    </row>
    <row r="149" spans="1:8" x14ac:dyDescent="0.2">
      <c r="A149" s="39">
        <v>43098</v>
      </c>
      <c r="B149" s="38" t="s">
        <v>308</v>
      </c>
      <c r="C149" s="38">
        <v>60</v>
      </c>
      <c r="D149" s="38">
        <v>60</v>
      </c>
      <c r="E149" s="38">
        <v>0</v>
      </c>
      <c r="F149" s="38">
        <v>0</v>
      </c>
      <c r="G149" s="38">
        <v>0.5</v>
      </c>
      <c r="H149" s="38">
        <v>1486442</v>
      </c>
    </row>
    <row r="150" spans="1:8" x14ac:dyDescent="0.2">
      <c r="A150" s="39">
        <v>43098</v>
      </c>
      <c r="B150" s="38" t="s">
        <v>309</v>
      </c>
      <c r="C150" s="38">
        <v>15.5</v>
      </c>
      <c r="D150" s="38">
        <v>22.5</v>
      </c>
      <c r="E150" s="38">
        <v>123.96120000000001</v>
      </c>
      <c r="F150" s="38">
        <v>0</v>
      </c>
      <c r="G150" s="38">
        <v>111.88</v>
      </c>
      <c r="H150" s="38">
        <v>336900981</v>
      </c>
    </row>
    <row r="151" spans="1:8" x14ac:dyDescent="0.2">
      <c r="A151" s="39">
        <v>43098</v>
      </c>
      <c r="B151" s="38" t="s">
        <v>310</v>
      </c>
      <c r="C151" s="38">
        <v>60</v>
      </c>
      <c r="D151" s="38">
        <v>60</v>
      </c>
      <c r="E151" s="38">
        <v>0</v>
      </c>
      <c r="F151" s="38">
        <v>0</v>
      </c>
      <c r="G151" s="38">
        <v>3.12</v>
      </c>
      <c r="H151" s="38">
        <v>29280889</v>
      </c>
    </row>
    <row r="152" spans="1:8" x14ac:dyDescent="0.2">
      <c r="A152" s="39">
        <v>43098</v>
      </c>
      <c r="B152" s="38" t="s">
        <v>311</v>
      </c>
      <c r="C152" s="38">
        <v>60</v>
      </c>
      <c r="D152" s="38">
        <v>60</v>
      </c>
      <c r="E152" s="38">
        <v>0</v>
      </c>
      <c r="F152" s="38">
        <v>0</v>
      </c>
      <c r="G152" s="38">
        <v>7</v>
      </c>
      <c r="H152" s="38">
        <v>114000</v>
      </c>
    </row>
    <row r="153" spans="1:8" x14ac:dyDescent="0.2">
      <c r="A153" s="39">
        <v>43098</v>
      </c>
      <c r="B153" s="38" t="s">
        <v>312</v>
      </c>
      <c r="C153" s="38">
        <v>18.5</v>
      </c>
      <c r="D153" s="38">
        <v>22.5</v>
      </c>
      <c r="E153" s="38">
        <v>17.446000000000002</v>
      </c>
      <c r="F153" s="38">
        <v>0</v>
      </c>
      <c r="G153" s="38">
        <v>17.29</v>
      </c>
      <c r="H153" s="38">
        <v>121028336</v>
      </c>
    </row>
    <row r="154" spans="1:8" x14ac:dyDescent="0.2">
      <c r="A154" s="39">
        <v>43098</v>
      </c>
      <c r="B154" s="38" t="s">
        <v>313</v>
      </c>
      <c r="C154" s="38">
        <v>10.5</v>
      </c>
      <c r="D154" s="38">
        <v>15</v>
      </c>
      <c r="E154" s="38">
        <v>11.2781</v>
      </c>
      <c r="F154" s="38">
        <v>0</v>
      </c>
      <c r="G154" s="38">
        <v>11</v>
      </c>
      <c r="H154" s="38">
        <v>555925000</v>
      </c>
    </row>
    <row r="155" spans="1:8" x14ac:dyDescent="0.2">
      <c r="A155" s="39">
        <v>43098</v>
      </c>
      <c r="B155" s="38" t="s">
        <v>314</v>
      </c>
      <c r="C155" s="38">
        <v>60</v>
      </c>
      <c r="D155" s="38">
        <v>60</v>
      </c>
      <c r="E155" s="38">
        <v>0</v>
      </c>
      <c r="F155" s="38">
        <v>0</v>
      </c>
      <c r="G155" s="38">
        <v>0.08</v>
      </c>
      <c r="H155" s="38">
        <v>1045260</v>
      </c>
    </row>
    <row r="156" spans="1:8" x14ac:dyDescent="0.2">
      <c r="A156" s="39">
        <v>43098</v>
      </c>
      <c r="B156" s="38" t="s">
        <v>315</v>
      </c>
      <c r="C156" s="38">
        <v>60</v>
      </c>
      <c r="D156" s="38">
        <v>60</v>
      </c>
      <c r="E156" s="38">
        <v>5.4787999999999997</v>
      </c>
      <c r="F156" s="38">
        <v>0</v>
      </c>
      <c r="G156" s="38">
        <v>3.88</v>
      </c>
      <c r="H156" s="38">
        <v>8750000</v>
      </c>
    </row>
    <row r="157" spans="1:8" x14ac:dyDescent="0.2">
      <c r="A157" s="39">
        <v>43098</v>
      </c>
      <c r="B157" s="38" t="s">
        <v>316</v>
      </c>
      <c r="C157" s="38">
        <v>15.5</v>
      </c>
      <c r="D157" s="38">
        <v>22.5</v>
      </c>
      <c r="E157" s="38">
        <v>35.8718</v>
      </c>
      <c r="F157" s="38">
        <v>0</v>
      </c>
      <c r="G157" s="38">
        <v>28.37</v>
      </c>
      <c r="H157" s="38">
        <v>55494097</v>
      </c>
    </row>
    <row r="158" spans="1:8" x14ac:dyDescent="0.2">
      <c r="A158" s="39">
        <v>43098</v>
      </c>
      <c r="B158" s="38" t="s">
        <v>317</v>
      </c>
      <c r="C158" s="38">
        <v>43</v>
      </c>
      <c r="D158" s="38">
        <v>60</v>
      </c>
      <c r="E158" s="38">
        <v>5.3036000000000003</v>
      </c>
      <c r="F158" s="38">
        <v>0</v>
      </c>
      <c r="G158" s="38">
        <v>3</v>
      </c>
      <c r="H158" s="38">
        <v>34212754</v>
      </c>
    </row>
    <row r="159" spans="1:8" x14ac:dyDescent="0.2">
      <c r="A159" s="39">
        <v>43098</v>
      </c>
      <c r="B159" s="38" t="s">
        <v>318</v>
      </c>
      <c r="C159" s="38">
        <v>12</v>
      </c>
      <c r="D159" s="38">
        <v>15</v>
      </c>
      <c r="E159" s="38">
        <v>159.03579999999999</v>
      </c>
      <c r="F159" s="38">
        <v>2</v>
      </c>
      <c r="G159" s="38">
        <v>133.72</v>
      </c>
    </row>
    <row r="160" spans="1:8" x14ac:dyDescent="0.2">
      <c r="A160" s="39">
        <v>43098</v>
      </c>
      <c r="B160" s="38" t="s">
        <v>319</v>
      </c>
      <c r="C160" s="38">
        <v>12</v>
      </c>
      <c r="D160" s="38">
        <v>15</v>
      </c>
      <c r="E160" s="38">
        <v>159.03579999999999</v>
      </c>
      <c r="F160" s="38">
        <v>2</v>
      </c>
      <c r="G160" s="38">
        <v>135.80000000000001</v>
      </c>
    </row>
    <row r="161" spans="1:8" x14ac:dyDescent="0.2">
      <c r="A161" s="39">
        <v>43098</v>
      </c>
      <c r="B161" s="38" t="s">
        <v>320</v>
      </c>
      <c r="C161" s="38">
        <v>12</v>
      </c>
      <c r="D161" s="38">
        <v>15</v>
      </c>
      <c r="E161" s="38">
        <v>159.03579999999999</v>
      </c>
      <c r="F161" s="38">
        <v>2</v>
      </c>
      <c r="G161" s="38">
        <v>134.74</v>
      </c>
    </row>
    <row r="162" spans="1:8" x14ac:dyDescent="0.2">
      <c r="A162" s="39">
        <v>43098</v>
      </c>
      <c r="B162" s="38" t="s">
        <v>321</v>
      </c>
      <c r="C162" s="38">
        <v>12</v>
      </c>
      <c r="D162" s="38">
        <v>15</v>
      </c>
      <c r="E162" s="38">
        <v>159.03579999999999</v>
      </c>
      <c r="F162" s="38">
        <v>2</v>
      </c>
      <c r="G162" s="38">
        <v>133.72</v>
      </c>
      <c r="H162" s="38">
        <v>240965515</v>
      </c>
    </row>
    <row r="163" spans="1:8" x14ac:dyDescent="0.2">
      <c r="A163" s="39">
        <v>43098</v>
      </c>
      <c r="B163" s="38" t="s">
        <v>322</v>
      </c>
      <c r="C163" s="38">
        <v>12</v>
      </c>
      <c r="D163" s="38">
        <v>15</v>
      </c>
      <c r="E163" s="38">
        <v>159.03579999999999</v>
      </c>
      <c r="F163" s="38">
        <v>2</v>
      </c>
      <c r="G163" s="38">
        <v>134.08000000000001</v>
      </c>
      <c r="H163" s="38">
        <v>240965515</v>
      </c>
    </row>
    <row r="164" spans="1:8" x14ac:dyDescent="0.2">
      <c r="A164" s="39">
        <v>43098</v>
      </c>
      <c r="B164" s="38" t="s">
        <v>124</v>
      </c>
      <c r="C164" s="38">
        <v>12</v>
      </c>
      <c r="D164" s="38">
        <v>15</v>
      </c>
      <c r="E164" s="38">
        <v>159.03579999999999</v>
      </c>
      <c r="F164" s="38">
        <v>2</v>
      </c>
      <c r="G164" s="38">
        <v>133.72</v>
      </c>
      <c r="H164" s="38">
        <v>240965515</v>
      </c>
    </row>
    <row r="165" spans="1:8" x14ac:dyDescent="0.2">
      <c r="A165" s="39">
        <v>43098</v>
      </c>
      <c r="B165" s="38" t="s">
        <v>323</v>
      </c>
      <c r="C165" s="38">
        <v>60</v>
      </c>
      <c r="D165" s="38">
        <v>60</v>
      </c>
      <c r="E165" s="38">
        <v>0</v>
      </c>
      <c r="F165" s="38">
        <v>0</v>
      </c>
      <c r="G165" s="38">
        <v>24.64</v>
      </c>
      <c r="H165" s="38">
        <v>1350000</v>
      </c>
    </row>
    <row r="166" spans="1:8" x14ac:dyDescent="0.2">
      <c r="A166" s="39">
        <v>43098</v>
      </c>
      <c r="B166" s="38" t="s">
        <v>324</v>
      </c>
      <c r="C166" s="38">
        <v>60</v>
      </c>
      <c r="D166" s="38">
        <v>60</v>
      </c>
      <c r="E166" s="38">
        <v>102.0329</v>
      </c>
      <c r="F166" s="38">
        <v>0</v>
      </c>
      <c r="G166" s="38">
        <v>99.75</v>
      </c>
      <c r="H166" s="38">
        <v>3363253</v>
      </c>
    </row>
    <row r="167" spans="1:8" x14ac:dyDescent="0.2">
      <c r="A167" s="39">
        <v>43098</v>
      </c>
      <c r="B167" s="38" t="s">
        <v>325</v>
      </c>
      <c r="C167" s="38">
        <v>36</v>
      </c>
      <c r="D167" s="38">
        <v>42.5</v>
      </c>
      <c r="E167" s="38">
        <v>8.2934000000000001</v>
      </c>
      <c r="F167" s="38">
        <v>0</v>
      </c>
      <c r="G167" s="38">
        <v>5.0999999999999996</v>
      </c>
      <c r="H167" s="38">
        <v>9542777</v>
      </c>
    </row>
    <row r="168" spans="1:8" x14ac:dyDescent="0.2">
      <c r="A168" s="39">
        <v>43098</v>
      </c>
      <c r="B168" s="38" t="s">
        <v>326</v>
      </c>
      <c r="C168" s="38">
        <v>60</v>
      </c>
      <c r="D168" s="38">
        <v>60</v>
      </c>
      <c r="E168" s="38">
        <v>6.5587</v>
      </c>
      <c r="F168" s="38">
        <v>0</v>
      </c>
      <c r="G168" s="38">
        <v>3.09</v>
      </c>
      <c r="H168" s="38">
        <v>1922152</v>
      </c>
    </row>
    <row r="169" spans="1:8" x14ac:dyDescent="0.2">
      <c r="A169" s="39">
        <v>43098</v>
      </c>
      <c r="B169" s="38" t="s">
        <v>327</v>
      </c>
      <c r="C169" s="38">
        <v>16.5</v>
      </c>
      <c r="D169" s="38">
        <v>22.5</v>
      </c>
      <c r="E169" s="38">
        <v>198.31209999999999</v>
      </c>
      <c r="F169" s="38">
        <v>0</v>
      </c>
      <c r="G169" s="38">
        <v>188</v>
      </c>
      <c r="H169" s="38">
        <v>8858678</v>
      </c>
    </row>
    <row r="170" spans="1:8" x14ac:dyDescent="0.2">
      <c r="A170" s="39">
        <v>43098</v>
      </c>
      <c r="B170" s="38" t="s">
        <v>328</v>
      </c>
      <c r="C170" s="38">
        <v>60</v>
      </c>
      <c r="D170" s="38">
        <v>60</v>
      </c>
      <c r="E170" s="38">
        <v>8.1481999999999992</v>
      </c>
      <c r="F170" s="38">
        <v>0</v>
      </c>
      <c r="G170" s="38">
        <v>8.0500000000000007</v>
      </c>
      <c r="H170" s="38">
        <v>1312206</v>
      </c>
    </row>
    <row r="171" spans="1:8" x14ac:dyDescent="0.2">
      <c r="A171" s="39">
        <v>43098</v>
      </c>
      <c r="B171" s="38" t="s">
        <v>329</v>
      </c>
      <c r="C171" s="38">
        <v>60</v>
      </c>
      <c r="D171" s="38">
        <v>60</v>
      </c>
      <c r="E171" s="38">
        <v>48.508499999999998</v>
      </c>
      <c r="F171" s="38">
        <v>0</v>
      </c>
      <c r="G171" s="38">
        <v>39.9</v>
      </c>
      <c r="H171" s="38">
        <v>915729</v>
      </c>
    </row>
    <row r="172" spans="1:8" x14ac:dyDescent="0.2">
      <c r="A172" s="39">
        <v>43098</v>
      </c>
      <c r="B172" s="38" t="s">
        <v>330</v>
      </c>
      <c r="C172" s="38">
        <v>46</v>
      </c>
      <c r="D172" s="38">
        <v>60</v>
      </c>
      <c r="E172" s="38">
        <v>12.688800000000001</v>
      </c>
      <c r="F172" s="38">
        <v>0</v>
      </c>
      <c r="G172" s="38">
        <v>9.6300000000000008</v>
      </c>
      <c r="H172" s="38">
        <v>47419990</v>
      </c>
    </row>
    <row r="173" spans="1:8" x14ac:dyDescent="0.2">
      <c r="A173" s="39">
        <v>43098</v>
      </c>
      <c r="B173" s="38" t="s">
        <v>331</v>
      </c>
      <c r="C173" s="38">
        <v>60</v>
      </c>
      <c r="D173" s="38">
        <v>60</v>
      </c>
      <c r="E173" s="38">
        <v>0</v>
      </c>
      <c r="F173" s="38">
        <v>0</v>
      </c>
      <c r="G173" s="38">
        <v>16.3</v>
      </c>
      <c r="H173" s="38">
        <v>127286</v>
      </c>
    </row>
    <row r="174" spans="1:8" x14ac:dyDescent="0.2">
      <c r="A174" s="39">
        <v>43098</v>
      </c>
      <c r="B174" s="38" t="s">
        <v>332</v>
      </c>
      <c r="C174" s="38">
        <v>14</v>
      </c>
      <c r="D174" s="38">
        <v>17.5</v>
      </c>
      <c r="E174" s="38">
        <v>16.192499999999999</v>
      </c>
      <c r="F174" s="38">
        <v>0</v>
      </c>
      <c r="G174" s="38">
        <v>12.87</v>
      </c>
      <c r="H174" s="38">
        <v>40800000</v>
      </c>
    </row>
    <row r="175" spans="1:8" x14ac:dyDescent="0.2">
      <c r="A175" s="39">
        <v>43098</v>
      </c>
      <c r="B175" s="38" t="s">
        <v>333</v>
      </c>
      <c r="C175" s="38">
        <v>60</v>
      </c>
      <c r="D175" s="38">
        <v>60</v>
      </c>
      <c r="E175" s="38">
        <v>0</v>
      </c>
      <c r="F175" s="38">
        <v>0</v>
      </c>
      <c r="G175" s="38">
        <v>0.34</v>
      </c>
      <c r="H175" s="38">
        <v>2500000</v>
      </c>
    </row>
    <row r="176" spans="1:8" x14ac:dyDescent="0.2">
      <c r="A176" s="39">
        <v>43098</v>
      </c>
      <c r="B176" s="38" t="s">
        <v>125</v>
      </c>
      <c r="C176" s="38">
        <v>60</v>
      </c>
      <c r="D176" s="38">
        <v>60</v>
      </c>
      <c r="E176" s="38">
        <v>3.2877000000000001</v>
      </c>
      <c r="F176" s="38">
        <v>0</v>
      </c>
      <c r="G176" s="38">
        <v>1.44</v>
      </c>
      <c r="H176" s="38">
        <v>146528433</v>
      </c>
    </row>
    <row r="177" spans="1:8" x14ac:dyDescent="0.2">
      <c r="A177" s="39">
        <v>43098</v>
      </c>
      <c r="B177" s="38" t="s">
        <v>334</v>
      </c>
      <c r="C177" s="38">
        <v>32.5</v>
      </c>
      <c r="D177" s="38">
        <v>42.5</v>
      </c>
      <c r="E177" s="38">
        <v>3.5144000000000002</v>
      </c>
      <c r="F177" s="38">
        <v>0</v>
      </c>
      <c r="G177" s="38">
        <v>2.2599999999999998</v>
      </c>
      <c r="H177" s="38">
        <v>46027097</v>
      </c>
    </row>
    <row r="178" spans="1:8" x14ac:dyDescent="0.2">
      <c r="A178" s="39">
        <v>43098</v>
      </c>
      <c r="B178" s="38" t="s">
        <v>335</v>
      </c>
      <c r="C178" s="38">
        <v>15.5</v>
      </c>
      <c r="D178" s="38">
        <v>22.5</v>
      </c>
      <c r="E178" s="38">
        <v>12.2317</v>
      </c>
      <c r="F178" s="38">
        <v>0</v>
      </c>
      <c r="G178" s="38">
        <v>10.06</v>
      </c>
      <c r="H178" s="38">
        <v>236800395</v>
      </c>
    </row>
    <row r="179" spans="1:8" x14ac:dyDescent="0.2">
      <c r="A179" s="39">
        <v>43098</v>
      </c>
      <c r="B179" s="38" t="s">
        <v>336</v>
      </c>
      <c r="C179" s="38">
        <v>60</v>
      </c>
      <c r="D179" s="38">
        <v>60</v>
      </c>
      <c r="E179" s="38">
        <v>7.4248000000000003</v>
      </c>
      <c r="F179" s="38">
        <v>0</v>
      </c>
      <c r="G179" s="38">
        <v>5</v>
      </c>
      <c r="H179" s="38">
        <v>2400000</v>
      </c>
    </row>
    <row r="180" spans="1:8" x14ac:dyDescent="0.2">
      <c r="A180" s="39">
        <v>43098</v>
      </c>
      <c r="B180" s="38" t="s">
        <v>337</v>
      </c>
      <c r="C180" s="38">
        <v>60</v>
      </c>
      <c r="D180" s="38">
        <v>60</v>
      </c>
      <c r="E180" s="38">
        <v>0</v>
      </c>
      <c r="F180" s="38">
        <v>0</v>
      </c>
      <c r="G180" s="38">
        <v>3.26</v>
      </c>
      <c r="H180" s="38">
        <v>3210000</v>
      </c>
    </row>
    <row r="181" spans="1:8" x14ac:dyDescent="0.2">
      <c r="A181" s="39">
        <v>43098</v>
      </c>
      <c r="B181" s="38" t="s">
        <v>338</v>
      </c>
      <c r="C181" s="38">
        <v>45.5</v>
      </c>
      <c r="D181" s="38">
        <v>60</v>
      </c>
      <c r="E181" s="38">
        <v>9.1460000000000008</v>
      </c>
      <c r="F181" s="38">
        <v>0</v>
      </c>
      <c r="G181" s="38">
        <v>6.5</v>
      </c>
      <c r="H181" s="38">
        <v>16627998</v>
      </c>
    </row>
    <row r="182" spans="1:8" x14ac:dyDescent="0.2">
      <c r="A182" s="39">
        <v>43098</v>
      </c>
      <c r="B182" s="38" t="s">
        <v>339</v>
      </c>
      <c r="C182" s="38">
        <v>60</v>
      </c>
      <c r="D182" s="38">
        <v>60</v>
      </c>
      <c r="E182" s="38">
        <v>8.3850999999999996</v>
      </c>
      <c r="F182" s="38">
        <v>0</v>
      </c>
      <c r="G182" s="38">
        <v>7</v>
      </c>
      <c r="H182" s="38">
        <v>2303230</v>
      </c>
    </row>
    <row r="183" spans="1:8" x14ac:dyDescent="0.2">
      <c r="A183" s="39">
        <v>43098</v>
      </c>
      <c r="B183" s="38" t="s">
        <v>340</v>
      </c>
      <c r="C183" s="38">
        <v>21</v>
      </c>
      <c r="D183" s="38">
        <v>27.5</v>
      </c>
      <c r="E183" s="38">
        <v>88.759600000000006</v>
      </c>
      <c r="F183" s="38">
        <v>0</v>
      </c>
      <c r="G183" s="38">
        <v>87.88</v>
      </c>
      <c r="H183" s="38">
        <v>12267068</v>
      </c>
    </row>
    <row r="184" spans="1:8" x14ac:dyDescent="0.2">
      <c r="A184" s="39">
        <v>43098</v>
      </c>
      <c r="B184" s="38" t="s">
        <v>341</v>
      </c>
      <c r="C184" s="38">
        <v>21.5</v>
      </c>
      <c r="D184" s="38">
        <v>27.5</v>
      </c>
      <c r="E184" s="38">
        <v>24.724799999999998</v>
      </c>
      <c r="F184" s="38">
        <v>0</v>
      </c>
      <c r="G184" s="38">
        <v>20.010000000000002</v>
      </c>
      <c r="H184" s="38">
        <v>18668787</v>
      </c>
    </row>
    <row r="185" spans="1:8" x14ac:dyDescent="0.2">
      <c r="A185" s="39">
        <v>43098</v>
      </c>
      <c r="B185" s="38" t="s">
        <v>342</v>
      </c>
      <c r="C185" s="38">
        <v>10</v>
      </c>
      <c r="D185" s="38">
        <v>15</v>
      </c>
      <c r="E185" s="38">
        <v>60.959800000000001</v>
      </c>
      <c r="F185" s="38">
        <v>2</v>
      </c>
      <c r="G185" s="38">
        <v>67.72</v>
      </c>
    </row>
    <row r="186" spans="1:8" x14ac:dyDescent="0.2">
      <c r="A186" s="39">
        <v>43098</v>
      </c>
      <c r="B186" s="38" t="s">
        <v>343</v>
      </c>
      <c r="C186" s="38">
        <v>10</v>
      </c>
      <c r="D186" s="38">
        <v>15</v>
      </c>
      <c r="E186" s="38">
        <v>60.959800000000001</v>
      </c>
      <c r="F186" s="38">
        <v>2</v>
      </c>
      <c r="G186" s="38">
        <v>68.77</v>
      </c>
    </row>
    <row r="187" spans="1:8" x14ac:dyDescent="0.2">
      <c r="A187" s="39">
        <v>43098</v>
      </c>
      <c r="B187" s="38" t="s">
        <v>344</v>
      </c>
      <c r="C187" s="38">
        <v>10</v>
      </c>
      <c r="D187" s="38">
        <v>15</v>
      </c>
      <c r="E187" s="38">
        <v>60.959800000000001</v>
      </c>
      <c r="F187" s="38">
        <v>2</v>
      </c>
      <c r="G187" s="38">
        <v>68.239999999999995</v>
      </c>
    </row>
    <row r="188" spans="1:8" x14ac:dyDescent="0.2">
      <c r="A188" s="39">
        <v>43098</v>
      </c>
      <c r="B188" s="38" t="s">
        <v>345</v>
      </c>
      <c r="C188" s="38">
        <v>10</v>
      </c>
      <c r="D188" s="38">
        <v>15</v>
      </c>
      <c r="E188" s="38">
        <v>60.959800000000001</v>
      </c>
      <c r="F188" s="38">
        <v>2</v>
      </c>
      <c r="G188" s="38">
        <v>67.72</v>
      </c>
      <c r="H188" s="38">
        <v>600884719</v>
      </c>
    </row>
    <row r="189" spans="1:8" x14ac:dyDescent="0.2">
      <c r="A189" s="39">
        <v>43098</v>
      </c>
      <c r="B189" s="38" t="s">
        <v>346</v>
      </c>
      <c r="C189" s="38">
        <v>10</v>
      </c>
      <c r="D189" s="38">
        <v>15</v>
      </c>
      <c r="E189" s="38">
        <v>60.959800000000001</v>
      </c>
      <c r="F189" s="38">
        <v>2</v>
      </c>
      <c r="G189" s="38">
        <v>67.84</v>
      </c>
      <c r="H189" s="38">
        <v>600884719</v>
      </c>
    </row>
    <row r="190" spans="1:8" x14ac:dyDescent="0.2">
      <c r="A190" s="39">
        <v>43098</v>
      </c>
      <c r="B190" s="38" t="s">
        <v>347</v>
      </c>
      <c r="C190" s="38">
        <v>10</v>
      </c>
      <c r="D190" s="38">
        <v>15</v>
      </c>
      <c r="E190" s="38">
        <v>60.959800000000001</v>
      </c>
      <c r="F190" s="38">
        <v>2</v>
      </c>
      <c r="G190" s="38">
        <v>67.72</v>
      </c>
      <c r="H190" s="38">
        <v>600884719</v>
      </c>
    </row>
    <row r="191" spans="1:8" x14ac:dyDescent="0.2">
      <c r="A191" s="39">
        <v>43098</v>
      </c>
      <c r="B191" s="38" t="s">
        <v>348</v>
      </c>
      <c r="C191" s="38">
        <v>22.5</v>
      </c>
      <c r="D191" s="38">
        <v>27.5</v>
      </c>
      <c r="E191" s="38">
        <v>87.465900000000005</v>
      </c>
      <c r="F191" s="38">
        <v>0</v>
      </c>
      <c r="G191" s="38">
        <v>80.25</v>
      </c>
      <c r="H191" s="38">
        <v>6004695</v>
      </c>
    </row>
    <row r="192" spans="1:8" x14ac:dyDescent="0.2">
      <c r="A192" s="39">
        <v>43098</v>
      </c>
      <c r="B192" s="38" t="s">
        <v>349</v>
      </c>
      <c r="C192" s="38">
        <v>11</v>
      </c>
      <c r="D192" s="38">
        <v>15</v>
      </c>
      <c r="E192" s="38">
        <v>98.733599999999996</v>
      </c>
      <c r="F192" s="38">
        <v>2</v>
      </c>
      <c r="G192" s="38">
        <v>80.31</v>
      </c>
    </row>
    <row r="193" spans="1:8" x14ac:dyDescent="0.2">
      <c r="A193" s="39">
        <v>43098</v>
      </c>
      <c r="B193" s="38" t="s">
        <v>350</v>
      </c>
      <c r="C193" s="38">
        <v>11</v>
      </c>
      <c r="D193" s="38">
        <v>15</v>
      </c>
      <c r="E193" s="38">
        <v>98.733599999999996</v>
      </c>
      <c r="F193" s="38">
        <v>2</v>
      </c>
      <c r="G193" s="38">
        <v>81.56</v>
      </c>
    </row>
    <row r="194" spans="1:8" x14ac:dyDescent="0.2">
      <c r="A194" s="39">
        <v>43098</v>
      </c>
      <c r="B194" s="38" t="s">
        <v>351</v>
      </c>
      <c r="C194" s="38">
        <v>11</v>
      </c>
      <c r="D194" s="38">
        <v>15</v>
      </c>
      <c r="E194" s="38">
        <v>98.733599999999996</v>
      </c>
      <c r="F194" s="38">
        <v>2</v>
      </c>
      <c r="G194" s="38">
        <v>80.92</v>
      </c>
    </row>
    <row r="195" spans="1:8" x14ac:dyDescent="0.2">
      <c r="A195" s="39">
        <v>43098</v>
      </c>
      <c r="B195" s="38" t="s">
        <v>352</v>
      </c>
      <c r="C195" s="38">
        <v>11</v>
      </c>
      <c r="D195" s="38">
        <v>15</v>
      </c>
      <c r="E195" s="38">
        <v>98.733599999999996</v>
      </c>
      <c r="F195" s="38">
        <v>2</v>
      </c>
      <c r="G195" s="38">
        <v>80.31</v>
      </c>
      <c r="H195" s="38">
        <v>76659608</v>
      </c>
    </row>
    <row r="196" spans="1:8" x14ac:dyDescent="0.2">
      <c r="A196" s="39">
        <v>43098</v>
      </c>
      <c r="B196" s="38" t="s">
        <v>353</v>
      </c>
      <c r="C196" s="38">
        <v>11</v>
      </c>
      <c r="D196" s="38">
        <v>15</v>
      </c>
      <c r="E196" s="38">
        <v>98.733599999999996</v>
      </c>
      <c r="F196" s="38">
        <v>2</v>
      </c>
      <c r="G196" s="38">
        <v>78.06</v>
      </c>
      <c r="H196" s="38">
        <v>76659608</v>
      </c>
    </row>
    <row r="197" spans="1:8" x14ac:dyDescent="0.2">
      <c r="A197" s="39">
        <v>43098</v>
      </c>
      <c r="B197" s="38" t="s">
        <v>354</v>
      </c>
      <c r="C197" s="38">
        <v>11</v>
      </c>
      <c r="D197" s="38">
        <v>15</v>
      </c>
      <c r="E197" s="38">
        <v>98.733599999999996</v>
      </c>
      <c r="F197" s="38">
        <v>2</v>
      </c>
      <c r="G197" s="38">
        <v>80.31</v>
      </c>
      <c r="H197" s="38">
        <v>76659608</v>
      </c>
    </row>
    <row r="198" spans="1:8" x14ac:dyDescent="0.2">
      <c r="A198" s="39">
        <v>43098</v>
      </c>
      <c r="B198" s="38" t="s">
        <v>355</v>
      </c>
      <c r="C198" s="38">
        <v>16.5</v>
      </c>
      <c r="D198" s="38">
        <v>22.5</v>
      </c>
      <c r="E198" s="38">
        <v>151.1069</v>
      </c>
      <c r="F198" s="38">
        <v>0</v>
      </c>
      <c r="G198" s="38">
        <v>152.9</v>
      </c>
      <c r="H198" s="38">
        <v>70000000</v>
      </c>
    </row>
    <row r="199" spans="1:8" x14ac:dyDescent="0.2">
      <c r="A199" s="39">
        <v>43098</v>
      </c>
      <c r="B199" s="38" t="s">
        <v>356</v>
      </c>
      <c r="C199" s="38">
        <v>15.5</v>
      </c>
      <c r="D199" s="38">
        <v>22.5</v>
      </c>
      <c r="E199" s="38">
        <v>266.69450000000001</v>
      </c>
      <c r="F199" s="38">
        <v>0</v>
      </c>
      <c r="G199" s="38">
        <v>253.49</v>
      </c>
      <c r="H199" s="38">
        <v>15000000</v>
      </c>
    </row>
    <row r="200" spans="1:8" x14ac:dyDescent="0.2">
      <c r="A200" s="39">
        <v>43098</v>
      </c>
      <c r="B200" s="38" t="s">
        <v>357</v>
      </c>
      <c r="C200" s="38">
        <v>60</v>
      </c>
      <c r="D200" s="38">
        <v>60</v>
      </c>
      <c r="E200" s="38">
        <v>38.382399999999997</v>
      </c>
      <c r="F200" s="38">
        <v>0</v>
      </c>
      <c r="G200" s="38">
        <v>34</v>
      </c>
      <c r="H200" s="38">
        <v>260000</v>
      </c>
    </row>
    <row r="201" spans="1:8" x14ac:dyDescent="0.2">
      <c r="A201" s="39">
        <v>43098</v>
      </c>
      <c r="B201" s="38" t="s">
        <v>358</v>
      </c>
      <c r="C201" s="38">
        <v>60</v>
      </c>
      <c r="D201" s="38">
        <v>60</v>
      </c>
      <c r="E201" s="38">
        <v>80.012500000000003</v>
      </c>
      <c r="F201" s="38">
        <v>0</v>
      </c>
      <c r="G201" s="38">
        <v>76.67</v>
      </c>
      <c r="H201" s="38">
        <v>3285000</v>
      </c>
    </row>
    <row r="202" spans="1:8" x14ac:dyDescent="0.2">
      <c r="A202" s="39">
        <v>43098</v>
      </c>
      <c r="B202" s="38" t="s">
        <v>359</v>
      </c>
      <c r="C202" s="38">
        <v>22</v>
      </c>
      <c r="D202" s="38">
        <v>27.5</v>
      </c>
      <c r="E202" s="38">
        <v>30.607600000000001</v>
      </c>
      <c r="F202" s="38">
        <v>0</v>
      </c>
      <c r="G202" s="38">
        <v>18.010000000000002</v>
      </c>
      <c r="H202" s="38">
        <v>7000000</v>
      </c>
    </row>
    <row r="203" spans="1:8" x14ac:dyDescent="0.2">
      <c r="A203" s="39">
        <v>43098</v>
      </c>
      <c r="B203" s="38" t="s">
        <v>360</v>
      </c>
      <c r="C203" s="38">
        <v>60</v>
      </c>
      <c r="D203" s="38">
        <v>60</v>
      </c>
      <c r="E203" s="38">
        <v>0</v>
      </c>
      <c r="F203" s="38">
        <v>0</v>
      </c>
      <c r="G203" s="38">
        <v>0.65</v>
      </c>
      <c r="H203" s="38">
        <v>2400000</v>
      </c>
    </row>
    <row r="204" spans="1:8" x14ac:dyDescent="0.2">
      <c r="A204" s="39">
        <v>43098</v>
      </c>
      <c r="B204" s="38" t="s">
        <v>361</v>
      </c>
      <c r="C204" s="38">
        <v>10</v>
      </c>
      <c r="D204" s="38">
        <v>15</v>
      </c>
      <c r="E204" s="38">
        <v>285.97449999999998</v>
      </c>
      <c r="F204" s="38">
        <v>2</v>
      </c>
      <c r="G204" s="38">
        <v>274.75</v>
      </c>
    </row>
    <row r="205" spans="1:8" x14ac:dyDescent="0.2">
      <c r="A205" s="39">
        <v>43098</v>
      </c>
      <c r="B205" s="38" t="s">
        <v>362</v>
      </c>
      <c r="C205" s="38">
        <v>10</v>
      </c>
      <c r="D205" s="38">
        <v>15</v>
      </c>
      <c r="E205" s="38">
        <v>285.97449999999998</v>
      </c>
      <c r="F205" s="38">
        <v>2</v>
      </c>
      <c r="G205" s="38">
        <v>279.02</v>
      </c>
    </row>
    <row r="206" spans="1:8" x14ac:dyDescent="0.2">
      <c r="A206" s="39">
        <v>43098</v>
      </c>
      <c r="B206" s="38" t="s">
        <v>363</v>
      </c>
      <c r="C206" s="38">
        <v>10</v>
      </c>
      <c r="D206" s="38">
        <v>15</v>
      </c>
      <c r="E206" s="38">
        <v>285.97449999999998</v>
      </c>
      <c r="F206" s="38">
        <v>2</v>
      </c>
      <c r="G206" s="38">
        <v>276.85000000000002</v>
      </c>
    </row>
    <row r="207" spans="1:8" x14ac:dyDescent="0.2">
      <c r="A207" s="39">
        <v>43098</v>
      </c>
      <c r="B207" s="38" t="s">
        <v>364</v>
      </c>
      <c r="C207" s="38">
        <v>10</v>
      </c>
      <c r="D207" s="38">
        <v>15</v>
      </c>
      <c r="E207" s="38">
        <v>285.97449999999998</v>
      </c>
      <c r="F207" s="38">
        <v>2</v>
      </c>
      <c r="G207" s="38">
        <v>274.75</v>
      </c>
      <c r="H207" s="38">
        <v>288081615</v>
      </c>
    </row>
    <row r="208" spans="1:8" x14ac:dyDescent="0.2">
      <c r="A208" s="39">
        <v>43098</v>
      </c>
      <c r="B208" s="38" t="s">
        <v>365</v>
      </c>
      <c r="C208" s="38">
        <v>10</v>
      </c>
      <c r="D208" s="38">
        <v>15</v>
      </c>
      <c r="E208" s="38">
        <v>285.97449999999998</v>
      </c>
      <c r="F208" s="38">
        <v>2</v>
      </c>
      <c r="G208" s="38">
        <v>274.70999999999998</v>
      </c>
      <c r="H208" s="38">
        <v>288081615</v>
      </c>
    </row>
    <row r="209" spans="1:8" x14ac:dyDescent="0.2">
      <c r="A209" s="39">
        <v>43098</v>
      </c>
      <c r="B209" s="38" t="s">
        <v>366</v>
      </c>
      <c r="C209" s="38">
        <v>10</v>
      </c>
      <c r="D209" s="38">
        <v>15</v>
      </c>
      <c r="E209" s="38">
        <v>285.97449999999998</v>
      </c>
      <c r="F209" s="38">
        <v>2</v>
      </c>
      <c r="G209" s="38">
        <v>274.75</v>
      </c>
      <c r="H209" s="38">
        <v>288081615</v>
      </c>
    </row>
    <row r="210" spans="1:8" x14ac:dyDescent="0.2">
      <c r="A210" s="39">
        <v>43098</v>
      </c>
      <c r="B210" s="38" t="s">
        <v>367</v>
      </c>
      <c r="C210" s="38">
        <v>12.5</v>
      </c>
      <c r="D210" s="38">
        <v>17.5</v>
      </c>
      <c r="E210" s="38">
        <v>34.190600000000003</v>
      </c>
      <c r="F210" s="38">
        <v>2</v>
      </c>
      <c r="G210" s="38">
        <v>28.56</v>
      </c>
      <c r="H210" s="38">
        <v>232214076</v>
      </c>
    </row>
    <row r="211" spans="1:8" x14ac:dyDescent="0.2">
      <c r="A211" s="39">
        <v>43098</v>
      </c>
      <c r="B211" s="38" t="s">
        <v>368</v>
      </c>
      <c r="C211" s="38">
        <v>10.5</v>
      </c>
      <c r="D211" s="38">
        <v>15</v>
      </c>
      <c r="E211" s="38">
        <v>34.853499999999997</v>
      </c>
      <c r="F211" s="38">
        <v>0</v>
      </c>
      <c r="G211" s="38">
        <v>33.020000000000003</v>
      </c>
      <c r="H211" s="38">
        <v>93790317</v>
      </c>
    </row>
    <row r="212" spans="1:8" x14ac:dyDescent="0.2">
      <c r="A212" s="39">
        <v>43098</v>
      </c>
      <c r="B212" s="38" t="s">
        <v>369</v>
      </c>
      <c r="C212" s="38">
        <v>34.5</v>
      </c>
      <c r="D212" s="38">
        <v>42.5</v>
      </c>
      <c r="E212" s="38">
        <v>17.589700000000001</v>
      </c>
      <c r="F212" s="38">
        <v>0</v>
      </c>
      <c r="G212" s="38">
        <v>15.7</v>
      </c>
      <c r="H212" s="38">
        <v>13230000</v>
      </c>
    </row>
    <row r="213" spans="1:8" x14ac:dyDescent="0.2">
      <c r="A213" s="39">
        <v>43098</v>
      </c>
      <c r="B213" s="38" t="s">
        <v>370</v>
      </c>
      <c r="C213" s="38">
        <v>60</v>
      </c>
      <c r="D213" s="38">
        <v>60</v>
      </c>
      <c r="E213" s="38">
        <v>0</v>
      </c>
      <c r="F213" s="38">
        <v>0</v>
      </c>
      <c r="G213" s="38">
        <v>141.08000000000001</v>
      </c>
      <c r="H213" s="38">
        <v>7622275</v>
      </c>
    </row>
    <row r="214" spans="1:8" x14ac:dyDescent="0.2">
      <c r="A214" s="39">
        <v>43098</v>
      </c>
      <c r="B214" s="38" t="s">
        <v>371</v>
      </c>
      <c r="C214" s="38">
        <v>20.5</v>
      </c>
      <c r="D214" s="38">
        <v>27.5</v>
      </c>
      <c r="E214" s="38">
        <v>17.581499999999998</v>
      </c>
      <c r="F214" s="38">
        <v>0</v>
      </c>
      <c r="G214" s="38">
        <v>17</v>
      </c>
      <c r="H214" s="38">
        <v>21060205</v>
      </c>
    </row>
    <row r="215" spans="1:8" x14ac:dyDescent="0.2">
      <c r="A215" s="39">
        <v>43098</v>
      </c>
      <c r="B215" s="38" t="s">
        <v>372</v>
      </c>
      <c r="C215" s="38">
        <v>17.5</v>
      </c>
      <c r="D215" s="38">
        <v>22.5</v>
      </c>
      <c r="E215" s="38">
        <v>692.58029999999997</v>
      </c>
      <c r="F215" s="38">
        <v>0</v>
      </c>
      <c r="G215" s="38">
        <v>400</v>
      </c>
      <c r="H215" s="38">
        <v>1942155</v>
      </c>
    </row>
    <row r="216" spans="1:8" x14ac:dyDescent="0.2">
      <c r="A216" s="39">
        <v>43098</v>
      </c>
      <c r="B216" s="38" t="s">
        <v>373</v>
      </c>
      <c r="C216" s="38">
        <v>60</v>
      </c>
      <c r="D216" s="38">
        <v>60</v>
      </c>
      <c r="E216" s="38">
        <v>0</v>
      </c>
      <c r="F216" s="38">
        <v>0</v>
      </c>
      <c r="G216" s="38">
        <v>15.1</v>
      </c>
      <c r="H216" s="38">
        <v>450000</v>
      </c>
    </row>
    <row r="217" spans="1:8" x14ac:dyDescent="0.2">
      <c r="A217" s="39">
        <v>43098</v>
      </c>
      <c r="B217" s="38" t="s">
        <v>126</v>
      </c>
      <c r="C217" s="38">
        <v>14</v>
      </c>
      <c r="D217" s="38">
        <v>17.5</v>
      </c>
      <c r="E217" s="38">
        <v>22.203600000000002</v>
      </c>
      <c r="F217" s="38">
        <v>0</v>
      </c>
      <c r="G217" s="38">
        <v>21.26</v>
      </c>
      <c r="H217" s="38">
        <v>395920833</v>
      </c>
    </row>
    <row r="218" spans="1:8" x14ac:dyDescent="0.2">
      <c r="A218" s="39">
        <v>43098</v>
      </c>
      <c r="B218" s="38" t="s">
        <v>374</v>
      </c>
      <c r="C218" s="38">
        <v>60</v>
      </c>
      <c r="D218" s="38">
        <v>60</v>
      </c>
      <c r="E218" s="38">
        <v>0</v>
      </c>
      <c r="F218" s="38">
        <v>0</v>
      </c>
      <c r="G218" s="38">
        <v>14.3</v>
      </c>
      <c r="H218" s="38">
        <v>6403950</v>
      </c>
    </row>
    <row r="219" spans="1:8" x14ac:dyDescent="0.2">
      <c r="A219" s="39">
        <v>43098</v>
      </c>
      <c r="B219" s="38" t="s">
        <v>375</v>
      </c>
      <c r="C219" s="38">
        <v>48.5</v>
      </c>
      <c r="D219" s="38">
        <v>60</v>
      </c>
      <c r="E219" s="38">
        <v>3.8740000000000001</v>
      </c>
      <c r="F219" s="38">
        <v>0</v>
      </c>
      <c r="G219" s="38">
        <v>3</v>
      </c>
      <c r="H219" s="38">
        <v>16800000</v>
      </c>
    </row>
    <row r="220" spans="1:8" x14ac:dyDescent="0.2">
      <c r="A220" s="39">
        <v>43098</v>
      </c>
      <c r="B220" s="38" t="s">
        <v>376</v>
      </c>
      <c r="C220" s="38">
        <v>25</v>
      </c>
      <c r="D220" s="38">
        <v>32.5</v>
      </c>
      <c r="E220" s="38">
        <v>268.08449999999999</v>
      </c>
      <c r="F220" s="38">
        <v>0</v>
      </c>
      <c r="G220" s="38">
        <v>239.93</v>
      </c>
      <c r="H220" s="38">
        <v>1000000</v>
      </c>
    </row>
    <row r="221" spans="1:8" x14ac:dyDescent="0.2">
      <c r="A221" s="39">
        <v>43098</v>
      </c>
      <c r="B221" s="38" t="s">
        <v>377</v>
      </c>
      <c r="C221" s="38">
        <v>10.5</v>
      </c>
      <c r="D221" s="38">
        <v>15</v>
      </c>
      <c r="E221" s="38">
        <v>31.0029</v>
      </c>
      <c r="F221" s="38">
        <v>0</v>
      </c>
      <c r="G221" s="38">
        <v>30.88</v>
      </c>
      <c r="H221" s="38">
        <v>420000000</v>
      </c>
    </row>
    <row r="222" spans="1:8" x14ac:dyDescent="0.2">
      <c r="A222" s="39">
        <v>43098</v>
      </c>
      <c r="B222" s="38" t="s">
        <v>378</v>
      </c>
      <c r="C222" s="38">
        <v>12.5</v>
      </c>
      <c r="D222" s="38">
        <v>17.5</v>
      </c>
      <c r="E222" s="38">
        <v>32.879100000000001</v>
      </c>
      <c r="F222" s="38">
        <v>2</v>
      </c>
      <c r="G222" s="38">
        <v>25.01</v>
      </c>
    </row>
    <row r="223" spans="1:8" x14ac:dyDescent="0.2">
      <c r="A223" s="39">
        <v>43098</v>
      </c>
      <c r="B223" s="38" t="s">
        <v>379</v>
      </c>
      <c r="C223" s="38">
        <v>12.5</v>
      </c>
      <c r="D223" s="38">
        <v>17.5</v>
      </c>
      <c r="E223" s="38">
        <v>32.879100000000001</v>
      </c>
      <c r="F223" s="38">
        <v>2</v>
      </c>
      <c r="G223" s="38">
        <v>25.4</v>
      </c>
    </row>
    <row r="224" spans="1:8" x14ac:dyDescent="0.2">
      <c r="A224" s="39">
        <v>43098</v>
      </c>
      <c r="B224" s="38" t="s">
        <v>380</v>
      </c>
      <c r="C224" s="38">
        <v>12.5</v>
      </c>
      <c r="D224" s="38">
        <v>17.5</v>
      </c>
      <c r="E224" s="38">
        <v>32.879100000000001</v>
      </c>
      <c r="F224" s="38">
        <v>2</v>
      </c>
      <c r="G224" s="38">
        <v>25.2</v>
      </c>
    </row>
    <row r="225" spans="1:8" x14ac:dyDescent="0.2">
      <c r="A225" s="39">
        <v>43098</v>
      </c>
      <c r="B225" s="38" t="s">
        <v>381</v>
      </c>
      <c r="C225" s="38">
        <v>12.5</v>
      </c>
      <c r="D225" s="38">
        <v>17.5</v>
      </c>
      <c r="E225" s="38">
        <v>32.879100000000001</v>
      </c>
      <c r="F225" s="38">
        <v>2</v>
      </c>
      <c r="G225" s="38">
        <v>25.01</v>
      </c>
      <c r="H225" s="38">
        <v>758898264</v>
      </c>
    </row>
    <row r="226" spans="1:8" x14ac:dyDescent="0.2">
      <c r="A226" s="39">
        <v>43098</v>
      </c>
      <c r="B226" s="38" t="s">
        <v>382</v>
      </c>
      <c r="C226" s="38">
        <v>12.5</v>
      </c>
      <c r="D226" s="38">
        <v>17.5</v>
      </c>
      <c r="E226" s="38">
        <v>32.879100000000001</v>
      </c>
      <c r="F226" s="38">
        <v>2</v>
      </c>
      <c r="G226" s="38">
        <v>24.94</v>
      </c>
      <c r="H226" s="38">
        <v>758898264</v>
      </c>
    </row>
    <row r="227" spans="1:8" x14ac:dyDescent="0.2">
      <c r="A227" s="39">
        <v>43098</v>
      </c>
      <c r="B227" s="38" t="s">
        <v>127</v>
      </c>
      <c r="C227" s="38">
        <v>12.5</v>
      </c>
      <c r="D227" s="38">
        <v>17.5</v>
      </c>
      <c r="E227" s="38">
        <v>32.879100000000001</v>
      </c>
      <c r="F227" s="38">
        <v>2</v>
      </c>
      <c r="G227" s="38">
        <v>25.01</v>
      </c>
      <c r="H227" s="38">
        <v>758898264</v>
      </c>
    </row>
    <row r="228" spans="1:8" x14ac:dyDescent="0.2">
      <c r="A228" s="39">
        <v>43098</v>
      </c>
      <c r="B228" s="38" t="s">
        <v>383</v>
      </c>
      <c r="C228" s="38">
        <v>60</v>
      </c>
      <c r="D228" s="38">
        <v>60</v>
      </c>
      <c r="E228" s="38">
        <v>8.9829000000000008</v>
      </c>
      <c r="F228" s="38">
        <v>0</v>
      </c>
      <c r="G228" s="38">
        <v>10.3</v>
      </c>
      <c r="H228" s="38">
        <v>42400650</v>
      </c>
    </row>
    <row r="229" spans="1:8" x14ac:dyDescent="0.2">
      <c r="A229" s="39">
        <v>43098</v>
      </c>
      <c r="B229" s="38" t="s">
        <v>384</v>
      </c>
      <c r="C229" s="38">
        <v>60</v>
      </c>
      <c r="D229" s="38">
        <v>60</v>
      </c>
      <c r="E229" s="38">
        <v>6.3597999999999999</v>
      </c>
      <c r="F229" s="38">
        <v>0</v>
      </c>
      <c r="G229" s="38">
        <v>4.03</v>
      </c>
      <c r="H229" s="38">
        <v>26000000</v>
      </c>
    </row>
    <row r="230" spans="1:8" x14ac:dyDescent="0.2">
      <c r="A230" s="39">
        <v>43098</v>
      </c>
      <c r="B230" s="38" t="s">
        <v>385</v>
      </c>
      <c r="C230" s="38">
        <v>60</v>
      </c>
      <c r="D230" s="38">
        <v>60</v>
      </c>
      <c r="E230" s="38">
        <v>0</v>
      </c>
      <c r="F230" s="38">
        <v>0</v>
      </c>
      <c r="G230" s="38">
        <v>1.19</v>
      </c>
      <c r="H230" s="38">
        <v>2261875</v>
      </c>
    </row>
    <row r="231" spans="1:8" x14ac:dyDescent="0.2">
      <c r="A231" s="39">
        <v>43098</v>
      </c>
      <c r="B231" s="38" t="s">
        <v>386</v>
      </c>
      <c r="C231" s="38">
        <v>41</v>
      </c>
      <c r="D231" s="38">
        <v>60</v>
      </c>
      <c r="E231" s="38">
        <v>3.4317000000000002</v>
      </c>
      <c r="F231" s="38">
        <v>0</v>
      </c>
      <c r="G231" s="38">
        <v>1.7</v>
      </c>
      <c r="H231" s="38">
        <v>142474550</v>
      </c>
    </row>
    <row r="232" spans="1:8" x14ac:dyDescent="0.2">
      <c r="A232" s="39">
        <v>43098</v>
      </c>
      <c r="B232" s="38" t="s">
        <v>128</v>
      </c>
      <c r="C232" s="38">
        <v>47</v>
      </c>
      <c r="D232" s="38">
        <v>60</v>
      </c>
      <c r="E232" s="38">
        <v>2.9872999999999998</v>
      </c>
      <c r="F232" s="38">
        <v>0</v>
      </c>
      <c r="G232" s="38">
        <v>1.68</v>
      </c>
      <c r="H232" s="38">
        <v>126131520</v>
      </c>
    </row>
    <row r="233" spans="1:8" x14ac:dyDescent="0.2">
      <c r="A233" s="39">
        <v>43098</v>
      </c>
      <c r="B233" s="38" t="s">
        <v>387</v>
      </c>
      <c r="C233" s="38">
        <v>60</v>
      </c>
      <c r="D233" s="38">
        <v>60</v>
      </c>
      <c r="E233" s="38">
        <v>0</v>
      </c>
      <c r="F233" s="38">
        <v>0</v>
      </c>
      <c r="G233" s="38">
        <v>7</v>
      </c>
      <c r="H233" s="38">
        <v>43556250</v>
      </c>
    </row>
    <row r="234" spans="1:8" x14ac:dyDescent="0.2">
      <c r="A234" s="39">
        <v>43098</v>
      </c>
      <c r="B234" s="38" t="s">
        <v>388</v>
      </c>
      <c r="C234" s="38">
        <v>46</v>
      </c>
      <c r="D234" s="38">
        <v>60</v>
      </c>
      <c r="E234" s="38">
        <v>3.4651000000000001</v>
      </c>
      <c r="F234" s="38">
        <v>0</v>
      </c>
      <c r="G234" s="38">
        <v>2.5299999999999998</v>
      </c>
      <c r="H234" s="38">
        <v>8505000</v>
      </c>
    </row>
    <row r="235" spans="1:8" x14ac:dyDescent="0.2">
      <c r="A235" s="39">
        <v>43098</v>
      </c>
      <c r="B235" s="38" t="s">
        <v>389</v>
      </c>
      <c r="C235" s="38">
        <v>17.5</v>
      </c>
      <c r="D235" s="38">
        <v>22.5</v>
      </c>
      <c r="E235" s="38">
        <v>72.668700000000001</v>
      </c>
      <c r="F235" s="38">
        <v>0</v>
      </c>
      <c r="G235" s="38">
        <v>49.95</v>
      </c>
      <c r="H235" s="38">
        <v>12540000</v>
      </c>
    </row>
    <row r="236" spans="1:8" x14ac:dyDescent="0.2">
      <c r="A236" s="39">
        <v>43098</v>
      </c>
      <c r="B236" s="38" t="s">
        <v>390</v>
      </c>
      <c r="C236" s="38">
        <v>33</v>
      </c>
      <c r="D236" s="38">
        <v>42.5</v>
      </c>
      <c r="E236" s="38">
        <v>5.4084000000000003</v>
      </c>
      <c r="F236" s="38">
        <v>0</v>
      </c>
      <c r="G236" s="38">
        <v>4</v>
      </c>
      <c r="H236" s="38">
        <v>36708000</v>
      </c>
    </row>
    <row r="237" spans="1:8" x14ac:dyDescent="0.2">
      <c r="A237" s="39">
        <v>43098</v>
      </c>
      <c r="B237" s="38" t="s">
        <v>108</v>
      </c>
      <c r="C237" s="38">
        <v>11.5</v>
      </c>
      <c r="D237" s="38">
        <v>15</v>
      </c>
      <c r="E237" s="38">
        <v>310.31869999999998</v>
      </c>
      <c r="F237" s="38">
        <v>0</v>
      </c>
      <c r="G237" s="38">
        <v>203.81</v>
      </c>
      <c r="H237" s="38">
        <v>10565394</v>
      </c>
    </row>
    <row r="238" spans="1:8" x14ac:dyDescent="0.2">
      <c r="A238" s="39">
        <v>43098</v>
      </c>
      <c r="B238" s="38" t="s">
        <v>391</v>
      </c>
      <c r="C238" s="38">
        <v>10.5</v>
      </c>
      <c r="D238" s="38">
        <v>15</v>
      </c>
      <c r="E238" s="38">
        <v>36.389200000000002</v>
      </c>
      <c r="F238" s="38">
        <v>2</v>
      </c>
      <c r="G238" s="38">
        <v>35.54</v>
      </c>
    </row>
    <row r="239" spans="1:8" x14ac:dyDescent="0.2">
      <c r="A239" s="39">
        <v>43098</v>
      </c>
      <c r="B239" s="38" t="s">
        <v>392</v>
      </c>
      <c r="C239" s="38">
        <v>10.5</v>
      </c>
      <c r="D239" s="38">
        <v>15</v>
      </c>
      <c r="E239" s="38">
        <v>36.389200000000002</v>
      </c>
      <c r="F239" s="38">
        <v>2</v>
      </c>
      <c r="G239" s="38">
        <v>36.090000000000003</v>
      </c>
    </row>
    <row r="240" spans="1:8" x14ac:dyDescent="0.2">
      <c r="A240" s="39">
        <v>43098</v>
      </c>
      <c r="B240" s="38" t="s">
        <v>393</v>
      </c>
      <c r="C240" s="38">
        <v>10.5</v>
      </c>
      <c r="D240" s="38">
        <v>15</v>
      </c>
      <c r="E240" s="38">
        <v>36.389200000000002</v>
      </c>
      <c r="F240" s="38">
        <v>2</v>
      </c>
      <c r="G240" s="38">
        <v>35.81</v>
      </c>
    </row>
    <row r="241" spans="1:8" x14ac:dyDescent="0.2">
      <c r="A241" s="39">
        <v>43098</v>
      </c>
      <c r="B241" s="38" t="s">
        <v>394</v>
      </c>
      <c r="C241" s="38">
        <v>10.5</v>
      </c>
      <c r="D241" s="38">
        <v>15</v>
      </c>
      <c r="E241" s="38">
        <v>36.389200000000002</v>
      </c>
      <c r="F241" s="38">
        <v>2</v>
      </c>
      <c r="G241" s="38">
        <v>35.54</v>
      </c>
      <c r="H241" s="38">
        <v>326938500</v>
      </c>
    </row>
    <row r="242" spans="1:8" x14ac:dyDescent="0.2">
      <c r="A242" s="39">
        <v>43098</v>
      </c>
      <c r="B242" s="38" t="s">
        <v>395</v>
      </c>
      <c r="C242" s="38">
        <v>10.5</v>
      </c>
      <c r="D242" s="38">
        <v>15</v>
      </c>
      <c r="E242" s="38">
        <v>36.389200000000002</v>
      </c>
      <c r="F242" s="38">
        <v>2</v>
      </c>
      <c r="G242" s="38">
        <v>35.020000000000003</v>
      </c>
      <c r="H242" s="38">
        <v>326938500</v>
      </c>
    </row>
    <row r="243" spans="1:8" x14ac:dyDescent="0.2">
      <c r="A243" s="39">
        <v>43098</v>
      </c>
      <c r="B243" s="38" t="s">
        <v>129</v>
      </c>
      <c r="C243" s="38">
        <v>10.5</v>
      </c>
      <c r="D243" s="38">
        <v>15</v>
      </c>
      <c r="E243" s="38">
        <v>36.389200000000002</v>
      </c>
      <c r="F243" s="38">
        <v>2</v>
      </c>
      <c r="G243" s="38">
        <v>35.54</v>
      </c>
      <c r="H243" s="38">
        <v>326938500</v>
      </c>
    </row>
    <row r="244" spans="1:8" x14ac:dyDescent="0.2">
      <c r="A244" s="39">
        <v>43098</v>
      </c>
      <c r="B244" s="38" t="s">
        <v>396</v>
      </c>
      <c r="C244" s="38">
        <v>10</v>
      </c>
      <c r="D244" s="38">
        <v>15</v>
      </c>
      <c r="E244" s="38">
        <v>79.390600000000006</v>
      </c>
      <c r="F244" s="38">
        <v>2</v>
      </c>
      <c r="G244" s="38">
        <v>79.11</v>
      </c>
    </row>
    <row r="245" spans="1:8" x14ac:dyDescent="0.2">
      <c r="A245" s="39">
        <v>43098</v>
      </c>
      <c r="B245" s="38" t="s">
        <v>397</v>
      </c>
      <c r="C245" s="38">
        <v>10</v>
      </c>
      <c r="D245" s="38">
        <v>15</v>
      </c>
      <c r="E245" s="38">
        <v>79.390600000000006</v>
      </c>
      <c r="F245" s="38">
        <v>2</v>
      </c>
      <c r="G245" s="38">
        <v>80.34</v>
      </c>
    </row>
    <row r="246" spans="1:8" x14ac:dyDescent="0.2">
      <c r="A246" s="39">
        <v>43098</v>
      </c>
      <c r="B246" s="38" t="s">
        <v>398</v>
      </c>
      <c r="C246" s="38">
        <v>10</v>
      </c>
      <c r="D246" s="38">
        <v>15</v>
      </c>
      <c r="E246" s="38">
        <v>79.390600000000006</v>
      </c>
      <c r="F246" s="38">
        <v>2</v>
      </c>
      <c r="G246" s="38">
        <v>79.709999999999994</v>
      </c>
    </row>
    <row r="247" spans="1:8" x14ac:dyDescent="0.2">
      <c r="A247" s="39">
        <v>43098</v>
      </c>
      <c r="B247" s="38" t="s">
        <v>399</v>
      </c>
      <c r="C247" s="38">
        <v>10</v>
      </c>
      <c r="D247" s="38">
        <v>15</v>
      </c>
      <c r="E247" s="38">
        <v>79.390600000000006</v>
      </c>
      <c r="F247" s="38">
        <v>2</v>
      </c>
      <c r="G247" s="38">
        <v>79.11</v>
      </c>
      <c r="H247" s="38">
        <v>699731036</v>
      </c>
    </row>
    <row r="248" spans="1:8" x14ac:dyDescent="0.2">
      <c r="A248" s="39">
        <v>43098</v>
      </c>
      <c r="B248" s="38" t="s">
        <v>400</v>
      </c>
      <c r="C248" s="38">
        <v>10</v>
      </c>
      <c r="D248" s="38">
        <v>15</v>
      </c>
      <c r="E248" s="38">
        <v>79.390600000000006</v>
      </c>
      <c r="F248" s="38">
        <v>2</v>
      </c>
      <c r="G248" s="38">
        <v>79.489999999999995</v>
      </c>
      <c r="H248" s="38">
        <v>699731036</v>
      </c>
    </row>
    <row r="249" spans="1:8" x14ac:dyDescent="0.2">
      <c r="A249" s="39">
        <v>43098</v>
      </c>
      <c r="B249" s="38" t="s">
        <v>130</v>
      </c>
      <c r="C249" s="38">
        <v>10</v>
      </c>
      <c r="D249" s="38">
        <v>15</v>
      </c>
      <c r="E249" s="38">
        <v>79.390600000000006</v>
      </c>
      <c r="F249" s="38">
        <v>2</v>
      </c>
      <c r="G249" s="38">
        <v>79.11</v>
      </c>
      <c r="H249" s="38">
        <v>699731036</v>
      </c>
    </row>
    <row r="250" spans="1:8" x14ac:dyDescent="0.2">
      <c r="A250" s="39">
        <v>43098</v>
      </c>
      <c r="B250" s="38" t="s">
        <v>401</v>
      </c>
      <c r="C250" s="38">
        <v>32</v>
      </c>
      <c r="D250" s="38">
        <v>42.5</v>
      </c>
      <c r="E250" s="38">
        <v>4.0926999999999998</v>
      </c>
      <c r="F250" s="38">
        <v>0</v>
      </c>
      <c r="G250" s="38">
        <v>4.3</v>
      </c>
      <c r="H250" s="38">
        <v>17168973</v>
      </c>
    </row>
    <row r="251" spans="1:8" x14ac:dyDescent="0.2">
      <c r="A251" s="39">
        <v>43098</v>
      </c>
      <c r="B251" s="38" t="s">
        <v>402</v>
      </c>
      <c r="C251" s="38">
        <v>22.5</v>
      </c>
      <c r="D251" s="38">
        <v>27.5</v>
      </c>
      <c r="E251" s="38">
        <v>44.689100000000003</v>
      </c>
      <c r="F251" s="38">
        <v>0</v>
      </c>
      <c r="G251" s="38">
        <v>13.53</v>
      </c>
      <c r="H251" s="38">
        <v>4900500</v>
      </c>
    </row>
    <row r="252" spans="1:8" x14ac:dyDescent="0.2">
      <c r="A252" s="39">
        <v>43098</v>
      </c>
      <c r="B252" s="38" t="s">
        <v>403</v>
      </c>
      <c r="C252" s="38">
        <v>12.5</v>
      </c>
      <c r="D252" s="38">
        <v>17.5</v>
      </c>
      <c r="E252" s="38">
        <v>34.5501</v>
      </c>
      <c r="F252" s="38">
        <v>0</v>
      </c>
      <c r="G252" s="38">
        <v>16.46</v>
      </c>
      <c r="H252" s="38">
        <v>28124950</v>
      </c>
    </row>
    <row r="253" spans="1:8" x14ac:dyDescent="0.2">
      <c r="A253" s="39">
        <v>43098</v>
      </c>
      <c r="B253" s="38" t="s">
        <v>404</v>
      </c>
      <c r="C253" s="38">
        <v>16</v>
      </c>
      <c r="D253" s="38">
        <v>22.5</v>
      </c>
      <c r="E253" s="38">
        <v>10.536</v>
      </c>
      <c r="F253" s="38">
        <v>0</v>
      </c>
      <c r="G253" s="38">
        <v>10.050000000000001</v>
      </c>
      <c r="H253" s="38">
        <v>70560000</v>
      </c>
    </row>
    <row r="254" spans="1:8" x14ac:dyDescent="0.2">
      <c r="A254" s="39">
        <v>43098</v>
      </c>
      <c r="B254" s="38" t="s">
        <v>405</v>
      </c>
      <c r="C254" s="38">
        <v>60</v>
      </c>
      <c r="D254" s="38">
        <v>60</v>
      </c>
      <c r="E254" s="38">
        <v>3.8300999999999998</v>
      </c>
      <c r="F254" s="38">
        <v>0</v>
      </c>
      <c r="G254" s="38">
        <v>3.42</v>
      </c>
      <c r="H254" s="38">
        <v>13121875</v>
      </c>
    </row>
    <row r="255" spans="1:8" x14ac:dyDescent="0.2">
      <c r="A255" s="39">
        <v>43098</v>
      </c>
      <c r="B255" s="38" t="s">
        <v>406</v>
      </c>
      <c r="C255" s="38">
        <v>60</v>
      </c>
      <c r="D255" s="38">
        <v>60</v>
      </c>
      <c r="E255" s="38">
        <v>0</v>
      </c>
      <c r="F255" s="38">
        <v>0</v>
      </c>
      <c r="G255" s="38">
        <v>176.59</v>
      </c>
      <c r="H255" s="38">
        <v>42365</v>
      </c>
    </row>
    <row r="256" spans="1:8" x14ac:dyDescent="0.2">
      <c r="A256" s="39">
        <v>43098</v>
      </c>
      <c r="B256" s="38" t="s">
        <v>407</v>
      </c>
      <c r="C256" s="38">
        <v>60</v>
      </c>
      <c r="D256" s="38">
        <v>60</v>
      </c>
      <c r="E256" s="38">
        <v>214.16669999999999</v>
      </c>
      <c r="F256" s="38">
        <v>0</v>
      </c>
      <c r="G256" s="38">
        <v>200</v>
      </c>
      <c r="H256" s="38">
        <v>600000</v>
      </c>
    </row>
    <row r="257" spans="1:8" x14ac:dyDescent="0.2">
      <c r="A257" s="39">
        <v>43098</v>
      </c>
      <c r="B257" s="38" t="s">
        <v>408</v>
      </c>
      <c r="C257" s="38">
        <v>60</v>
      </c>
      <c r="D257" s="38">
        <v>60</v>
      </c>
      <c r="E257" s="38">
        <v>0</v>
      </c>
      <c r="F257" s="38">
        <v>0</v>
      </c>
      <c r="G257" s="38">
        <v>0.2</v>
      </c>
      <c r="H257" s="38">
        <v>1350000</v>
      </c>
    </row>
    <row r="258" spans="1:8" x14ac:dyDescent="0.2">
      <c r="A258" s="39">
        <v>43098</v>
      </c>
      <c r="B258" s="38" t="s">
        <v>409</v>
      </c>
      <c r="C258" s="38">
        <v>19.5</v>
      </c>
      <c r="D258" s="38">
        <v>22.5</v>
      </c>
      <c r="E258" s="38">
        <v>19.292899999999999</v>
      </c>
      <c r="F258" s="38">
        <v>0</v>
      </c>
      <c r="G258" s="38">
        <v>13.96</v>
      </c>
      <c r="H258" s="38">
        <v>61600000</v>
      </c>
    </row>
    <row r="259" spans="1:8" x14ac:dyDescent="0.2">
      <c r="A259" s="39">
        <v>43098</v>
      </c>
      <c r="B259" s="38" t="s">
        <v>410</v>
      </c>
      <c r="C259" s="38">
        <v>18.5</v>
      </c>
      <c r="D259" s="38">
        <v>22.5</v>
      </c>
      <c r="E259" s="38">
        <v>84.157200000000003</v>
      </c>
      <c r="F259" s="38">
        <v>0</v>
      </c>
      <c r="G259" s="38">
        <v>68.61</v>
      </c>
      <c r="H259" s="38">
        <v>18840048</v>
      </c>
    </row>
    <row r="260" spans="1:8" x14ac:dyDescent="0.2">
      <c r="A260" s="39">
        <v>43098</v>
      </c>
      <c r="B260" s="38" t="s">
        <v>411</v>
      </c>
      <c r="C260" s="38">
        <v>60</v>
      </c>
      <c r="D260" s="38">
        <v>60</v>
      </c>
      <c r="E260" s="38">
        <v>2.863</v>
      </c>
      <c r="F260" s="38">
        <v>0</v>
      </c>
      <c r="G260" s="38">
        <v>2.15</v>
      </c>
      <c r="H260" s="38">
        <v>17500000</v>
      </c>
    </row>
    <row r="261" spans="1:8" x14ac:dyDescent="0.2">
      <c r="A261" s="39">
        <v>43098</v>
      </c>
      <c r="B261" s="38" t="s">
        <v>131</v>
      </c>
      <c r="C261" s="38">
        <v>37.5</v>
      </c>
      <c r="D261" s="38">
        <v>42.5</v>
      </c>
      <c r="E261" s="38">
        <v>7.1219000000000001</v>
      </c>
      <c r="F261" s="38">
        <v>0</v>
      </c>
      <c r="G261" s="38">
        <v>5.13</v>
      </c>
      <c r="H261" s="38">
        <v>49633441</v>
      </c>
    </row>
    <row r="262" spans="1:8" x14ac:dyDescent="0.2">
      <c r="A262" s="39">
        <v>43098</v>
      </c>
      <c r="B262" s="38" t="s">
        <v>412</v>
      </c>
      <c r="C262" s="38">
        <v>37.5</v>
      </c>
      <c r="D262" s="38">
        <v>42.5</v>
      </c>
      <c r="E262" s="38">
        <v>6.0635000000000003</v>
      </c>
      <c r="F262" s="38">
        <v>0</v>
      </c>
      <c r="G262" s="38">
        <v>4.9000000000000004</v>
      </c>
      <c r="H262" s="38">
        <v>13608000</v>
      </c>
    </row>
    <row r="263" spans="1:8" x14ac:dyDescent="0.2">
      <c r="A263" s="39">
        <v>43098</v>
      </c>
      <c r="B263" s="38" t="s">
        <v>413</v>
      </c>
      <c r="C263" s="38">
        <v>60</v>
      </c>
      <c r="D263" s="38">
        <v>60</v>
      </c>
      <c r="E263" s="38">
        <v>7.8887</v>
      </c>
      <c r="F263" s="38">
        <v>0</v>
      </c>
      <c r="G263" s="38">
        <v>7.5</v>
      </c>
      <c r="H263" s="38">
        <v>4825946</v>
      </c>
    </row>
    <row r="264" spans="1:8" x14ac:dyDescent="0.2">
      <c r="A264" s="39">
        <v>43098</v>
      </c>
      <c r="B264" s="38" t="s">
        <v>414</v>
      </c>
      <c r="C264" s="38">
        <v>53.5</v>
      </c>
      <c r="D264" s="38">
        <v>60</v>
      </c>
      <c r="E264" s="38">
        <v>7.5171999999999999</v>
      </c>
      <c r="F264" s="38">
        <v>0</v>
      </c>
      <c r="G264" s="38">
        <v>7.77</v>
      </c>
      <c r="H264" s="38">
        <v>3787382</v>
      </c>
    </row>
    <row r="265" spans="1:8" x14ac:dyDescent="0.2">
      <c r="A265" s="39">
        <v>43098</v>
      </c>
      <c r="B265" s="38" t="s">
        <v>415</v>
      </c>
      <c r="C265" s="38">
        <v>20</v>
      </c>
      <c r="D265" s="38">
        <v>27.5</v>
      </c>
      <c r="E265" s="38">
        <v>71.83</v>
      </c>
      <c r="F265" s="38">
        <v>0</v>
      </c>
      <c r="G265" s="38">
        <v>65</v>
      </c>
      <c r="H265" s="38">
        <v>7502087</v>
      </c>
    </row>
    <row r="266" spans="1:8" x14ac:dyDescent="0.2">
      <c r="A266" s="39">
        <v>43098</v>
      </c>
      <c r="B266" s="38" t="s">
        <v>416</v>
      </c>
      <c r="C266" s="38">
        <v>60</v>
      </c>
      <c r="D266" s="38">
        <v>60</v>
      </c>
      <c r="E266" s="38">
        <v>0</v>
      </c>
      <c r="F266" s="38">
        <v>0</v>
      </c>
      <c r="G266" s="38">
        <v>57.86</v>
      </c>
      <c r="H266" s="38">
        <v>78090</v>
      </c>
    </row>
    <row r="267" spans="1:8" x14ac:dyDescent="0.2">
      <c r="A267" s="39">
        <v>43098</v>
      </c>
      <c r="B267" s="38" t="s">
        <v>417</v>
      </c>
      <c r="C267" s="38">
        <v>60</v>
      </c>
      <c r="D267" s="38">
        <v>60</v>
      </c>
      <c r="E267" s="38">
        <v>0</v>
      </c>
      <c r="F267" s="38">
        <v>0</v>
      </c>
      <c r="G267" s="38">
        <v>74</v>
      </c>
      <c r="H267" s="38">
        <v>875000</v>
      </c>
    </row>
    <row r="268" spans="1:8" x14ac:dyDescent="0.2">
      <c r="A268" s="39">
        <v>43098</v>
      </c>
      <c r="B268" s="38" t="s">
        <v>418</v>
      </c>
      <c r="C268" s="38">
        <v>60</v>
      </c>
      <c r="D268" s="38">
        <v>60</v>
      </c>
      <c r="E268" s="38">
        <v>0</v>
      </c>
      <c r="F268" s="38">
        <v>0</v>
      </c>
      <c r="G268" s="38">
        <v>49.4</v>
      </c>
      <c r="H268" s="38">
        <v>9780000</v>
      </c>
    </row>
    <row r="269" spans="1:8" x14ac:dyDescent="0.2">
      <c r="A269" s="39">
        <v>43098</v>
      </c>
      <c r="B269" s="38" t="s">
        <v>132</v>
      </c>
      <c r="C269" s="38">
        <v>60</v>
      </c>
      <c r="D269" s="38">
        <v>60</v>
      </c>
      <c r="E269" s="38">
        <v>6.4381000000000004</v>
      </c>
      <c r="F269" s="38">
        <v>0</v>
      </c>
      <c r="G269" s="38">
        <v>11</v>
      </c>
      <c r="H269" s="38">
        <v>8465242</v>
      </c>
    </row>
    <row r="270" spans="1:8" x14ac:dyDescent="0.2">
      <c r="A270" s="39">
        <v>43098</v>
      </c>
      <c r="B270" s="38" t="s">
        <v>419</v>
      </c>
      <c r="C270" s="38">
        <v>23</v>
      </c>
      <c r="D270" s="38">
        <v>27.5</v>
      </c>
      <c r="E270" s="38">
        <v>27.806000000000001</v>
      </c>
      <c r="F270" s="38">
        <v>0</v>
      </c>
      <c r="G270" s="38">
        <v>21</v>
      </c>
      <c r="H270" s="38">
        <v>11873970</v>
      </c>
    </row>
    <row r="271" spans="1:8" x14ac:dyDescent="0.2">
      <c r="A271" s="39">
        <v>43098</v>
      </c>
      <c r="B271" s="38" t="s">
        <v>420</v>
      </c>
      <c r="C271" s="38">
        <v>20</v>
      </c>
      <c r="D271" s="38">
        <v>27.5</v>
      </c>
      <c r="E271" s="38">
        <v>147.5667</v>
      </c>
      <c r="F271" s="38">
        <v>0</v>
      </c>
      <c r="G271" s="38">
        <v>121.71</v>
      </c>
      <c r="H271" s="38">
        <v>1500000</v>
      </c>
    </row>
    <row r="272" spans="1:8" x14ac:dyDescent="0.2">
      <c r="A272" s="39">
        <v>43098</v>
      </c>
      <c r="B272" s="38" t="s">
        <v>421</v>
      </c>
      <c r="C272" s="38">
        <v>18.5</v>
      </c>
      <c r="D272" s="38">
        <v>22.5</v>
      </c>
      <c r="E272" s="38">
        <v>210.524</v>
      </c>
      <c r="F272" s="38">
        <v>0</v>
      </c>
      <c r="G272" s="38">
        <v>207.67</v>
      </c>
      <c r="H272" s="38">
        <v>8408875</v>
      </c>
    </row>
    <row r="273" spans="1:8" x14ac:dyDescent="0.2">
      <c r="A273" s="39">
        <v>43098</v>
      </c>
      <c r="B273" s="38" t="s">
        <v>422</v>
      </c>
      <c r="C273" s="38">
        <v>14.5</v>
      </c>
      <c r="D273" s="38">
        <v>17.5</v>
      </c>
      <c r="E273" s="38">
        <v>9.8544999999999998</v>
      </c>
      <c r="F273" s="38">
        <v>0</v>
      </c>
      <c r="G273" s="38">
        <v>6.76</v>
      </c>
      <c r="H273" s="38">
        <v>49536562</v>
      </c>
    </row>
    <row r="274" spans="1:8" x14ac:dyDescent="0.2">
      <c r="A274" s="39">
        <v>43098</v>
      </c>
      <c r="B274" s="38" t="s">
        <v>423</v>
      </c>
      <c r="C274" s="38">
        <v>22.5</v>
      </c>
      <c r="D274" s="38">
        <v>27.5</v>
      </c>
      <c r="E274" s="38">
        <v>28.475999999999999</v>
      </c>
      <c r="F274" s="38">
        <v>0</v>
      </c>
      <c r="G274" s="38">
        <v>16.46</v>
      </c>
      <c r="H274" s="38">
        <v>2826623</v>
      </c>
    </row>
    <row r="275" spans="1:8" x14ac:dyDescent="0.2">
      <c r="A275" s="39">
        <v>43098</v>
      </c>
      <c r="B275" s="38" t="s">
        <v>424</v>
      </c>
      <c r="C275" s="38">
        <v>10.5</v>
      </c>
      <c r="D275" s="38">
        <v>15</v>
      </c>
      <c r="E275" s="38">
        <v>11.6572</v>
      </c>
      <c r="F275" s="38">
        <v>0</v>
      </c>
      <c r="G275" s="38">
        <v>9.19</v>
      </c>
      <c r="H275" s="38">
        <v>121678675</v>
      </c>
    </row>
    <row r="276" spans="1:8" x14ac:dyDescent="0.2">
      <c r="A276" s="39">
        <v>43098</v>
      </c>
      <c r="B276" s="38" t="s">
        <v>425</v>
      </c>
      <c r="C276" s="38">
        <v>60</v>
      </c>
      <c r="D276" s="38">
        <v>60</v>
      </c>
      <c r="E276" s="38">
        <v>94.744500000000002</v>
      </c>
      <c r="F276" s="38">
        <v>0</v>
      </c>
      <c r="G276" s="38">
        <v>112.15</v>
      </c>
      <c r="H276" s="38">
        <v>6458590</v>
      </c>
    </row>
    <row r="277" spans="1:8" x14ac:dyDescent="0.2">
      <c r="A277" s="39">
        <v>43098</v>
      </c>
      <c r="B277" s="38" t="s">
        <v>426</v>
      </c>
      <c r="C277" s="38">
        <v>11</v>
      </c>
      <c r="D277" s="38">
        <v>15</v>
      </c>
      <c r="E277" s="38">
        <v>37.825299999999999</v>
      </c>
      <c r="F277" s="38">
        <v>2</v>
      </c>
      <c r="G277" s="38">
        <v>37.08</v>
      </c>
    </row>
    <row r="278" spans="1:8" x14ac:dyDescent="0.2">
      <c r="A278" s="39">
        <v>43098</v>
      </c>
      <c r="B278" s="38" t="s">
        <v>427</v>
      </c>
      <c r="C278" s="38">
        <v>11</v>
      </c>
      <c r="D278" s="38">
        <v>15</v>
      </c>
      <c r="E278" s="38">
        <v>37.825299999999999</v>
      </c>
      <c r="F278" s="38">
        <v>2</v>
      </c>
      <c r="G278" s="38">
        <v>37.659999999999997</v>
      </c>
    </row>
    <row r="279" spans="1:8" x14ac:dyDescent="0.2">
      <c r="A279" s="39">
        <v>43098</v>
      </c>
      <c r="B279" s="38" t="s">
        <v>428</v>
      </c>
      <c r="C279" s="38">
        <v>11</v>
      </c>
      <c r="D279" s="38">
        <v>15</v>
      </c>
      <c r="E279" s="38">
        <v>37.825299999999999</v>
      </c>
      <c r="F279" s="38">
        <v>2</v>
      </c>
      <c r="G279" s="38">
        <v>37.36</v>
      </c>
    </row>
    <row r="280" spans="1:8" x14ac:dyDescent="0.2">
      <c r="A280" s="39">
        <v>43098</v>
      </c>
      <c r="B280" s="38" t="s">
        <v>429</v>
      </c>
      <c r="C280" s="38">
        <v>11</v>
      </c>
      <c r="D280" s="38">
        <v>15</v>
      </c>
      <c r="E280" s="38">
        <v>37.825299999999999</v>
      </c>
      <c r="F280" s="38">
        <v>2</v>
      </c>
      <c r="G280" s="38">
        <v>37.08</v>
      </c>
      <c r="H280" s="38">
        <v>106948658</v>
      </c>
    </row>
    <row r="281" spans="1:8" x14ac:dyDescent="0.2">
      <c r="A281" s="39">
        <v>43098</v>
      </c>
      <c r="B281" s="38" t="s">
        <v>430</v>
      </c>
      <c r="C281" s="38">
        <v>11</v>
      </c>
      <c r="D281" s="38">
        <v>15</v>
      </c>
      <c r="E281" s="38">
        <v>37.825299999999999</v>
      </c>
      <c r="F281" s="38">
        <v>2</v>
      </c>
      <c r="G281" s="38">
        <v>37.5</v>
      </c>
      <c r="H281" s="38">
        <v>106948658</v>
      </c>
    </row>
    <row r="282" spans="1:8" x14ac:dyDescent="0.2">
      <c r="A282" s="39">
        <v>43098</v>
      </c>
      <c r="B282" s="38" t="s">
        <v>431</v>
      </c>
      <c r="C282" s="38">
        <v>11</v>
      </c>
      <c r="D282" s="38">
        <v>15</v>
      </c>
      <c r="E282" s="38">
        <v>37.825299999999999</v>
      </c>
      <c r="F282" s="38">
        <v>2</v>
      </c>
      <c r="G282" s="38">
        <v>37.08</v>
      </c>
      <c r="H282" s="38">
        <v>106948658</v>
      </c>
    </row>
    <row r="283" spans="1:8" x14ac:dyDescent="0.2">
      <c r="A283" s="39">
        <v>43098</v>
      </c>
      <c r="B283" s="38" t="s">
        <v>432</v>
      </c>
      <c r="C283" s="38">
        <v>60</v>
      </c>
      <c r="D283" s="38">
        <v>60</v>
      </c>
      <c r="E283" s="38">
        <v>0</v>
      </c>
      <c r="F283" s="38">
        <v>0</v>
      </c>
      <c r="G283" s="38">
        <v>0.89</v>
      </c>
      <c r="H283" s="38">
        <v>17348308</v>
      </c>
    </row>
    <row r="284" spans="1:8" x14ac:dyDescent="0.2">
      <c r="A284" s="39">
        <v>43098</v>
      </c>
      <c r="B284" s="38" t="s">
        <v>433</v>
      </c>
      <c r="C284" s="38">
        <v>50.5</v>
      </c>
      <c r="D284" s="38">
        <v>60</v>
      </c>
      <c r="E284" s="38">
        <v>7.0458999999999996</v>
      </c>
      <c r="F284" s="38">
        <v>0</v>
      </c>
      <c r="G284" s="38">
        <v>4.4800000000000004</v>
      </c>
      <c r="H284" s="38">
        <v>3089900</v>
      </c>
    </row>
    <row r="285" spans="1:8" x14ac:dyDescent="0.2">
      <c r="A285" s="39">
        <v>43098</v>
      </c>
      <c r="B285" s="38" t="s">
        <v>434</v>
      </c>
      <c r="C285" s="38">
        <v>13</v>
      </c>
      <c r="D285" s="38">
        <v>17.5</v>
      </c>
      <c r="E285" s="38">
        <v>17.934999999999999</v>
      </c>
      <c r="F285" s="38">
        <v>0</v>
      </c>
      <c r="G285" s="38">
        <v>14.46</v>
      </c>
      <c r="H285" s="38">
        <v>50000000</v>
      </c>
    </row>
    <row r="286" spans="1:8" x14ac:dyDescent="0.2">
      <c r="A286" s="39">
        <v>43098</v>
      </c>
      <c r="B286" s="38" t="s">
        <v>435</v>
      </c>
      <c r="C286" s="38">
        <v>12</v>
      </c>
      <c r="D286" s="38">
        <v>15</v>
      </c>
      <c r="E286" s="38">
        <v>20.315200000000001</v>
      </c>
      <c r="F286" s="38">
        <v>0</v>
      </c>
      <c r="G286" s="38">
        <v>15.3</v>
      </c>
      <c r="H286" s="38">
        <v>61288366</v>
      </c>
    </row>
    <row r="287" spans="1:8" x14ac:dyDescent="0.2">
      <c r="A287" s="39">
        <v>43098</v>
      </c>
      <c r="B287" s="38" t="s">
        <v>436</v>
      </c>
      <c r="C287" s="38">
        <v>10.5</v>
      </c>
      <c r="D287" s="38">
        <v>15</v>
      </c>
      <c r="E287" s="38">
        <v>70.477699999999999</v>
      </c>
      <c r="F287" s="38">
        <v>0</v>
      </c>
      <c r="G287" s="38">
        <v>64.099999999999994</v>
      </c>
      <c r="H287" s="38">
        <v>145799949</v>
      </c>
    </row>
    <row r="288" spans="1:8" x14ac:dyDescent="0.2">
      <c r="A288" s="39">
        <v>43098</v>
      </c>
      <c r="B288" s="38" t="s">
        <v>133</v>
      </c>
      <c r="C288" s="38">
        <v>12.5</v>
      </c>
      <c r="D288" s="38">
        <v>17.5</v>
      </c>
      <c r="E288" s="38">
        <v>549.06979999999999</v>
      </c>
      <c r="F288" s="38">
        <v>0</v>
      </c>
      <c r="G288" s="38">
        <v>552.08000000000004</v>
      </c>
      <c r="H288" s="38">
        <v>4260884</v>
      </c>
    </row>
    <row r="289" spans="1:8" x14ac:dyDescent="0.2">
      <c r="A289" s="39">
        <v>43098</v>
      </c>
      <c r="B289" s="38" t="s">
        <v>437</v>
      </c>
      <c r="C289" s="38">
        <v>13</v>
      </c>
      <c r="D289" s="38">
        <v>17.5</v>
      </c>
      <c r="E289" s="38">
        <v>195.06020000000001</v>
      </c>
      <c r="F289" s="38">
        <v>0</v>
      </c>
      <c r="G289" s="38">
        <v>154.63</v>
      </c>
      <c r="H289" s="38">
        <v>13500745</v>
      </c>
    </row>
    <row r="290" spans="1:8" x14ac:dyDescent="0.2">
      <c r="A290" s="39">
        <v>43098</v>
      </c>
      <c r="B290" s="38" t="s">
        <v>438</v>
      </c>
      <c r="C290" s="38">
        <v>60</v>
      </c>
      <c r="D290" s="38">
        <v>60</v>
      </c>
      <c r="E290" s="38">
        <v>0</v>
      </c>
      <c r="F290" s="38">
        <v>0</v>
      </c>
      <c r="G290" s="38">
        <v>496.64</v>
      </c>
      <c r="H290" s="38">
        <v>116</v>
      </c>
    </row>
    <row r="291" spans="1:8" x14ac:dyDescent="0.2">
      <c r="A291" s="39">
        <v>43098</v>
      </c>
      <c r="B291" s="38" t="s">
        <v>439</v>
      </c>
      <c r="C291" s="38">
        <v>22</v>
      </c>
      <c r="D291" s="38">
        <v>27.5</v>
      </c>
      <c r="E291" s="38">
        <v>48.808300000000003</v>
      </c>
      <c r="F291" s="38">
        <v>0</v>
      </c>
      <c r="G291" s="38">
        <v>33.33</v>
      </c>
      <c r="H291" s="38">
        <v>1332000</v>
      </c>
    </row>
    <row r="292" spans="1:8" x14ac:dyDescent="0.2">
      <c r="A292" s="39">
        <v>43098</v>
      </c>
      <c r="B292" s="38" t="s">
        <v>440</v>
      </c>
      <c r="C292" s="38">
        <v>10.5</v>
      </c>
      <c r="D292" s="38">
        <v>15</v>
      </c>
      <c r="E292" s="38">
        <v>181.59829999999999</v>
      </c>
      <c r="F292" s="38">
        <v>2</v>
      </c>
      <c r="G292" s="38">
        <v>167.88</v>
      </c>
      <c r="H292" s="38">
        <v>51313241</v>
      </c>
    </row>
    <row r="293" spans="1:8" x14ac:dyDescent="0.2">
      <c r="A293" s="39">
        <v>43098</v>
      </c>
      <c r="B293" s="38" t="s">
        <v>441</v>
      </c>
      <c r="C293" s="38">
        <v>60</v>
      </c>
      <c r="D293" s="38">
        <v>60</v>
      </c>
      <c r="E293" s="38">
        <v>0</v>
      </c>
      <c r="F293" s="38">
        <v>0</v>
      </c>
      <c r="G293" s="38">
        <v>8.6999999999999993</v>
      </c>
      <c r="H293" s="38">
        <v>7365188</v>
      </c>
    </row>
    <row r="294" spans="1:8" x14ac:dyDescent="0.2">
      <c r="A294" s="39">
        <v>43098</v>
      </c>
      <c r="B294" s="38" t="s">
        <v>442</v>
      </c>
      <c r="C294" s="38">
        <v>60</v>
      </c>
      <c r="D294" s="38">
        <v>60</v>
      </c>
      <c r="E294" s="38">
        <v>270</v>
      </c>
      <c r="F294" s="38">
        <v>0</v>
      </c>
      <c r="G294" s="38">
        <v>270</v>
      </c>
      <c r="H294" s="38">
        <v>1920000</v>
      </c>
    </row>
    <row r="295" spans="1:8" x14ac:dyDescent="0.2">
      <c r="A295" s="39">
        <v>43098</v>
      </c>
      <c r="B295" s="38" t="s">
        <v>443</v>
      </c>
      <c r="C295" s="38">
        <v>60</v>
      </c>
      <c r="D295" s="38">
        <v>60</v>
      </c>
      <c r="E295" s="38">
        <v>62.913699999999999</v>
      </c>
      <c r="F295" s="38">
        <v>0</v>
      </c>
      <c r="G295" s="38">
        <v>60.5</v>
      </c>
      <c r="H295" s="38">
        <v>1102401</v>
      </c>
    </row>
    <row r="296" spans="1:8" x14ac:dyDescent="0.2">
      <c r="A296" s="39">
        <v>43098</v>
      </c>
      <c r="B296" s="38" t="s">
        <v>444</v>
      </c>
      <c r="C296" s="38">
        <v>60</v>
      </c>
      <c r="D296" s="38">
        <v>60</v>
      </c>
      <c r="E296" s="38">
        <v>0</v>
      </c>
      <c r="F296" s="38">
        <v>0</v>
      </c>
      <c r="G296" s="38">
        <v>40</v>
      </c>
      <c r="H296" s="38">
        <v>2097995</v>
      </c>
    </row>
    <row r="297" spans="1:8" x14ac:dyDescent="0.2">
      <c r="A297" s="39">
        <v>43098</v>
      </c>
      <c r="B297" s="38" t="s">
        <v>445</v>
      </c>
      <c r="C297" s="38">
        <v>49.5</v>
      </c>
      <c r="D297" s="38">
        <v>60</v>
      </c>
      <c r="E297" s="38">
        <v>7.0197000000000003</v>
      </c>
      <c r="F297" s="38">
        <v>0</v>
      </c>
      <c r="G297" s="38">
        <v>4.6500000000000004</v>
      </c>
      <c r="H297" s="38">
        <v>2150000</v>
      </c>
    </row>
    <row r="298" spans="1:8" x14ac:dyDescent="0.2">
      <c r="A298" s="39">
        <v>43098</v>
      </c>
      <c r="B298" s="38" t="s">
        <v>446</v>
      </c>
      <c r="C298" s="38">
        <v>14</v>
      </c>
      <c r="D298" s="38">
        <v>17.5</v>
      </c>
      <c r="E298" s="38">
        <v>277.77249999999998</v>
      </c>
      <c r="F298" s="38">
        <v>0</v>
      </c>
      <c r="G298" s="38">
        <v>324.29000000000002</v>
      </c>
      <c r="H298" s="38">
        <v>15378443</v>
      </c>
    </row>
    <row r="299" spans="1:8" x14ac:dyDescent="0.2">
      <c r="A299" s="39">
        <v>43098</v>
      </c>
      <c r="B299" s="38" t="s">
        <v>447</v>
      </c>
      <c r="C299" s="38">
        <v>60</v>
      </c>
      <c r="D299" s="38">
        <v>60</v>
      </c>
      <c r="E299" s="38">
        <v>0</v>
      </c>
      <c r="F299" s="38">
        <v>0</v>
      </c>
      <c r="G299" s="38">
        <v>1.08</v>
      </c>
      <c r="H299" s="38">
        <v>20632537</v>
      </c>
    </row>
    <row r="300" spans="1:8" x14ac:dyDescent="0.2">
      <c r="A300" s="39">
        <v>43098</v>
      </c>
      <c r="B300" s="38" t="s">
        <v>448</v>
      </c>
      <c r="C300" s="38">
        <v>11</v>
      </c>
      <c r="D300" s="38">
        <v>15</v>
      </c>
      <c r="E300" s="38">
        <v>201.4058</v>
      </c>
      <c r="F300" s="38">
        <v>0</v>
      </c>
      <c r="G300" s="38">
        <v>188.3</v>
      </c>
      <c r="H300" s="38">
        <v>20919938</v>
      </c>
    </row>
    <row r="301" spans="1:8" x14ac:dyDescent="0.2">
      <c r="A301" s="39">
        <v>43098</v>
      </c>
      <c r="B301" s="38" t="s">
        <v>449</v>
      </c>
      <c r="C301" s="38">
        <v>60</v>
      </c>
      <c r="D301" s="38">
        <v>60</v>
      </c>
      <c r="E301" s="38">
        <v>0</v>
      </c>
      <c r="F301" s="38">
        <v>0</v>
      </c>
      <c r="G301" s="38">
        <v>1.4</v>
      </c>
      <c r="H301" s="38">
        <v>11712800</v>
      </c>
    </row>
    <row r="302" spans="1:8" x14ac:dyDescent="0.2">
      <c r="A302" s="39">
        <v>43098</v>
      </c>
      <c r="B302" s="38" t="s">
        <v>450</v>
      </c>
      <c r="C302" s="38">
        <v>60</v>
      </c>
      <c r="D302" s="38">
        <v>60</v>
      </c>
      <c r="E302" s="38">
        <v>0</v>
      </c>
      <c r="F302" s="38">
        <v>0</v>
      </c>
      <c r="G302" s="38">
        <v>15</v>
      </c>
      <c r="H302" s="38">
        <v>5695170</v>
      </c>
    </row>
    <row r="303" spans="1:8" x14ac:dyDescent="0.2">
      <c r="A303" s="39">
        <v>43098</v>
      </c>
      <c r="B303" s="38" t="s">
        <v>451</v>
      </c>
      <c r="C303" s="38">
        <v>20.5</v>
      </c>
      <c r="D303" s="38">
        <v>27.5</v>
      </c>
      <c r="E303" s="38">
        <v>20.096</v>
      </c>
      <c r="F303" s="38">
        <v>0</v>
      </c>
      <c r="G303" s="38">
        <v>20.010000000000002</v>
      </c>
      <c r="H303" s="38">
        <v>3287067</v>
      </c>
    </row>
    <row r="304" spans="1:8" x14ac:dyDescent="0.2">
      <c r="A304" s="39">
        <v>43098</v>
      </c>
      <c r="B304" s="38" t="s">
        <v>452</v>
      </c>
      <c r="C304" s="38">
        <v>18.5</v>
      </c>
      <c r="D304" s="38">
        <v>22.5</v>
      </c>
      <c r="E304" s="38">
        <v>34.9831</v>
      </c>
      <c r="F304" s="38">
        <v>0</v>
      </c>
      <c r="G304" s="38">
        <v>24.11</v>
      </c>
      <c r="H304" s="38">
        <v>60041094</v>
      </c>
    </row>
    <row r="305" spans="1:8" x14ac:dyDescent="0.2">
      <c r="A305" s="39">
        <v>43098</v>
      </c>
      <c r="B305" s="38" t="s">
        <v>134</v>
      </c>
      <c r="C305" s="38">
        <v>19.5</v>
      </c>
      <c r="D305" s="38">
        <v>22.5</v>
      </c>
      <c r="E305" s="38">
        <v>38.520899999999997</v>
      </c>
      <c r="F305" s="38">
        <v>0</v>
      </c>
      <c r="G305" s="38">
        <v>35.57</v>
      </c>
      <c r="H305" s="38">
        <v>37500000</v>
      </c>
    </row>
    <row r="306" spans="1:8" x14ac:dyDescent="0.2">
      <c r="A306" s="39">
        <v>43098</v>
      </c>
      <c r="B306" s="38" t="s">
        <v>453</v>
      </c>
      <c r="C306" s="38">
        <v>60</v>
      </c>
      <c r="D306" s="38">
        <v>60</v>
      </c>
      <c r="E306" s="38">
        <v>0</v>
      </c>
      <c r="F306" s="38">
        <v>0</v>
      </c>
      <c r="G306" s="38">
        <v>8</v>
      </c>
      <c r="H306" s="38">
        <v>735075</v>
      </c>
    </row>
    <row r="307" spans="1:8" x14ac:dyDescent="0.2">
      <c r="A307" s="39">
        <v>43098</v>
      </c>
      <c r="B307" s="38" t="s">
        <v>454</v>
      </c>
      <c r="C307" s="38">
        <v>30.5</v>
      </c>
      <c r="D307" s="38">
        <v>42.5</v>
      </c>
      <c r="E307" s="38">
        <v>18.223600000000001</v>
      </c>
      <c r="F307" s="38">
        <v>0</v>
      </c>
      <c r="G307" s="38">
        <v>16.510000000000002</v>
      </c>
      <c r="H307" s="38">
        <v>5882415</v>
      </c>
    </row>
    <row r="308" spans="1:8" x14ac:dyDescent="0.2">
      <c r="A308" s="39">
        <v>43098</v>
      </c>
      <c r="B308" s="38" t="s">
        <v>455</v>
      </c>
      <c r="C308" s="38">
        <v>34.5</v>
      </c>
      <c r="D308" s="38">
        <v>42.5</v>
      </c>
      <c r="E308" s="38">
        <v>7.9031000000000002</v>
      </c>
      <c r="F308" s="38">
        <v>0</v>
      </c>
      <c r="G308" s="38">
        <v>7.97</v>
      </c>
      <c r="H308" s="38">
        <v>1360800</v>
      </c>
    </row>
    <row r="309" spans="1:8" x14ac:dyDescent="0.2">
      <c r="A309" s="39">
        <v>43098</v>
      </c>
      <c r="B309" s="38" t="s">
        <v>135</v>
      </c>
      <c r="C309" s="38">
        <v>60</v>
      </c>
      <c r="D309" s="38">
        <v>60</v>
      </c>
      <c r="E309" s="38">
        <v>0</v>
      </c>
      <c r="F309" s="38">
        <v>0</v>
      </c>
      <c r="G309" s="38">
        <v>163.33000000000001</v>
      </c>
      <c r="H309" s="38">
        <v>34764</v>
      </c>
    </row>
    <row r="310" spans="1:8" x14ac:dyDescent="0.2">
      <c r="A310" s="39">
        <v>43098</v>
      </c>
      <c r="B310" s="38" t="s">
        <v>456</v>
      </c>
      <c r="C310" s="38">
        <v>60</v>
      </c>
      <c r="D310" s="38">
        <v>60</v>
      </c>
      <c r="E310" s="38">
        <v>0</v>
      </c>
      <c r="F310" s="38">
        <v>0</v>
      </c>
      <c r="G310" s="38">
        <v>0.72</v>
      </c>
      <c r="H310" s="38">
        <v>1987705</v>
      </c>
    </row>
    <row r="311" spans="1:8" x14ac:dyDescent="0.2">
      <c r="A311" s="39">
        <v>43098</v>
      </c>
      <c r="B311" s="38" t="s">
        <v>457</v>
      </c>
      <c r="C311" s="38">
        <v>18</v>
      </c>
      <c r="D311" s="38">
        <v>22.5</v>
      </c>
      <c r="E311" s="38">
        <v>20.1189</v>
      </c>
      <c r="F311" s="38">
        <v>0</v>
      </c>
      <c r="G311" s="38">
        <v>15.89</v>
      </c>
      <c r="H311" s="38">
        <v>6000000</v>
      </c>
    </row>
    <row r="312" spans="1:8" x14ac:dyDescent="0.2">
      <c r="A312" s="39">
        <v>43098</v>
      </c>
      <c r="B312" s="38" t="s">
        <v>458</v>
      </c>
      <c r="C312" s="38">
        <v>11</v>
      </c>
      <c r="D312" s="38">
        <v>15</v>
      </c>
      <c r="E312" s="38">
        <v>298.13459999999998</v>
      </c>
      <c r="F312" s="38">
        <v>2</v>
      </c>
      <c r="G312" s="38">
        <v>247.04</v>
      </c>
      <c r="H312" s="38">
        <v>42237720</v>
      </c>
    </row>
    <row r="313" spans="1:8" x14ac:dyDescent="0.2">
      <c r="A313" s="39">
        <v>43098</v>
      </c>
      <c r="B313" s="38" t="s">
        <v>459</v>
      </c>
      <c r="C313" s="38">
        <v>60</v>
      </c>
      <c r="D313" s="38">
        <v>60</v>
      </c>
      <c r="E313" s="38">
        <v>0</v>
      </c>
      <c r="F313" s="38">
        <v>0</v>
      </c>
      <c r="G313" s="38">
        <v>0.97</v>
      </c>
      <c r="H313" s="38">
        <v>5972220</v>
      </c>
    </row>
    <row r="314" spans="1:8" x14ac:dyDescent="0.2">
      <c r="A314" s="39">
        <v>43098</v>
      </c>
      <c r="B314" s="38" t="s">
        <v>460</v>
      </c>
      <c r="C314" s="38">
        <v>10.5</v>
      </c>
      <c r="D314" s="38">
        <v>15</v>
      </c>
      <c r="E314" s="38">
        <v>191.02879999999999</v>
      </c>
      <c r="F314" s="38">
        <v>2</v>
      </c>
      <c r="G314" s="38">
        <v>167.09</v>
      </c>
    </row>
    <row r="315" spans="1:8" x14ac:dyDescent="0.2">
      <c r="A315" s="39">
        <v>43098</v>
      </c>
      <c r="B315" s="38" t="s">
        <v>461</v>
      </c>
      <c r="C315" s="38">
        <v>10.5</v>
      </c>
      <c r="D315" s="38">
        <v>15</v>
      </c>
      <c r="E315" s="38">
        <v>191.02879999999999</v>
      </c>
      <c r="F315" s="38">
        <v>2</v>
      </c>
      <c r="G315" s="38">
        <v>169.69</v>
      </c>
    </row>
    <row r="316" spans="1:8" x14ac:dyDescent="0.2">
      <c r="A316" s="39">
        <v>43098</v>
      </c>
      <c r="B316" s="38" t="s">
        <v>462</v>
      </c>
      <c r="C316" s="38">
        <v>10.5</v>
      </c>
      <c r="D316" s="38">
        <v>15</v>
      </c>
      <c r="E316" s="38">
        <v>191.02879999999999</v>
      </c>
      <c r="F316" s="38">
        <v>2</v>
      </c>
      <c r="G316" s="38">
        <v>168.37</v>
      </c>
    </row>
    <row r="317" spans="1:8" x14ac:dyDescent="0.2">
      <c r="A317" s="39">
        <v>43098</v>
      </c>
      <c r="B317" s="38" t="s">
        <v>463</v>
      </c>
      <c r="C317" s="38">
        <v>10.5</v>
      </c>
      <c r="D317" s="38">
        <v>15</v>
      </c>
      <c r="E317" s="38">
        <v>191.02879999999999</v>
      </c>
      <c r="F317" s="38">
        <v>2</v>
      </c>
      <c r="G317" s="38">
        <v>167.09</v>
      </c>
      <c r="H317" s="38">
        <v>733426254</v>
      </c>
    </row>
    <row r="318" spans="1:8" x14ac:dyDescent="0.2">
      <c r="A318" s="39">
        <v>43098</v>
      </c>
      <c r="B318" s="38" t="s">
        <v>464</v>
      </c>
      <c r="C318" s="38">
        <v>10.5</v>
      </c>
      <c r="D318" s="38">
        <v>15</v>
      </c>
      <c r="E318" s="38">
        <v>191.02879999999999</v>
      </c>
      <c r="F318" s="38">
        <v>2</v>
      </c>
      <c r="G318" s="38">
        <v>168.07</v>
      </c>
      <c r="H318" s="38">
        <v>733426254</v>
      </c>
    </row>
    <row r="319" spans="1:8" x14ac:dyDescent="0.2">
      <c r="A319" s="39">
        <v>43098</v>
      </c>
      <c r="B319" s="38" t="s">
        <v>136</v>
      </c>
      <c r="C319" s="38">
        <v>10.5</v>
      </c>
      <c r="D319" s="38">
        <v>15</v>
      </c>
      <c r="E319" s="38">
        <v>191.02879999999999</v>
      </c>
      <c r="F319" s="38">
        <v>2</v>
      </c>
      <c r="G319" s="38">
        <v>167.09</v>
      </c>
      <c r="H319" s="38">
        <v>733426254</v>
      </c>
    </row>
    <row r="320" spans="1:8" x14ac:dyDescent="0.2">
      <c r="A320" s="39">
        <v>43098</v>
      </c>
      <c r="B320" s="38" t="s">
        <v>465</v>
      </c>
      <c r="C320" s="38">
        <v>10.5</v>
      </c>
      <c r="D320" s="38">
        <v>15</v>
      </c>
      <c r="E320" s="38">
        <v>593.89409999999998</v>
      </c>
      <c r="F320" s="38">
        <v>2</v>
      </c>
      <c r="G320" s="38">
        <v>512.41</v>
      </c>
      <c r="H320" s="38">
        <v>28560000</v>
      </c>
    </row>
    <row r="321" spans="1:8" x14ac:dyDescent="0.2">
      <c r="A321" s="39">
        <v>43098</v>
      </c>
      <c r="B321" s="38" t="s">
        <v>466</v>
      </c>
      <c r="C321" s="38">
        <v>60</v>
      </c>
      <c r="D321" s="38">
        <v>60</v>
      </c>
      <c r="E321" s="38">
        <v>0</v>
      </c>
      <c r="F321" s="38">
        <v>0</v>
      </c>
      <c r="G321" s="38">
        <v>6.2</v>
      </c>
      <c r="H321" s="38">
        <v>225000</v>
      </c>
    </row>
    <row r="322" spans="1:8" x14ac:dyDescent="0.2">
      <c r="A322" s="39">
        <v>43098</v>
      </c>
      <c r="B322" s="38" t="s">
        <v>467</v>
      </c>
      <c r="C322" s="38">
        <v>20.5</v>
      </c>
      <c r="D322" s="38">
        <v>27.5</v>
      </c>
      <c r="E322" s="38">
        <v>14.5632</v>
      </c>
      <c r="F322" s="38">
        <v>0</v>
      </c>
      <c r="G322" s="38">
        <v>13.75</v>
      </c>
      <c r="H322" s="38">
        <v>61937378</v>
      </c>
    </row>
    <row r="323" spans="1:8" x14ac:dyDescent="0.2">
      <c r="A323" s="39">
        <v>43098</v>
      </c>
      <c r="B323" s="38" t="s">
        <v>468</v>
      </c>
      <c r="C323" s="38">
        <v>16</v>
      </c>
      <c r="D323" s="38">
        <v>22.5</v>
      </c>
      <c r="E323" s="38">
        <v>433.41980000000001</v>
      </c>
      <c r="F323" s="38">
        <v>0</v>
      </c>
      <c r="G323" s="38">
        <v>426.78</v>
      </c>
      <c r="H323" s="38">
        <v>8939811</v>
      </c>
    </row>
    <row r="324" spans="1:8" x14ac:dyDescent="0.2">
      <c r="A324" s="39">
        <v>43098</v>
      </c>
      <c r="B324" s="38" t="s">
        <v>469</v>
      </c>
      <c r="C324" s="38">
        <v>17</v>
      </c>
      <c r="D324" s="38">
        <v>22.5</v>
      </c>
      <c r="E324" s="38">
        <v>1160.3227999999999</v>
      </c>
      <c r="F324" s="38">
        <v>0</v>
      </c>
      <c r="G324" s="38">
        <v>1025</v>
      </c>
      <c r="H324" s="38">
        <v>1304799</v>
      </c>
    </row>
    <row r="325" spans="1:8" x14ac:dyDescent="0.2">
      <c r="A325" s="39">
        <v>43098</v>
      </c>
      <c r="B325" s="38" t="s">
        <v>470</v>
      </c>
      <c r="C325" s="38">
        <v>15.5</v>
      </c>
      <c r="D325" s="38">
        <v>22.5</v>
      </c>
      <c r="E325" s="38">
        <v>9.4847000000000001</v>
      </c>
      <c r="F325" s="38">
        <v>0</v>
      </c>
      <c r="G325" s="38">
        <v>8.32</v>
      </c>
      <c r="H325" s="38">
        <v>43288960</v>
      </c>
    </row>
    <row r="326" spans="1:8" x14ac:dyDescent="0.2">
      <c r="A326" s="39">
        <v>43098</v>
      </c>
      <c r="B326" s="38" t="s">
        <v>471</v>
      </c>
      <c r="C326" s="38">
        <v>60</v>
      </c>
      <c r="D326" s="38">
        <v>60</v>
      </c>
      <c r="E326" s="38">
        <v>0</v>
      </c>
      <c r="F326" s="38">
        <v>0</v>
      </c>
      <c r="G326" s="38">
        <v>0.5</v>
      </c>
      <c r="H326" s="38">
        <v>2427660</v>
      </c>
    </row>
    <row r="327" spans="1:8" x14ac:dyDescent="0.2">
      <c r="A327" s="39">
        <v>43098</v>
      </c>
      <c r="B327" s="38" t="s">
        <v>472</v>
      </c>
      <c r="C327" s="38">
        <v>13</v>
      </c>
      <c r="D327" s="38">
        <v>17.5</v>
      </c>
      <c r="E327" s="38">
        <v>33.049999999999997</v>
      </c>
      <c r="F327" s="38">
        <v>0</v>
      </c>
      <c r="G327" s="38">
        <v>34.5</v>
      </c>
      <c r="H327" s="38">
        <v>471524166</v>
      </c>
    </row>
    <row r="328" spans="1:8" x14ac:dyDescent="0.2">
      <c r="A328" s="39">
        <v>43098</v>
      </c>
      <c r="B328" s="38" t="s">
        <v>473</v>
      </c>
      <c r="C328" s="38">
        <v>34.5</v>
      </c>
      <c r="D328" s="38">
        <v>42.5</v>
      </c>
      <c r="E328" s="38">
        <v>13.537100000000001</v>
      </c>
      <c r="F328" s="38">
        <v>0</v>
      </c>
      <c r="G328" s="38">
        <v>8.75</v>
      </c>
      <c r="H328" s="38">
        <v>5987520</v>
      </c>
    </row>
    <row r="329" spans="1:8" x14ac:dyDescent="0.2">
      <c r="A329" s="39">
        <v>43098</v>
      </c>
      <c r="B329" s="38" t="s">
        <v>474</v>
      </c>
      <c r="C329" s="38">
        <v>27.5</v>
      </c>
      <c r="D329" s="38">
        <v>32.5</v>
      </c>
      <c r="E329" s="38">
        <v>10.2013</v>
      </c>
      <c r="F329" s="38">
        <v>0</v>
      </c>
      <c r="G329" s="38">
        <v>10.050000000000001</v>
      </c>
      <c r="H329" s="38">
        <v>9000000</v>
      </c>
    </row>
    <row r="330" spans="1:8" x14ac:dyDescent="0.2">
      <c r="A330" s="39">
        <v>43098</v>
      </c>
      <c r="B330" s="38" t="s">
        <v>475</v>
      </c>
      <c r="C330" s="38">
        <v>24</v>
      </c>
      <c r="D330" s="38">
        <v>27.5</v>
      </c>
      <c r="E330" s="38">
        <v>44.600999999999999</v>
      </c>
      <c r="F330" s="38">
        <v>0</v>
      </c>
      <c r="G330" s="38">
        <v>29.5</v>
      </c>
      <c r="H330" s="38">
        <v>15000000</v>
      </c>
    </row>
    <row r="331" spans="1:8" x14ac:dyDescent="0.2">
      <c r="A331" s="39">
        <v>43098</v>
      </c>
      <c r="B331" s="38" t="s">
        <v>476</v>
      </c>
      <c r="C331" s="38">
        <v>25</v>
      </c>
      <c r="D331" s="38">
        <v>32.5</v>
      </c>
      <c r="E331" s="38">
        <v>38.051400000000001</v>
      </c>
      <c r="F331" s="38">
        <v>0</v>
      </c>
      <c r="G331" s="38">
        <v>28.61</v>
      </c>
      <c r="H331" s="38">
        <v>5548430</v>
      </c>
    </row>
    <row r="332" spans="1:8" x14ac:dyDescent="0.2">
      <c r="A332" s="39">
        <v>43098</v>
      </c>
      <c r="B332" s="38" t="s">
        <v>477</v>
      </c>
      <c r="C332" s="38">
        <v>10.5</v>
      </c>
      <c r="D332" s="38">
        <v>15</v>
      </c>
      <c r="E332" s="38">
        <v>100.3282</v>
      </c>
      <c r="F332" s="38">
        <v>0</v>
      </c>
      <c r="G332" s="38">
        <v>71</v>
      </c>
      <c r="H332" s="38">
        <v>28583400</v>
      </c>
    </row>
    <row r="333" spans="1:8" x14ac:dyDescent="0.2">
      <c r="A333" s="39">
        <v>43098</v>
      </c>
      <c r="B333" s="38" t="s">
        <v>478</v>
      </c>
      <c r="C333" s="38">
        <v>10</v>
      </c>
      <c r="D333" s="38">
        <v>15</v>
      </c>
      <c r="E333" s="38">
        <v>110.3265</v>
      </c>
      <c r="F333" s="38">
        <v>2</v>
      </c>
      <c r="G333" s="38">
        <v>91</v>
      </c>
    </row>
    <row r="334" spans="1:8" x14ac:dyDescent="0.2">
      <c r="A334" s="39">
        <v>43098</v>
      </c>
      <c r="B334" s="38" t="s">
        <v>479</v>
      </c>
      <c r="C334" s="38">
        <v>10</v>
      </c>
      <c r="D334" s="38">
        <v>15</v>
      </c>
      <c r="E334" s="38">
        <v>110.3265</v>
      </c>
      <c r="F334" s="38">
        <v>2</v>
      </c>
      <c r="G334" s="38">
        <v>92.42</v>
      </c>
    </row>
    <row r="335" spans="1:8" x14ac:dyDescent="0.2">
      <c r="A335" s="39">
        <v>43098</v>
      </c>
      <c r="B335" s="38" t="s">
        <v>480</v>
      </c>
      <c r="C335" s="38">
        <v>10</v>
      </c>
      <c r="D335" s="38">
        <v>15</v>
      </c>
      <c r="E335" s="38">
        <v>110.3265</v>
      </c>
      <c r="F335" s="38">
        <v>2</v>
      </c>
      <c r="G335" s="38">
        <v>91.69</v>
      </c>
    </row>
    <row r="336" spans="1:8" x14ac:dyDescent="0.2">
      <c r="A336" s="39">
        <v>43098</v>
      </c>
      <c r="B336" s="38" t="s">
        <v>481</v>
      </c>
      <c r="C336" s="38">
        <v>10</v>
      </c>
      <c r="D336" s="38">
        <v>15</v>
      </c>
      <c r="E336" s="38">
        <v>110.3265</v>
      </c>
      <c r="F336" s="38">
        <v>2</v>
      </c>
      <c r="G336" s="38">
        <v>91</v>
      </c>
      <c r="H336" s="38">
        <v>694292632</v>
      </c>
    </row>
    <row r="337" spans="1:8" x14ac:dyDescent="0.2">
      <c r="A337" s="39">
        <v>43098</v>
      </c>
      <c r="B337" s="38" t="s">
        <v>482</v>
      </c>
      <c r="C337" s="38">
        <v>10</v>
      </c>
      <c r="D337" s="38">
        <v>15</v>
      </c>
      <c r="E337" s="38">
        <v>110.3265</v>
      </c>
      <c r="F337" s="38">
        <v>2</v>
      </c>
      <c r="G337" s="38">
        <v>91.31</v>
      </c>
      <c r="H337" s="38">
        <v>694292632</v>
      </c>
    </row>
    <row r="338" spans="1:8" x14ac:dyDescent="0.2">
      <c r="A338" s="39">
        <v>43098</v>
      </c>
      <c r="B338" s="38" t="s">
        <v>483</v>
      </c>
      <c r="C338" s="38">
        <v>10</v>
      </c>
      <c r="D338" s="38">
        <v>15</v>
      </c>
      <c r="E338" s="38">
        <v>110.3265</v>
      </c>
      <c r="F338" s="38">
        <v>2</v>
      </c>
      <c r="G338" s="38">
        <v>91</v>
      </c>
      <c r="H338" s="38">
        <v>694292632</v>
      </c>
    </row>
    <row r="339" spans="1:8" x14ac:dyDescent="0.2">
      <c r="A339" s="39">
        <v>43098</v>
      </c>
      <c r="B339" s="38" t="s">
        <v>137</v>
      </c>
      <c r="C339" s="38">
        <v>16</v>
      </c>
      <c r="D339" s="38">
        <v>22.5</v>
      </c>
      <c r="E339" s="38">
        <v>10.4102</v>
      </c>
      <c r="F339" s="38">
        <v>0</v>
      </c>
      <c r="G339" s="38">
        <v>8.17</v>
      </c>
      <c r="H339" s="38">
        <v>661500000</v>
      </c>
    </row>
    <row r="340" spans="1:8" x14ac:dyDescent="0.2">
      <c r="A340" s="39">
        <v>43098</v>
      </c>
      <c r="B340" s="38" t="s">
        <v>484</v>
      </c>
      <c r="C340" s="38">
        <v>60</v>
      </c>
      <c r="D340" s="38">
        <v>60</v>
      </c>
      <c r="E340" s="38">
        <v>0</v>
      </c>
      <c r="F340" s="38">
        <v>0</v>
      </c>
      <c r="G340" s="38">
        <v>7.4</v>
      </c>
      <c r="H340" s="38">
        <v>3719048</v>
      </c>
    </row>
    <row r="341" spans="1:8" x14ac:dyDescent="0.2">
      <c r="A341" s="39">
        <v>43098</v>
      </c>
      <c r="B341" s="38" t="s">
        <v>485</v>
      </c>
      <c r="C341" s="38">
        <v>41</v>
      </c>
      <c r="D341" s="38">
        <v>60</v>
      </c>
      <c r="E341" s="38">
        <v>8.9186999999999994</v>
      </c>
      <c r="F341" s="38">
        <v>0</v>
      </c>
      <c r="G341" s="38">
        <v>5.59</v>
      </c>
      <c r="H341" s="38">
        <v>12960000</v>
      </c>
    </row>
    <row r="342" spans="1:8" x14ac:dyDescent="0.2">
      <c r="A342" s="39">
        <v>43098</v>
      </c>
      <c r="B342" s="38" t="s">
        <v>486</v>
      </c>
      <c r="C342" s="38">
        <v>23</v>
      </c>
      <c r="D342" s="38">
        <v>27.5</v>
      </c>
      <c r="E342" s="38">
        <v>70.342299999999994</v>
      </c>
      <c r="F342" s="38">
        <v>0</v>
      </c>
      <c r="G342" s="38">
        <v>59.12</v>
      </c>
      <c r="H342" s="38">
        <v>15525350</v>
      </c>
    </row>
    <row r="343" spans="1:8" x14ac:dyDescent="0.2">
      <c r="A343" s="39">
        <v>43098</v>
      </c>
      <c r="B343" s="38" t="s">
        <v>487</v>
      </c>
      <c r="C343" s="38">
        <v>21.5</v>
      </c>
      <c r="D343" s="38">
        <v>27.5</v>
      </c>
      <c r="E343" s="38">
        <v>108.87439999999999</v>
      </c>
      <c r="F343" s="38">
        <v>0</v>
      </c>
      <c r="G343" s="38">
        <v>86</v>
      </c>
      <c r="H343" s="38">
        <v>9834110</v>
      </c>
    </row>
    <row r="344" spans="1:8" x14ac:dyDescent="0.2">
      <c r="A344" s="39">
        <v>43098</v>
      </c>
      <c r="B344" s="38" t="s">
        <v>488</v>
      </c>
      <c r="C344" s="38">
        <v>60</v>
      </c>
      <c r="D344" s="38">
        <v>60</v>
      </c>
      <c r="E344" s="38">
        <v>0</v>
      </c>
      <c r="F344" s="38">
        <v>0</v>
      </c>
      <c r="G344" s="38">
        <v>1.9</v>
      </c>
      <c r="H344" s="38">
        <v>4500168</v>
      </c>
    </row>
    <row r="345" spans="1:8" x14ac:dyDescent="0.2">
      <c r="A345" s="39">
        <v>43098</v>
      </c>
      <c r="B345" s="38" t="s">
        <v>489</v>
      </c>
      <c r="C345" s="38">
        <v>54</v>
      </c>
      <c r="D345" s="38">
        <v>60</v>
      </c>
      <c r="E345" s="38">
        <v>2.2080000000000002</v>
      </c>
      <c r="F345" s="38">
        <v>0</v>
      </c>
      <c r="G345" s="38">
        <v>1.47</v>
      </c>
      <c r="H345" s="38">
        <v>128190103</v>
      </c>
    </row>
    <row r="346" spans="1:8" x14ac:dyDescent="0.2">
      <c r="A346" s="39">
        <v>43098</v>
      </c>
      <c r="B346" s="38" t="s">
        <v>490</v>
      </c>
      <c r="C346" s="38">
        <v>14</v>
      </c>
      <c r="D346" s="38">
        <v>17.5</v>
      </c>
      <c r="E346" s="38">
        <v>891.59860000000003</v>
      </c>
      <c r="F346" s="38">
        <v>0</v>
      </c>
      <c r="G346" s="38">
        <v>767.95</v>
      </c>
      <c r="H346" s="38">
        <v>13853858</v>
      </c>
    </row>
    <row r="347" spans="1:8" x14ac:dyDescent="0.2">
      <c r="A347" s="39">
        <v>43098</v>
      </c>
      <c r="B347" s="38" t="s">
        <v>491</v>
      </c>
      <c r="C347" s="38">
        <v>11</v>
      </c>
      <c r="D347" s="38">
        <v>15</v>
      </c>
      <c r="E347" s="38">
        <v>27.122900000000001</v>
      </c>
      <c r="F347" s="38">
        <v>0</v>
      </c>
      <c r="G347" s="38">
        <v>26.08</v>
      </c>
      <c r="H347" s="38">
        <v>26950000</v>
      </c>
    </row>
    <row r="348" spans="1:8" x14ac:dyDescent="0.2">
      <c r="A348" s="39">
        <v>43098</v>
      </c>
      <c r="B348" s="38" t="s">
        <v>492</v>
      </c>
      <c r="C348" s="38">
        <v>26</v>
      </c>
      <c r="D348" s="38">
        <v>32.5</v>
      </c>
      <c r="E348" s="38">
        <v>17.834399999999999</v>
      </c>
      <c r="F348" s="38">
        <v>0</v>
      </c>
      <c r="G348" s="38">
        <v>14.9</v>
      </c>
      <c r="H348" s="38">
        <v>4512000</v>
      </c>
    </row>
    <row r="349" spans="1:8" x14ac:dyDescent="0.2">
      <c r="A349" s="39">
        <v>43098</v>
      </c>
      <c r="B349" s="38" t="s">
        <v>493</v>
      </c>
      <c r="C349" s="38">
        <v>60</v>
      </c>
      <c r="D349" s="38">
        <v>60</v>
      </c>
      <c r="E349" s="38">
        <v>7.5372000000000003</v>
      </c>
      <c r="F349" s="38">
        <v>0</v>
      </c>
      <c r="G349" s="38">
        <v>6</v>
      </c>
      <c r="H349" s="38">
        <v>2976000</v>
      </c>
    </row>
    <row r="350" spans="1:8" x14ac:dyDescent="0.2">
      <c r="A350" s="39">
        <v>43098</v>
      </c>
      <c r="B350" s="38" t="s">
        <v>494</v>
      </c>
      <c r="C350" s="38">
        <v>60</v>
      </c>
      <c r="D350" s="38">
        <v>60</v>
      </c>
      <c r="E350" s="38">
        <v>524.69579999999996</v>
      </c>
      <c r="F350" s="38">
        <v>0</v>
      </c>
      <c r="G350" s="38">
        <v>438.91</v>
      </c>
      <c r="H350" s="38">
        <v>2711060</v>
      </c>
    </row>
    <row r="351" spans="1:8" x14ac:dyDescent="0.2">
      <c r="A351" s="39">
        <v>43098</v>
      </c>
      <c r="B351" s="38" t="s">
        <v>495</v>
      </c>
      <c r="C351" s="38">
        <v>48</v>
      </c>
      <c r="D351" s="38">
        <v>60</v>
      </c>
      <c r="E351" s="38">
        <v>2.9283000000000001</v>
      </c>
      <c r="F351" s="38">
        <v>0</v>
      </c>
      <c r="G351" s="38">
        <v>2.96</v>
      </c>
      <c r="H351" s="38">
        <v>106051275</v>
      </c>
    </row>
    <row r="352" spans="1:8" x14ac:dyDescent="0.2">
      <c r="A352" s="39">
        <v>43098</v>
      </c>
      <c r="B352" s="38" t="s">
        <v>496</v>
      </c>
      <c r="C352" s="38">
        <v>14.5</v>
      </c>
      <c r="D352" s="38">
        <v>17.5</v>
      </c>
      <c r="E352" s="38">
        <v>311.26080000000002</v>
      </c>
      <c r="F352" s="38">
        <v>0</v>
      </c>
      <c r="G352" s="38">
        <v>292.89</v>
      </c>
      <c r="H352" s="38">
        <v>30672383</v>
      </c>
    </row>
    <row r="353" spans="1:8" x14ac:dyDescent="0.2">
      <c r="A353" s="39">
        <v>43098</v>
      </c>
      <c r="B353" s="38" t="s">
        <v>497</v>
      </c>
      <c r="C353" s="38">
        <v>17.5</v>
      </c>
      <c r="D353" s="38">
        <v>22.5</v>
      </c>
      <c r="E353" s="38">
        <v>101.974</v>
      </c>
      <c r="F353" s="38">
        <v>0</v>
      </c>
      <c r="G353" s="38">
        <v>84.5</v>
      </c>
      <c r="H353" s="38">
        <v>13068000</v>
      </c>
    </row>
    <row r="354" spans="1:8" x14ac:dyDescent="0.2">
      <c r="A354" s="39">
        <v>43098</v>
      </c>
      <c r="B354" s="38" t="s">
        <v>498</v>
      </c>
      <c r="C354" s="38">
        <v>60</v>
      </c>
      <c r="D354" s="38">
        <v>60</v>
      </c>
      <c r="E354" s="38">
        <v>834.32320000000004</v>
      </c>
      <c r="F354" s="38">
        <v>0</v>
      </c>
      <c r="G354" s="38">
        <v>917.8</v>
      </c>
      <c r="H354" s="38">
        <v>100000</v>
      </c>
    </row>
    <row r="355" spans="1:8" x14ac:dyDescent="0.2">
      <c r="A355" s="39">
        <v>43098</v>
      </c>
      <c r="B355" s="38" t="s">
        <v>499</v>
      </c>
      <c r="C355" s="38">
        <v>26</v>
      </c>
      <c r="D355" s="38">
        <v>32.5</v>
      </c>
      <c r="E355" s="38">
        <v>30.585100000000001</v>
      </c>
      <c r="F355" s="38">
        <v>0</v>
      </c>
      <c r="G355" s="38">
        <v>19.5</v>
      </c>
      <c r="H355" s="38">
        <v>19804000</v>
      </c>
    </row>
    <row r="356" spans="1:8" x14ac:dyDescent="0.2">
      <c r="A356" s="39">
        <v>43098</v>
      </c>
      <c r="B356" s="38" t="s">
        <v>138</v>
      </c>
      <c r="C356" s="38">
        <v>10</v>
      </c>
      <c r="D356" s="38">
        <v>15</v>
      </c>
      <c r="E356" s="38">
        <v>1731.5183</v>
      </c>
      <c r="F356" s="38">
        <v>2</v>
      </c>
      <c r="G356" s="38">
        <v>1680.17</v>
      </c>
      <c r="H356" s="38">
        <v>13364163</v>
      </c>
    </row>
    <row r="357" spans="1:8" x14ac:dyDescent="0.2">
      <c r="A357" s="39">
        <v>43098</v>
      </c>
      <c r="B357" s="38" t="s">
        <v>500</v>
      </c>
      <c r="C357" s="38">
        <v>12.5</v>
      </c>
      <c r="D357" s="38">
        <v>17.5</v>
      </c>
      <c r="E357" s="38">
        <v>295.8655</v>
      </c>
      <c r="F357" s="38">
        <v>2</v>
      </c>
      <c r="G357" s="38">
        <v>240.11</v>
      </c>
      <c r="H357" s="38">
        <v>53951679</v>
      </c>
    </row>
    <row r="358" spans="1:8" x14ac:dyDescent="0.2">
      <c r="A358" s="39">
        <v>43098</v>
      </c>
      <c r="B358" s="38" t="s">
        <v>501</v>
      </c>
      <c r="C358" s="38">
        <v>60</v>
      </c>
      <c r="D358" s="38">
        <v>60</v>
      </c>
      <c r="E358" s="38">
        <v>13.385</v>
      </c>
      <c r="F358" s="38">
        <v>0</v>
      </c>
      <c r="G358" s="38">
        <v>11</v>
      </c>
      <c r="H358" s="38">
        <v>3386250</v>
      </c>
    </row>
    <row r="359" spans="1:8" x14ac:dyDescent="0.2">
      <c r="A359" s="39">
        <v>43098</v>
      </c>
      <c r="B359" s="38" t="s">
        <v>502</v>
      </c>
      <c r="C359" s="38">
        <v>60</v>
      </c>
      <c r="D359" s="38">
        <v>60</v>
      </c>
      <c r="E359" s="38">
        <v>0</v>
      </c>
      <c r="F359" s="38">
        <v>0</v>
      </c>
      <c r="G359" s="38">
        <v>0.17</v>
      </c>
      <c r="H359" s="38">
        <v>12666667</v>
      </c>
    </row>
    <row r="360" spans="1:8" x14ac:dyDescent="0.2">
      <c r="A360" s="39">
        <v>43098</v>
      </c>
      <c r="B360" s="38" t="s">
        <v>503</v>
      </c>
      <c r="C360" s="38">
        <v>60</v>
      </c>
      <c r="D360" s="38">
        <v>60</v>
      </c>
      <c r="E360" s="38">
        <v>0</v>
      </c>
      <c r="F360" s="38">
        <v>0</v>
      </c>
      <c r="G360" s="38">
        <v>9.49</v>
      </c>
      <c r="H360" s="38">
        <v>1912500</v>
      </c>
    </row>
    <row r="361" spans="1:8" x14ac:dyDescent="0.2">
      <c r="A361" s="39">
        <v>43098</v>
      </c>
      <c r="B361" s="38" t="s">
        <v>504</v>
      </c>
      <c r="C361" s="38">
        <v>60</v>
      </c>
      <c r="D361" s="38">
        <v>60</v>
      </c>
      <c r="E361" s="38">
        <v>342.25150000000002</v>
      </c>
      <c r="F361" s="38">
        <v>0</v>
      </c>
      <c r="G361" s="38">
        <v>384</v>
      </c>
      <c r="H361" s="38">
        <v>3190238</v>
      </c>
    </row>
    <row r="362" spans="1:8" x14ac:dyDescent="0.2">
      <c r="A362" s="39">
        <v>43098</v>
      </c>
      <c r="B362" s="38" t="s">
        <v>505</v>
      </c>
      <c r="C362" s="38">
        <v>12.5</v>
      </c>
      <c r="D362" s="38">
        <v>17.5</v>
      </c>
      <c r="E362" s="38">
        <v>120.3279</v>
      </c>
      <c r="F362" s="38">
        <v>2</v>
      </c>
      <c r="G362" s="38">
        <v>106.37</v>
      </c>
    </row>
    <row r="363" spans="1:8" x14ac:dyDescent="0.2">
      <c r="A363" s="39">
        <v>43098</v>
      </c>
      <c r="B363" s="38" t="s">
        <v>506</v>
      </c>
      <c r="C363" s="38">
        <v>12.5</v>
      </c>
      <c r="D363" s="38">
        <v>17.5</v>
      </c>
      <c r="E363" s="38">
        <v>120.3279</v>
      </c>
      <c r="F363" s="38">
        <v>2</v>
      </c>
      <c r="G363" s="38">
        <v>108.02</v>
      </c>
    </row>
    <row r="364" spans="1:8" x14ac:dyDescent="0.2">
      <c r="A364" s="39">
        <v>43098</v>
      </c>
      <c r="B364" s="38" t="s">
        <v>507</v>
      </c>
      <c r="C364" s="38">
        <v>12.5</v>
      </c>
      <c r="D364" s="38">
        <v>17.5</v>
      </c>
      <c r="E364" s="38">
        <v>120.3279</v>
      </c>
      <c r="F364" s="38">
        <v>2</v>
      </c>
      <c r="G364" s="38">
        <v>107.18</v>
      </c>
    </row>
    <row r="365" spans="1:8" x14ac:dyDescent="0.2">
      <c r="A365" s="39">
        <v>43098</v>
      </c>
      <c r="B365" s="38" t="s">
        <v>508</v>
      </c>
      <c r="C365" s="38">
        <v>12.5</v>
      </c>
      <c r="D365" s="38">
        <v>17.5</v>
      </c>
      <c r="E365" s="38">
        <v>120.3279</v>
      </c>
      <c r="F365" s="38">
        <v>2</v>
      </c>
      <c r="G365" s="38">
        <v>106.37</v>
      </c>
      <c r="H365" s="38">
        <v>174000000</v>
      </c>
    </row>
    <row r="366" spans="1:8" x14ac:dyDescent="0.2">
      <c r="A366" s="39">
        <v>43098</v>
      </c>
      <c r="B366" s="38" t="s">
        <v>509</v>
      </c>
      <c r="C366" s="38">
        <v>12.5</v>
      </c>
      <c r="D366" s="38">
        <v>17.5</v>
      </c>
      <c r="E366" s="38">
        <v>120.3279</v>
      </c>
      <c r="F366" s="38">
        <v>2</v>
      </c>
      <c r="G366" s="38">
        <v>105.19</v>
      </c>
      <c r="H366" s="38">
        <v>174000000</v>
      </c>
    </row>
    <row r="367" spans="1:8" x14ac:dyDescent="0.2">
      <c r="A367" s="39">
        <v>43098</v>
      </c>
      <c r="B367" s="38" t="s">
        <v>510</v>
      </c>
      <c r="C367" s="38">
        <v>12.5</v>
      </c>
      <c r="D367" s="38">
        <v>17.5</v>
      </c>
      <c r="E367" s="38">
        <v>120.3279</v>
      </c>
      <c r="F367" s="38">
        <v>2</v>
      </c>
      <c r="G367" s="38">
        <v>106.37</v>
      </c>
      <c r="H367" s="38">
        <v>174000000</v>
      </c>
    </row>
    <row r="368" spans="1:8" x14ac:dyDescent="0.2">
      <c r="A368" s="39">
        <v>43098</v>
      </c>
      <c r="B368" s="38" t="s">
        <v>511</v>
      </c>
      <c r="C368" s="38">
        <v>60</v>
      </c>
      <c r="D368" s="38">
        <v>60</v>
      </c>
      <c r="E368" s="38">
        <v>10.963900000000001</v>
      </c>
      <c r="F368" s="38">
        <v>0</v>
      </c>
      <c r="G368" s="38">
        <v>9.49</v>
      </c>
      <c r="H368" s="38">
        <v>1449000</v>
      </c>
    </row>
    <row r="369" spans="1:8" x14ac:dyDescent="0.2">
      <c r="A369" s="39">
        <v>43098</v>
      </c>
      <c r="B369" s="38" t="s">
        <v>512</v>
      </c>
      <c r="C369" s="38">
        <v>60</v>
      </c>
      <c r="D369" s="38">
        <v>60</v>
      </c>
      <c r="E369" s="38">
        <v>0</v>
      </c>
      <c r="F369" s="38">
        <v>0</v>
      </c>
      <c r="G369" s="38">
        <v>0.42</v>
      </c>
      <c r="H369" s="38">
        <v>7350000</v>
      </c>
    </row>
    <row r="370" spans="1:8" x14ac:dyDescent="0.2">
      <c r="A370" s="39">
        <v>43098</v>
      </c>
      <c r="B370" s="38" t="s">
        <v>139</v>
      </c>
      <c r="C370" s="38">
        <v>27.5</v>
      </c>
      <c r="D370" s="38">
        <v>32.5</v>
      </c>
      <c r="E370" s="38">
        <v>30.556100000000001</v>
      </c>
      <c r="F370" s="38">
        <v>0</v>
      </c>
      <c r="G370" s="38">
        <v>16.940000000000001</v>
      </c>
      <c r="H370" s="38">
        <v>52488496</v>
      </c>
    </row>
    <row r="371" spans="1:8" x14ac:dyDescent="0.2">
      <c r="A371" s="39">
        <v>43098</v>
      </c>
      <c r="B371" s="38" t="s">
        <v>513</v>
      </c>
      <c r="C371" s="38">
        <v>60</v>
      </c>
      <c r="D371" s="38">
        <v>60</v>
      </c>
      <c r="E371" s="38">
        <v>4.5519999999999996</v>
      </c>
      <c r="F371" s="38">
        <v>0</v>
      </c>
      <c r="G371" s="38">
        <v>3.01</v>
      </c>
      <c r="H371" s="38">
        <v>1890174</v>
      </c>
    </row>
    <row r="372" spans="1:8" x14ac:dyDescent="0.2">
      <c r="A372" s="39">
        <v>43098</v>
      </c>
      <c r="B372" s="38" t="s">
        <v>514</v>
      </c>
      <c r="C372" s="38">
        <v>18</v>
      </c>
      <c r="D372" s="38">
        <v>22.5</v>
      </c>
      <c r="E372" s="38">
        <v>88.436499999999995</v>
      </c>
      <c r="F372" s="38">
        <v>0</v>
      </c>
      <c r="G372" s="38">
        <v>86.79</v>
      </c>
      <c r="H372" s="38">
        <v>1059521</v>
      </c>
    </row>
    <row r="373" spans="1:8" x14ac:dyDescent="0.2">
      <c r="A373" s="39">
        <v>43098</v>
      </c>
      <c r="B373" s="38" t="s">
        <v>515</v>
      </c>
      <c r="C373" s="38">
        <v>60</v>
      </c>
      <c r="D373" s="38">
        <v>60</v>
      </c>
      <c r="E373" s="38">
        <v>383.68630000000002</v>
      </c>
      <c r="F373" s="38">
        <v>0</v>
      </c>
      <c r="G373" s="38">
        <v>326.51</v>
      </c>
      <c r="H373" s="38">
        <v>20921831</v>
      </c>
    </row>
    <row r="374" spans="1:8" x14ac:dyDescent="0.2">
      <c r="A374" s="39">
        <v>43098</v>
      </c>
      <c r="B374" s="38" t="s">
        <v>516</v>
      </c>
      <c r="C374" s="38">
        <v>13.5</v>
      </c>
      <c r="D374" s="38">
        <v>17.5</v>
      </c>
      <c r="E374" s="38">
        <v>80.818299999999994</v>
      </c>
      <c r="F374" s="38">
        <v>0</v>
      </c>
      <c r="G374" s="38">
        <v>80</v>
      </c>
      <c r="H374" s="38">
        <v>36089317</v>
      </c>
    </row>
    <row r="375" spans="1:8" x14ac:dyDescent="0.2">
      <c r="A375" s="39">
        <v>43098</v>
      </c>
      <c r="B375" s="38" t="s">
        <v>517</v>
      </c>
      <c r="C375" s="38">
        <v>60</v>
      </c>
      <c r="D375" s="38">
        <v>60</v>
      </c>
      <c r="E375" s="38">
        <v>19.183299999999999</v>
      </c>
      <c r="F375" s="38">
        <v>0</v>
      </c>
      <c r="G375" s="38">
        <v>23.99</v>
      </c>
      <c r="H375" s="38">
        <v>3654197</v>
      </c>
    </row>
    <row r="376" spans="1:8" x14ac:dyDescent="0.2">
      <c r="A376" s="39">
        <v>43098</v>
      </c>
      <c r="B376" s="38" t="s">
        <v>518</v>
      </c>
      <c r="C376" s="38">
        <v>14</v>
      </c>
      <c r="D376" s="38">
        <v>17.5</v>
      </c>
      <c r="E376" s="38">
        <v>739.08519999999999</v>
      </c>
      <c r="F376" s="38">
        <v>0</v>
      </c>
      <c r="G376" s="38">
        <v>705</v>
      </c>
      <c r="H376" s="38">
        <v>11899602</v>
      </c>
    </row>
    <row r="377" spans="1:8" x14ac:dyDescent="0.2">
      <c r="A377" s="39">
        <v>43098</v>
      </c>
      <c r="B377" s="38" t="s">
        <v>519</v>
      </c>
      <c r="C377" s="38">
        <v>21.5</v>
      </c>
      <c r="D377" s="38">
        <v>27.5</v>
      </c>
      <c r="E377" s="38">
        <v>23.361499999999999</v>
      </c>
      <c r="F377" s="38">
        <v>0</v>
      </c>
      <c r="G377" s="38">
        <v>21.43</v>
      </c>
      <c r="H377" s="38">
        <v>2149159</v>
      </c>
    </row>
    <row r="378" spans="1:8" x14ac:dyDescent="0.2">
      <c r="A378" s="39">
        <v>43098</v>
      </c>
      <c r="B378" s="38" t="s">
        <v>520</v>
      </c>
      <c r="C378" s="38">
        <v>60</v>
      </c>
      <c r="D378" s="38">
        <v>60</v>
      </c>
      <c r="E378" s="38">
        <v>0</v>
      </c>
      <c r="F378" s="38">
        <v>0</v>
      </c>
      <c r="G378" s="38">
        <v>1.9</v>
      </c>
      <c r="H378" s="38">
        <v>50549066</v>
      </c>
    </row>
    <row r="379" spans="1:8" x14ac:dyDescent="0.2">
      <c r="A379" s="39">
        <v>43098</v>
      </c>
      <c r="B379" s="38" t="s">
        <v>521</v>
      </c>
      <c r="C379" s="38">
        <v>60</v>
      </c>
      <c r="D379" s="38">
        <v>60</v>
      </c>
      <c r="E379" s="38">
        <v>2.4354</v>
      </c>
      <c r="F379" s="38">
        <v>0</v>
      </c>
      <c r="G379" s="38">
        <v>1.9</v>
      </c>
      <c r="H379" s="38">
        <v>109226314</v>
      </c>
    </row>
    <row r="380" spans="1:8" x14ac:dyDescent="0.2">
      <c r="A380" s="39">
        <v>43098</v>
      </c>
      <c r="B380" s="38" t="s">
        <v>140</v>
      </c>
      <c r="C380" s="38">
        <v>25.5</v>
      </c>
      <c r="D380" s="38">
        <v>32.5</v>
      </c>
      <c r="E380" s="38">
        <v>7.8418000000000001</v>
      </c>
      <c r="F380" s="38">
        <v>0</v>
      </c>
      <c r="G380" s="38">
        <v>7.52</v>
      </c>
      <c r="H380" s="38">
        <v>321739279</v>
      </c>
    </row>
    <row r="381" spans="1:8" x14ac:dyDescent="0.2">
      <c r="A381" s="39">
        <v>43098</v>
      </c>
      <c r="B381" s="38" t="s">
        <v>522</v>
      </c>
      <c r="C381" s="38">
        <v>13.5</v>
      </c>
      <c r="D381" s="38">
        <v>17.5</v>
      </c>
      <c r="E381" s="38">
        <v>22.125399999999999</v>
      </c>
      <c r="F381" s="38">
        <v>0</v>
      </c>
      <c r="G381" s="38">
        <v>18.05</v>
      </c>
      <c r="H381" s="38">
        <v>228985597</v>
      </c>
    </row>
    <row r="382" spans="1:8" x14ac:dyDescent="0.2">
      <c r="A382" s="39">
        <v>43098</v>
      </c>
      <c r="B382" s="38" t="s">
        <v>523</v>
      </c>
      <c r="C382" s="38">
        <v>19</v>
      </c>
      <c r="D382" s="38">
        <v>22.5</v>
      </c>
      <c r="E382" s="38">
        <v>53.995699999999999</v>
      </c>
      <c r="F382" s="38">
        <v>0</v>
      </c>
      <c r="G382" s="38">
        <v>42</v>
      </c>
      <c r="H382" s="38">
        <v>3800700</v>
      </c>
    </row>
    <row r="383" spans="1:8" x14ac:dyDescent="0.2">
      <c r="A383" s="39">
        <v>43098</v>
      </c>
      <c r="B383" s="38" t="s">
        <v>524</v>
      </c>
      <c r="C383" s="38">
        <v>28.5</v>
      </c>
      <c r="D383" s="38">
        <v>32.5</v>
      </c>
      <c r="E383" s="38">
        <v>12.286899999999999</v>
      </c>
      <c r="F383" s="38">
        <v>0</v>
      </c>
      <c r="G383" s="38">
        <v>9.4</v>
      </c>
      <c r="H383" s="38">
        <v>24051545</v>
      </c>
    </row>
    <row r="384" spans="1:8" x14ac:dyDescent="0.2">
      <c r="A384" s="39">
        <v>43098</v>
      </c>
      <c r="B384" s="38" t="s">
        <v>525</v>
      </c>
      <c r="C384" s="38">
        <v>21.5</v>
      </c>
      <c r="D384" s="38">
        <v>27.5</v>
      </c>
      <c r="E384" s="38">
        <v>50.987699999999997</v>
      </c>
      <c r="F384" s="38">
        <v>0</v>
      </c>
      <c r="G384" s="38">
        <v>53.17</v>
      </c>
      <c r="H384" s="38">
        <v>4946153</v>
      </c>
    </row>
    <row r="385" spans="1:8" x14ac:dyDescent="0.2">
      <c r="A385" s="39">
        <v>43098</v>
      </c>
      <c r="B385" s="38" t="s">
        <v>526</v>
      </c>
      <c r="C385" s="38">
        <v>42.5</v>
      </c>
      <c r="D385" s="38">
        <v>60</v>
      </c>
      <c r="E385" s="38">
        <v>8.18</v>
      </c>
      <c r="F385" s="38">
        <v>0</v>
      </c>
      <c r="G385" s="38">
        <v>4.6500000000000004</v>
      </c>
      <c r="H385" s="38">
        <v>14621042</v>
      </c>
    </row>
    <row r="386" spans="1:8" x14ac:dyDescent="0.2">
      <c r="A386" s="39">
        <v>43098</v>
      </c>
      <c r="B386" s="38" t="s">
        <v>527</v>
      </c>
      <c r="C386" s="38">
        <v>60</v>
      </c>
      <c r="D386" s="38">
        <v>60</v>
      </c>
      <c r="E386" s="38">
        <v>23.954999999999998</v>
      </c>
      <c r="F386" s="38">
        <v>0</v>
      </c>
      <c r="G386" s="38">
        <v>23.1</v>
      </c>
      <c r="H386" s="38">
        <v>24832610</v>
      </c>
    </row>
    <row r="387" spans="1:8" x14ac:dyDescent="0.2">
      <c r="A387" s="39">
        <v>43098</v>
      </c>
      <c r="B387" s="38" t="s">
        <v>528</v>
      </c>
      <c r="C387" s="38">
        <v>60</v>
      </c>
      <c r="D387" s="38">
        <v>100</v>
      </c>
      <c r="E387" s="38">
        <v>1.0157</v>
      </c>
      <c r="F387" s="38">
        <v>0</v>
      </c>
      <c r="G387" s="38">
        <v>0.04</v>
      </c>
    </row>
    <row r="388" spans="1:8" x14ac:dyDescent="0.2">
      <c r="A388" s="39">
        <v>43098</v>
      </c>
      <c r="B388" s="38" t="s">
        <v>529</v>
      </c>
      <c r="C388" s="38">
        <v>16</v>
      </c>
      <c r="D388" s="38">
        <v>22.5</v>
      </c>
      <c r="E388" s="38">
        <v>41.699199999999998</v>
      </c>
      <c r="F388" s="38">
        <v>0</v>
      </c>
      <c r="G388" s="38">
        <v>35.75</v>
      </c>
      <c r="H388" s="38">
        <v>78525514</v>
      </c>
    </row>
    <row r="389" spans="1:8" x14ac:dyDescent="0.2">
      <c r="A389" s="39">
        <v>43098</v>
      </c>
      <c r="B389" s="38" t="s">
        <v>530</v>
      </c>
      <c r="C389" s="38">
        <v>60</v>
      </c>
      <c r="D389" s="38">
        <v>60</v>
      </c>
      <c r="E389" s="38">
        <v>0</v>
      </c>
      <c r="F389" s="38">
        <v>0</v>
      </c>
      <c r="G389" s="38">
        <v>16</v>
      </c>
      <c r="H389" s="38">
        <v>532440</v>
      </c>
    </row>
    <row r="390" spans="1:8" x14ac:dyDescent="0.2">
      <c r="A390" s="39">
        <v>43098</v>
      </c>
      <c r="B390" s="38" t="s">
        <v>531</v>
      </c>
      <c r="C390" s="38">
        <v>60</v>
      </c>
      <c r="D390" s="38">
        <v>60</v>
      </c>
      <c r="E390" s="38">
        <v>0</v>
      </c>
      <c r="F390" s="38">
        <v>0</v>
      </c>
      <c r="G390" s="38">
        <v>0.55000000000000004</v>
      </c>
      <c r="H390" s="38">
        <v>3847500</v>
      </c>
    </row>
    <row r="391" spans="1:8" x14ac:dyDescent="0.2">
      <c r="A391" s="39">
        <v>43098</v>
      </c>
      <c r="B391" s="38" t="s">
        <v>532</v>
      </c>
      <c r="C391" s="38">
        <v>11</v>
      </c>
      <c r="D391" s="38">
        <v>15</v>
      </c>
      <c r="E391" s="38">
        <v>65.895799999999994</v>
      </c>
      <c r="F391" s="38">
        <v>2</v>
      </c>
      <c r="G391" s="38">
        <v>53.9</v>
      </c>
      <c r="H391" s="38">
        <v>455313713</v>
      </c>
    </row>
    <row r="392" spans="1:8" x14ac:dyDescent="0.2">
      <c r="A392" s="39">
        <v>43098</v>
      </c>
      <c r="B392" s="38" t="s">
        <v>533</v>
      </c>
      <c r="C392" s="38">
        <v>60</v>
      </c>
      <c r="D392" s="38">
        <v>60</v>
      </c>
      <c r="E392" s="38">
        <v>1.9262999999999999</v>
      </c>
      <c r="F392" s="38">
        <v>0</v>
      </c>
      <c r="G392" s="38">
        <v>1.8</v>
      </c>
      <c r="H392" s="38">
        <v>24033240</v>
      </c>
    </row>
    <row r="393" spans="1:8" x14ac:dyDescent="0.2">
      <c r="A393" s="39">
        <v>43098</v>
      </c>
      <c r="B393" s="38" t="s">
        <v>534</v>
      </c>
      <c r="C393" s="38">
        <v>60</v>
      </c>
      <c r="D393" s="38">
        <v>60</v>
      </c>
      <c r="E393" s="38">
        <v>21.4</v>
      </c>
      <c r="F393" s="38">
        <v>0</v>
      </c>
      <c r="G393" s="38">
        <v>21.9</v>
      </c>
      <c r="H393" s="38">
        <v>1454868</v>
      </c>
    </row>
    <row r="394" spans="1:8" x14ac:dyDescent="0.2">
      <c r="A394" s="39">
        <v>43098</v>
      </c>
      <c r="B394" s="38" t="s">
        <v>535</v>
      </c>
      <c r="C394" s="38">
        <v>11.5</v>
      </c>
      <c r="D394" s="38">
        <v>15</v>
      </c>
      <c r="E394" s="38">
        <v>6.4356</v>
      </c>
      <c r="F394" s="38">
        <v>2</v>
      </c>
      <c r="G394" s="38">
        <v>6.31</v>
      </c>
    </row>
    <row r="395" spans="1:8" x14ac:dyDescent="0.2">
      <c r="A395" s="39">
        <v>43098</v>
      </c>
      <c r="B395" s="38" t="s">
        <v>536</v>
      </c>
      <c r="C395" s="38">
        <v>11.5</v>
      </c>
      <c r="D395" s="38">
        <v>15</v>
      </c>
      <c r="E395" s="38">
        <v>6.4356</v>
      </c>
      <c r="F395" s="38">
        <v>2</v>
      </c>
      <c r="G395" s="38">
        <v>6.41</v>
      </c>
    </row>
    <row r="396" spans="1:8" x14ac:dyDescent="0.2">
      <c r="A396" s="39">
        <v>43098</v>
      </c>
      <c r="B396" s="38" t="s">
        <v>537</v>
      </c>
      <c r="C396" s="38">
        <v>11.5</v>
      </c>
      <c r="D396" s="38">
        <v>15</v>
      </c>
      <c r="E396" s="38">
        <v>6.4356</v>
      </c>
      <c r="F396" s="38">
        <v>2</v>
      </c>
      <c r="G396" s="38">
        <v>6.36</v>
      </c>
    </row>
    <row r="397" spans="1:8" x14ac:dyDescent="0.2">
      <c r="A397" s="39">
        <v>43098</v>
      </c>
      <c r="B397" s="38" t="s">
        <v>538</v>
      </c>
      <c r="C397" s="38">
        <v>11.5</v>
      </c>
      <c r="D397" s="38">
        <v>15</v>
      </c>
      <c r="E397" s="38">
        <v>6.4356</v>
      </c>
      <c r="F397" s="38">
        <v>2</v>
      </c>
      <c r="G397" s="38">
        <v>6.31</v>
      </c>
      <c r="H397" s="38">
        <v>2761519425</v>
      </c>
    </row>
    <row r="398" spans="1:8" x14ac:dyDescent="0.2">
      <c r="A398" s="39">
        <v>43098</v>
      </c>
      <c r="B398" s="38" t="s">
        <v>539</v>
      </c>
      <c r="C398" s="38">
        <v>11.5</v>
      </c>
      <c r="D398" s="38">
        <v>15</v>
      </c>
      <c r="E398" s="38">
        <v>6.4356</v>
      </c>
      <c r="F398" s="38">
        <v>2</v>
      </c>
      <c r="G398" s="38">
        <v>6.31</v>
      </c>
      <c r="H398" s="38">
        <v>2761519425</v>
      </c>
    </row>
    <row r="399" spans="1:8" x14ac:dyDescent="0.2">
      <c r="A399" s="39">
        <v>43098</v>
      </c>
      <c r="B399" s="38" t="s">
        <v>540</v>
      </c>
      <c r="C399" s="38">
        <v>11.5</v>
      </c>
      <c r="D399" s="38">
        <v>15</v>
      </c>
      <c r="E399" s="38">
        <v>6.4356</v>
      </c>
      <c r="F399" s="38">
        <v>2</v>
      </c>
      <c r="G399" s="38">
        <v>6.31</v>
      </c>
      <c r="H399" s="38">
        <v>2761519425</v>
      </c>
    </row>
    <row r="400" spans="1:8" x14ac:dyDescent="0.2">
      <c r="A400" s="39">
        <v>43098</v>
      </c>
      <c r="B400" s="38" t="s">
        <v>541</v>
      </c>
      <c r="C400" s="38">
        <v>60</v>
      </c>
      <c r="D400" s="38">
        <v>60</v>
      </c>
      <c r="E400" s="38">
        <v>0</v>
      </c>
      <c r="F400" s="38">
        <v>0</v>
      </c>
      <c r="G400" s="38">
        <v>1</v>
      </c>
      <c r="H400" s="38">
        <v>5928660</v>
      </c>
    </row>
    <row r="401" spans="1:8" x14ac:dyDescent="0.2">
      <c r="A401" s="39">
        <v>43098</v>
      </c>
      <c r="B401" s="38" t="s">
        <v>542</v>
      </c>
      <c r="C401" s="38">
        <v>24.5</v>
      </c>
      <c r="D401" s="38">
        <v>27.5</v>
      </c>
      <c r="E401" s="38">
        <v>1177.1762000000001</v>
      </c>
      <c r="F401" s="38">
        <v>0</v>
      </c>
      <c r="G401" s="38">
        <v>1660.71</v>
      </c>
      <c r="H401" s="38">
        <v>63152</v>
      </c>
    </row>
    <row r="402" spans="1:8" x14ac:dyDescent="0.2">
      <c r="A402" s="39">
        <v>43098</v>
      </c>
      <c r="B402" s="38" t="s">
        <v>543</v>
      </c>
      <c r="C402" s="38">
        <v>60</v>
      </c>
      <c r="D402" s="38">
        <v>60</v>
      </c>
      <c r="E402" s="38">
        <v>65.493799999999993</v>
      </c>
      <c r="F402" s="38">
        <v>0</v>
      </c>
      <c r="G402" s="38">
        <v>36</v>
      </c>
      <c r="H402" s="38">
        <v>18415</v>
      </c>
    </row>
    <row r="403" spans="1:8" x14ac:dyDescent="0.2">
      <c r="A403" s="39">
        <v>43098</v>
      </c>
      <c r="B403" s="38" t="s">
        <v>544</v>
      </c>
      <c r="C403" s="38">
        <v>21</v>
      </c>
      <c r="D403" s="38">
        <v>27.5</v>
      </c>
      <c r="E403" s="38">
        <v>35.357700000000001</v>
      </c>
      <c r="F403" s="38">
        <v>0</v>
      </c>
      <c r="G403" s="38">
        <v>33.99</v>
      </c>
      <c r="H403" s="38">
        <v>12727753</v>
      </c>
    </row>
    <row r="404" spans="1:8" x14ac:dyDescent="0.2">
      <c r="A404" s="39">
        <v>43098</v>
      </c>
      <c r="B404" s="38" t="s">
        <v>545</v>
      </c>
      <c r="C404" s="38">
        <v>16</v>
      </c>
      <c r="D404" s="38">
        <v>22.5</v>
      </c>
      <c r="E404" s="38">
        <v>182.0136</v>
      </c>
      <c r="F404" s="38">
        <v>0</v>
      </c>
      <c r="G404" s="38">
        <v>141.96</v>
      </c>
      <c r="H404" s="38">
        <v>46352607</v>
      </c>
    </row>
    <row r="405" spans="1:8" x14ac:dyDescent="0.2">
      <c r="A405" s="39">
        <v>43098</v>
      </c>
      <c r="B405" s="38" t="s">
        <v>546</v>
      </c>
      <c r="C405" s="38">
        <v>10</v>
      </c>
      <c r="D405" s="38">
        <v>15</v>
      </c>
      <c r="E405" s="38">
        <v>45.134700000000002</v>
      </c>
      <c r="F405" s="38">
        <v>0</v>
      </c>
      <c r="G405" s="38">
        <v>40.5</v>
      </c>
      <c r="H405" s="38">
        <v>67783446</v>
      </c>
    </row>
    <row r="406" spans="1:8" x14ac:dyDescent="0.2">
      <c r="A406" s="39">
        <v>43098</v>
      </c>
      <c r="B406" s="38" t="s">
        <v>547</v>
      </c>
      <c r="C406" s="38">
        <v>60</v>
      </c>
      <c r="D406" s="38">
        <v>60</v>
      </c>
      <c r="E406" s="38">
        <v>8.1057000000000006</v>
      </c>
      <c r="F406" s="38">
        <v>0</v>
      </c>
      <c r="G406" s="38">
        <v>3.04</v>
      </c>
      <c r="H406" s="38">
        <v>6930000</v>
      </c>
    </row>
    <row r="407" spans="1:8" x14ac:dyDescent="0.2">
      <c r="A407" s="39">
        <v>43098</v>
      </c>
      <c r="B407" s="38" t="s">
        <v>548</v>
      </c>
      <c r="C407" s="38">
        <v>60</v>
      </c>
      <c r="D407" s="38">
        <v>60</v>
      </c>
      <c r="E407" s="38">
        <v>18.432400000000001</v>
      </c>
      <c r="F407" s="38">
        <v>0</v>
      </c>
      <c r="G407" s="38">
        <v>15.5</v>
      </c>
      <c r="H407" s="38">
        <v>4160000</v>
      </c>
    </row>
    <row r="408" spans="1:8" x14ac:dyDescent="0.2">
      <c r="A408" s="39">
        <v>43098</v>
      </c>
      <c r="B408" s="38" t="s">
        <v>549</v>
      </c>
      <c r="C408" s="38">
        <v>34</v>
      </c>
      <c r="D408" s="38">
        <v>42.5</v>
      </c>
      <c r="E408" s="38">
        <v>5.8662999999999998</v>
      </c>
      <c r="F408" s="38">
        <v>0</v>
      </c>
      <c r="G408" s="38">
        <v>3.8</v>
      </c>
      <c r="H408" s="38">
        <v>16666399</v>
      </c>
    </row>
    <row r="409" spans="1:8" x14ac:dyDescent="0.2">
      <c r="A409" s="39">
        <v>43098</v>
      </c>
      <c r="B409" s="38" t="s">
        <v>550</v>
      </c>
      <c r="C409" s="38">
        <v>29</v>
      </c>
      <c r="D409" s="38">
        <v>32.5</v>
      </c>
      <c r="E409" s="38">
        <v>5.1197999999999997</v>
      </c>
      <c r="F409" s="38">
        <v>0</v>
      </c>
      <c r="G409" s="38">
        <v>3.16</v>
      </c>
      <c r="H409" s="38">
        <v>65000000</v>
      </c>
    </row>
    <row r="410" spans="1:8" x14ac:dyDescent="0.2">
      <c r="A410" s="39">
        <v>43098</v>
      </c>
      <c r="B410" s="38" t="s">
        <v>551</v>
      </c>
      <c r="C410" s="38">
        <v>60</v>
      </c>
      <c r="D410" s="38">
        <v>60</v>
      </c>
      <c r="E410" s="38">
        <v>29.300899999999999</v>
      </c>
      <c r="F410" s="38">
        <v>0</v>
      </c>
      <c r="G410" s="38">
        <v>26</v>
      </c>
      <c r="H410" s="38">
        <v>800875</v>
      </c>
    </row>
    <row r="411" spans="1:8" x14ac:dyDescent="0.2">
      <c r="A411" s="39">
        <v>43098</v>
      </c>
      <c r="B411" s="38" t="s">
        <v>552</v>
      </c>
      <c r="C411" s="38">
        <v>10.5</v>
      </c>
      <c r="D411" s="38">
        <v>15</v>
      </c>
      <c r="E411" s="38">
        <v>299.89510000000001</v>
      </c>
      <c r="F411" s="38">
        <v>0</v>
      </c>
      <c r="G411" s="38">
        <v>306</v>
      </c>
      <c r="H411" s="38">
        <v>5277125</v>
      </c>
    </row>
    <row r="412" spans="1:8" x14ac:dyDescent="0.2">
      <c r="A412" s="39">
        <v>43098</v>
      </c>
      <c r="B412" s="38" t="s">
        <v>553</v>
      </c>
      <c r="C412" s="38">
        <v>9.5</v>
      </c>
      <c r="D412" s="38">
        <v>15</v>
      </c>
      <c r="E412" s="38">
        <v>0</v>
      </c>
      <c r="F412" s="38">
        <v>0</v>
      </c>
      <c r="G412" s="38">
        <v>21605</v>
      </c>
      <c r="H412" s="38">
        <v>0</v>
      </c>
    </row>
    <row r="413" spans="1:8" x14ac:dyDescent="0.2">
      <c r="A413" s="39">
        <v>43098</v>
      </c>
      <c r="B413" s="38" t="s">
        <v>554</v>
      </c>
      <c r="C413" s="38">
        <v>9.5</v>
      </c>
      <c r="D413" s="38">
        <v>15</v>
      </c>
      <c r="E413" s="38">
        <v>0</v>
      </c>
      <c r="F413" s="38">
        <v>0</v>
      </c>
      <c r="G413" s="38">
        <v>20329</v>
      </c>
      <c r="H413" s="38">
        <v>0</v>
      </c>
    </row>
    <row r="414" spans="1:8" x14ac:dyDescent="0.2">
      <c r="A414" s="39">
        <v>43098</v>
      </c>
      <c r="B414" s="38" t="s">
        <v>555</v>
      </c>
      <c r="C414" s="38">
        <v>60</v>
      </c>
      <c r="D414" s="38">
        <v>60</v>
      </c>
      <c r="E414" s="38">
        <v>6.9938000000000002</v>
      </c>
      <c r="F414" s="38">
        <v>0</v>
      </c>
      <c r="G414" s="38">
        <v>2</v>
      </c>
      <c r="H414" s="38">
        <v>2675000</v>
      </c>
    </row>
    <row r="415" spans="1:8" x14ac:dyDescent="0.2">
      <c r="A415" s="39">
        <v>43098</v>
      </c>
      <c r="B415" s="38" t="s">
        <v>556</v>
      </c>
      <c r="C415" s="38">
        <v>10.5</v>
      </c>
      <c r="D415" s="38">
        <v>15</v>
      </c>
      <c r="E415" s="38">
        <v>79.922399999999996</v>
      </c>
      <c r="F415" s="38">
        <v>0</v>
      </c>
      <c r="G415" s="38">
        <v>66.25</v>
      </c>
      <c r="H415" s="38">
        <v>211766361</v>
      </c>
    </row>
    <row r="416" spans="1:8" x14ac:dyDescent="0.2">
      <c r="A416" s="39">
        <v>43098</v>
      </c>
      <c r="B416" s="38" t="s">
        <v>557</v>
      </c>
      <c r="C416" s="38">
        <v>27.5</v>
      </c>
      <c r="D416" s="38">
        <v>32.5</v>
      </c>
      <c r="E416" s="38">
        <v>19.329499999999999</v>
      </c>
      <c r="F416" s="38">
        <v>0</v>
      </c>
      <c r="G416" s="38">
        <v>15.06</v>
      </c>
      <c r="H416" s="38">
        <v>1746300</v>
      </c>
    </row>
    <row r="417" spans="1:8" x14ac:dyDescent="0.2">
      <c r="A417" s="39">
        <v>43098</v>
      </c>
      <c r="B417" s="38" t="s">
        <v>558</v>
      </c>
      <c r="C417" s="38">
        <v>17</v>
      </c>
      <c r="D417" s="38">
        <v>22.5</v>
      </c>
      <c r="E417" s="38">
        <v>260.61840000000001</v>
      </c>
      <c r="F417" s="38">
        <v>0</v>
      </c>
      <c r="G417" s="38">
        <v>220.85</v>
      </c>
      <c r="H417" s="38">
        <v>8997702</v>
      </c>
    </row>
    <row r="418" spans="1:8" x14ac:dyDescent="0.2">
      <c r="A418" s="39">
        <v>43098</v>
      </c>
      <c r="B418" s="38" t="s">
        <v>559</v>
      </c>
      <c r="C418" s="38">
        <v>57</v>
      </c>
      <c r="D418" s="38">
        <v>60</v>
      </c>
      <c r="E418" s="38">
        <v>7.7308000000000003</v>
      </c>
      <c r="F418" s="38">
        <v>0</v>
      </c>
      <c r="G418" s="38">
        <v>6</v>
      </c>
      <c r="H418" s="38">
        <v>1212370</v>
      </c>
    </row>
    <row r="419" spans="1:8" x14ac:dyDescent="0.2">
      <c r="A419" s="39">
        <v>43098</v>
      </c>
      <c r="B419" s="38" t="s">
        <v>560</v>
      </c>
      <c r="C419" s="38">
        <v>12.5</v>
      </c>
      <c r="D419" s="38">
        <v>17.5</v>
      </c>
      <c r="E419" s="38">
        <v>39.081200000000003</v>
      </c>
      <c r="F419" s="38">
        <v>0</v>
      </c>
      <c r="G419" s="38">
        <v>40.31</v>
      </c>
      <c r="H419" s="38">
        <v>61875000</v>
      </c>
    </row>
    <row r="420" spans="1:8" x14ac:dyDescent="0.2">
      <c r="A420" s="39">
        <v>43098</v>
      </c>
      <c r="B420" s="38" t="s">
        <v>561</v>
      </c>
      <c r="C420" s="38">
        <v>15.5</v>
      </c>
      <c r="D420" s="38">
        <v>22.5</v>
      </c>
      <c r="E420" s="38">
        <v>9.0387000000000004</v>
      </c>
      <c r="F420" s="38">
        <v>2</v>
      </c>
      <c r="G420" s="38">
        <v>7.17</v>
      </c>
      <c r="H420" s="38">
        <v>378551802</v>
      </c>
    </row>
    <row r="421" spans="1:8" x14ac:dyDescent="0.2">
      <c r="A421" s="39">
        <v>43098</v>
      </c>
      <c r="B421" s="38" t="s">
        <v>562</v>
      </c>
      <c r="C421" s="38">
        <v>60</v>
      </c>
      <c r="D421" s="38">
        <v>60</v>
      </c>
      <c r="E421" s="38">
        <v>29.1755</v>
      </c>
      <c r="F421" s="38">
        <v>0</v>
      </c>
      <c r="G421" s="38">
        <v>22.3</v>
      </c>
      <c r="H421" s="38">
        <v>750000</v>
      </c>
    </row>
    <row r="422" spans="1:8" x14ac:dyDescent="0.2">
      <c r="A422" s="39">
        <v>43098</v>
      </c>
      <c r="B422" s="38" t="s">
        <v>563</v>
      </c>
      <c r="C422" s="38">
        <v>14.5</v>
      </c>
      <c r="D422" s="38">
        <v>17.5</v>
      </c>
      <c r="E422" s="38">
        <v>21.1751</v>
      </c>
      <c r="F422" s="38">
        <v>0</v>
      </c>
      <c r="G422" s="38">
        <v>22.53</v>
      </c>
      <c r="H422" s="38">
        <v>151935493</v>
      </c>
    </row>
    <row r="423" spans="1:8" x14ac:dyDescent="0.2">
      <c r="A423" s="39">
        <v>43098</v>
      </c>
      <c r="B423" s="38" t="s">
        <v>141</v>
      </c>
      <c r="C423" s="38">
        <v>11</v>
      </c>
      <c r="D423" s="38">
        <v>15</v>
      </c>
      <c r="E423" s="38">
        <v>581.80560000000003</v>
      </c>
      <c r="F423" s="38">
        <v>2</v>
      </c>
      <c r="G423" s="38">
        <v>517.41</v>
      </c>
      <c r="H423" s="38">
        <v>129350000</v>
      </c>
    </row>
    <row r="424" spans="1:8" x14ac:dyDescent="0.2">
      <c r="A424" s="39">
        <v>43098</v>
      </c>
      <c r="B424" s="38" t="s">
        <v>142</v>
      </c>
      <c r="C424" s="38">
        <v>26</v>
      </c>
      <c r="D424" s="38">
        <v>32.5</v>
      </c>
      <c r="E424" s="38">
        <v>26.595800000000001</v>
      </c>
      <c r="F424" s="38">
        <v>0</v>
      </c>
      <c r="G424" s="38">
        <v>16.760000000000002</v>
      </c>
      <c r="H424" s="38">
        <v>7777200</v>
      </c>
    </row>
    <row r="425" spans="1:8" x14ac:dyDescent="0.2">
      <c r="A425" s="39">
        <v>43098</v>
      </c>
      <c r="B425" s="38" t="s">
        <v>564</v>
      </c>
      <c r="C425" s="38">
        <v>27.5</v>
      </c>
      <c r="D425" s="38">
        <v>32.5</v>
      </c>
      <c r="E425" s="38">
        <v>319.3295</v>
      </c>
      <c r="F425" s="38">
        <v>0</v>
      </c>
      <c r="G425" s="38">
        <v>223.25</v>
      </c>
      <c r="H425" s="38">
        <v>6613197</v>
      </c>
    </row>
    <row r="426" spans="1:8" x14ac:dyDescent="0.2">
      <c r="A426" s="39">
        <v>43098</v>
      </c>
      <c r="B426" s="38" t="s">
        <v>565</v>
      </c>
      <c r="C426" s="38">
        <v>10.5</v>
      </c>
      <c r="D426" s="38">
        <v>15</v>
      </c>
      <c r="E426" s="38">
        <v>1570.9737</v>
      </c>
      <c r="F426" s="38">
        <v>2</v>
      </c>
      <c r="G426" s="38">
        <v>1450.87</v>
      </c>
      <c r="H426" s="38">
        <v>22050000</v>
      </c>
    </row>
    <row r="427" spans="1:8" x14ac:dyDescent="0.2">
      <c r="A427" s="39">
        <v>43098</v>
      </c>
      <c r="B427" s="38" t="s">
        <v>566</v>
      </c>
      <c r="C427" s="38">
        <v>10</v>
      </c>
      <c r="D427" s="38">
        <v>15</v>
      </c>
      <c r="E427" s="38">
        <v>206.1429</v>
      </c>
      <c r="F427" s="38">
        <v>2</v>
      </c>
      <c r="G427" s="38">
        <v>212.32</v>
      </c>
    </row>
    <row r="428" spans="1:8" x14ac:dyDescent="0.2">
      <c r="A428" s="39">
        <v>43098</v>
      </c>
      <c r="B428" s="38" t="s">
        <v>567</v>
      </c>
      <c r="C428" s="38">
        <v>10</v>
      </c>
      <c r="D428" s="38">
        <v>15</v>
      </c>
      <c r="E428" s="38">
        <v>206.1429</v>
      </c>
      <c r="F428" s="38">
        <v>2</v>
      </c>
      <c r="G428" s="38">
        <v>215.62</v>
      </c>
    </row>
    <row r="429" spans="1:8" x14ac:dyDescent="0.2">
      <c r="A429" s="39">
        <v>43098</v>
      </c>
      <c r="B429" s="38" t="s">
        <v>568</v>
      </c>
      <c r="C429" s="38">
        <v>10</v>
      </c>
      <c r="D429" s="38">
        <v>15</v>
      </c>
      <c r="E429" s="38">
        <v>206.1429</v>
      </c>
      <c r="F429" s="38">
        <v>2</v>
      </c>
      <c r="G429" s="38">
        <v>213.94</v>
      </c>
    </row>
    <row r="430" spans="1:8" x14ac:dyDescent="0.2">
      <c r="A430" s="39">
        <v>43098</v>
      </c>
      <c r="B430" s="38" t="s">
        <v>569</v>
      </c>
      <c r="C430" s="38">
        <v>10</v>
      </c>
      <c r="D430" s="38">
        <v>15</v>
      </c>
      <c r="E430" s="38">
        <v>206.1429</v>
      </c>
      <c r="F430" s="38">
        <v>2</v>
      </c>
      <c r="G430" s="38">
        <v>212.32</v>
      </c>
      <c r="H430" s="38">
        <v>414771002</v>
      </c>
    </row>
    <row r="431" spans="1:8" x14ac:dyDescent="0.2">
      <c r="A431" s="39">
        <v>43098</v>
      </c>
      <c r="B431" s="38" t="s">
        <v>570</v>
      </c>
      <c r="C431" s="38">
        <v>10</v>
      </c>
      <c r="D431" s="38">
        <v>15</v>
      </c>
      <c r="E431" s="38">
        <v>206.1429</v>
      </c>
      <c r="F431" s="38">
        <v>2</v>
      </c>
      <c r="G431" s="38">
        <v>213</v>
      </c>
      <c r="H431" s="38">
        <v>414771002</v>
      </c>
    </row>
    <row r="432" spans="1:8" x14ac:dyDescent="0.2">
      <c r="A432" s="39">
        <v>43098</v>
      </c>
      <c r="B432" s="38" t="s">
        <v>571</v>
      </c>
      <c r="C432" s="38">
        <v>20.5</v>
      </c>
      <c r="D432" s="38">
        <v>27.5</v>
      </c>
      <c r="E432" s="38">
        <v>25.892800000000001</v>
      </c>
      <c r="F432" s="38">
        <v>0</v>
      </c>
      <c r="G432" s="38">
        <v>28</v>
      </c>
      <c r="H432" s="38">
        <v>10800000</v>
      </c>
    </row>
    <row r="433" spans="1:8" x14ac:dyDescent="0.2">
      <c r="A433" s="39">
        <v>43098</v>
      </c>
      <c r="B433" s="38" t="s">
        <v>109</v>
      </c>
      <c r="C433" s="38">
        <v>10</v>
      </c>
      <c r="D433" s="38">
        <v>15</v>
      </c>
      <c r="E433" s="38">
        <v>206.1429</v>
      </c>
      <c r="F433" s="38">
        <v>2</v>
      </c>
      <c r="G433" s="38">
        <v>212.32</v>
      </c>
      <c r="H433" s="38">
        <v>414771002</v>
      </c>
    </row>
    <row r="434" spans="1:8" x14ac:dyDescent="0.2">
      <c r="A434" s="39">
        <v>43098</v>
      </c>
      <c r="B434" s="38" t="s">
        <v>572</v>
      </c>
      <c r="C434" s="38">
        <v>38.5</v>
      </c>
      <c r="D434" s="38">
        <v>42.5</v>
      </c>
      <c r="E434" s="38">
        <v>2.831</v>
      </c>
      <c r="F434" s="38">
        <v>0</v>
      </c>
      <c r="G434" s="38">
        <v>1.7</v>
      </c>
      <c r="H434" s="38">
        <v>116253157</v>
      </c>
    </row>
    <row r="435" spans="1:8" x14ac:dyDescent="0.2">
      <c r="A435" s="39">
        <v>43098</v>
      </c>
      <c r="B435" s="38" t="s">
        <v>573</v>
      </c>
      <c r="C435" s="38">
        <v>60</v>
      </c>
      <c r="D435" s="38">
        <v>60</v>
      </c>
      <c r="E435" s="38">
        <v>0</v>
      </c>
      <c r="F435" s="38">
        <v>0</v>
      </c>
      <c r="G435" s="38">
        <v>1.5</v>
      </c>
      <c r="H435" s="38">
        <v>4140000</v>
      </c>
    </row>
    <row r="436" spans="1:8" x14ac:dyDescent="0.2">
      <c r="A436" s="39">
        <v>43098</v>
      </c>
      <c r="B436" s="38" t="s">
        <v>143</v>
      </c>
      <c r="C436" s="38">
        <v>13.5</v>
      </c>
      <c r="D436" s="38">
        <v>17.5</v>
      </c>
      <c r="E436" s="38">
        <v>70.637900000000002</v>
      </c>
      <c r="F436" s="38">
        <v>0</v>
      </c>
      <c r="G436" s="38">
        <v>67.099999999999994</v>
      </c>
      <c r="H436" s="38">
        <v>100273790</v>
      </c>
    </row>
    <row r="437" spans="1:8" x14ac:dyDescent="0.2">
      <c r="A437" s="39">
        <v>43098</v>
      </c>
      <c r="B437" s="38" t="s">
        <v>574</v>
      </c>
      <c r="C437" s="38">
        <v>60</v>
      </c>
      <c r="D437" s="38">
        <v>60</v>
      </c>
      <c r="E437" s="38">
        <v>339.19630000000001</v>
      </c>
      <c r="F437" s="38">
        <v>0</v>
      </c>
      <c r="G437" s="38">
        <v>324</v>
      </c>
      <c r="H437" s="38">
        <v>750000</v>
      </c>
    </row>
    <row r="438" spans="1:8" x14ac:dyDescent="0.2">
      <c r="A438" s="39">
        <v>43098</v>
      </c>
      <c r="B438" s="38" t="s">
        <v>575</v>
      </c>
      <c r="C438" s="38">
        <v>20</v>
      </c>
      <c r="D438" s="38">
        <v>27.5</v>
      </c>
      <c r="E438" s="38">
        <v>18.154599999999999</v>
      </c>
      <c r="F438" s="38">
        <v>0</v>
      </c>
      <c r="G438" s="38">
        <v>11.35</v>
      </c>
      <c r="H438" s="38">
        <v>18141390</v>
      </c>
    </row>
    <row r="439" spans="1:8" x14ac:dyDescent="0.2">
      <c r="A439" s="39">
        <v>43098</v>
      </c>
      <c r="B439" s="38" t="s">
        <v>576</v>
      </c>
      <c r="C439" s="38">
        <v>19</v>
      </c>
      <c r="D439" s="38">
        <v>22.5</v>
      </c>
      <c r="E439" s="38">
        <v>276.48020000000002</v>
      </c>
      <c r="F439" s="38">
        <v>0</v>
      </c>
      <c r="G439" s="38">
        <v>275</v>
      </c>
      <c r="H439" s="38">
        <v>3543750</v>
      </c>
    </row>
    <row r="440" spans="1:8" x14ac:dyDescent="0.2">
      <c r="A440" s="39">
        <v>43098</v>
      </c>
      <c r="B440" s="38" t="s">
        <v>577</v>
      </c>
      <c r="C440" s="38">
        <v>32.5</v>
      </c>
      <c r="D440" s="38">
        <v>42.5</v>
      </c>
      <c r="E440" s="38">
        <v>4.3978000000000002</v>
      </c>
      <c r="F440" s="38">
        <v>0</v>
      </c>
      <c r="G440" s="38">
        <v>3.49</v>
      </c>
      <c r="H440" s="38">
        <v>8443614</v>
      </c>
    </row>
    <row r="441" spans="1:8" x14ac:dyDescent="0.2">
      <c r="A441" s="39">
        <v>43098</v>
      </c>
      <c r="B441" s="38" t="s">
        <v>578</v>
      </c>
      <c r="C441" s="38">
        <v>21</v>
      </c>
      <c r="D441" s="38">
        <v>27.5</v>
      </c>
      <c r="E441" s="38">
        <v>143.33029999999999</v>
      </c>
      <c r="F441" s="38">
        <v>0</v>
      </c>
      <c r="G441" s="38">
        <v>129.19999999999999</v>
      </c>
      <c r="H441" s="38">
        <v>6134110</v>
      </c>
    </row>
    <row r="442" spans="1:8" x14ac:dyDescent="0.2">
      <c r="A442" s="39">
        <v>43098</v>
      </c>
      <c r="B442" s="38" t="s">
        <v>579</v>
      </c>
      <c r="C442" s="38">
        <v>11</v>
      </c>
      <c r="D442" s="38">
        <v>15</v>
      </c>
      <c r="E442" s="38">
        <v>88.235100000000003</v>
      </c>
      <c r="F442" s="38">
        <v>2</v>
      </c>
      <c r="G442" s="38">
        <v>68.44</v>
      </c>
    </row>
    <row r="443" spans="1:8" x14ac:dyDescent="0.2">
      <c r="A443" s="39">
        <v>43098</v>
      </c>
      <c r="B443" s="38" t="s">
        <v>580</v>
      </c>
      <c r="C443" s="38">
        <v>11</v>
      </c>
      <c r="D443" s="38">
        <v>15</v>
      </c>
      <c r="E443" s="38">
        <v>88.235100000000003</v>
      </c>
      <c r="F443" s="38">
        <v>2</v>
      </c>
      <c r="G443" s="38">
        <v>69.5</v>
      </c>
    </row>
    <row r="444" spans="1:8" x14ac:dyDescent="0.2">
      <c r="A444" s="39">
        <v>43098</v>
      </c>
      <c r="B444" s="38" t="s">
        <v>581</v>
      </c>
      <c r="C444" s="38">
        <v>11</v>
      </c>
      <c r="D444" s="38">
        <v>15</v>
      </c>
      <c r="E444" s="38">
        <v>88.235100000000003</v>
      </c>
      <c r="F444" s="38">
        <v>2</v>
      </c>
      <c r="G444" s="38">
        <v>68.959999999999994</v>
      </c>
    </row>
    <row r="445" spans="1:8" x14ac:dyDescent="0.2">
      <c r="A445" s="39">
        <v>43098</v>
      </c>
      <c r="B445" s="38" t="s">
        <v>582</v>
      </c>
      <c r="C445" s="38">
        <v>11</v>
      </c>
      <c r="D445" s="38">
        <v>15</v>
      </c>
      <c r="E445" s="38">
        <v>88.235100000000003</v>
      </c>
      <c r="F445" s="38">
        <v>2</v>
      </c>
      <c r="G445" s="38">
        <v>68.44</v>
      </c>
      <c r="H445" s="38">
        <v>237480267</v>
      </c>
    </row>
    <row r="446" spans="1:8" x14ac:dyDescent="0.2">
      <c r="A446" s="39">
        <v>43098</v>
      </c>
      <c r="B446" s="38" t="s">
        <v>583</v>
      </c>
      <c r="C446" s="38">
        <v>11</v>
      </c>
      <c r="D446" s="38">
        <v>15</v>
      </c>
      <c r="E446" s="38">
        <v>88.235100000000003</v>
      </c>
      <c r="F446" s="38">
        <v>2</v>
      </c>
      <c r="G446" s="38">
        <v>68.709999999999994</v>
      </c>
      <c r="H446" s="38">
        <v>237480267</v>
      </c>
    </row>
    <row r="447" spans="1:8" x14ac:dyDescent="0.2">
      <c r="A447" s="39">
        <v>43098</v>
      </c>
      <c r="B447" s="38" t="s">
        <v>144</v>
      </c>
      <c r="C447" s="38">
        <v>11</v>
      </c>
      <c r="D447" s="38">
        <v>15</v>
      </c>
      <c r="E447" s="38">
        <v>88.235100000000003</v>
      </c>
      <c r="F447" s="38">
        <v>2</v>
      </c>
      <c r="G447" s="38">
        <v>68.44</v>
      </c>
      <c r="H447" s="38">
        <v>237480267</v>
      </c>
    </row>
    <row r="448" spans="1:8" x14ac:dyDescent="0.2">
      <c r="A448" s="39">
        <v>43098</v>
      </c>
      <c r="B448" s="38" t="s">
        <v>584</v>
      </c>
      <c r="C448" s="38">
        <v>47.5</v>
      </c>
      <c r="D448" s="38">
        <v>60</v>
      </c>
      <c r="E448" s="38">
        <v>3.6244000000000001</v>
      </c>
      <c r="F448" s="38">
        <v>0</v>
      </c>
      <c r="G448" s="38">
        <v>3.79</v>
      </c>
      <c r="H448" s="38">
        <v>14739156</v>
      </c>
    </row>
    <row r="449" spans="1:8" x14ac:dyDescent="0.2">
      <c r="A449" s="39">
        <v>43098</v>
      </c>
      <c r="B449" s="38" t="s">
        <v>585</v>
      </c>
      <c r="C449" s="38">
        <v>60</v>
      </c>
      <c r="D449" s="38">
        <v>60</v>
      </c>
      <c r="E449" s="38">
        <v>0</v>
      </c>
      <c r="F449" s="38">
        <v>0</v>
      </c>
      <c r="G449" s="38">
        <v>0.15</v>
      </c>
      <c r="H449" s="38">
        <v>6831000</v>
      </c>
    </row>
    <row r="450" spans="1:8" x14ac:dyDescent="0.2">
      <c r="A450" s="39">
        <v>43098</v>
      </c>
      <c r="B450" s="38" t="s">
        <v>586</v>
      </c>
      <c r="C450" s="38">
        <v>60</v>
      </c>
      <c r="D450" s="38">
        <v>60</v>
      </c>
      <c r="E450" s="38">
        <v>0</v>
      </c>
      <c r="F450" s="38">
        <v>0</v>
      </c>
      <c r="G450" s="38">
        <v>10.25</v>
      </c>
      <c r="H450" s="38">
        <v>225735</v>
      </c>
    </row>
    <row r="451" spans="1:8" x14ac:dyDescent="0.2">
      <c r="A451" s="39">
        <v>43098</v>
      </c>
      <c r="B451" s="38" t="s">
        <v>587</v>
      </c>
      <c r="C451" s="38">
        <v>60</v>
      </c>
      <c r="D451" s="38">
        <v>60</v>
      </c>
      <c r="E451" s="38">
        <v>0</v>
      </c>
      <c r="F451" s="38">
        <v>0</v>
      </c>
      <c r="G451" s="38">
        <v>22</v>
      </c>
      <c r="H451" s="38">
        <v>334139</v>
      </c>
    </row>
    <row r="452" spans="1:8" x14ac:dyDescent="0.2">
      <c r="A452" s="39">
        <v>43098</v>
      </c>
      <c r="B452" s="38" t="s">
        <v>588</v>
      </c>
      <c r="C452" s="38">
        <v>60</v>
      </c>
      <c r="D452" s="38">
        <v>60</v>
      </c>
      <c r="E452" s="38">
        <v>28.3567</v>
      </c>
      <c r="F452" s="38">
        <v>0</v>
      </c>
      <c r="G452" s="38">
        <v>28.42</v>
      </c>
      <c r="H452" s="38">
        <v>3360000</v>
      </c>
    </row>
    <row r="453" spans="1:8" x14ac:dyDescent="0.2">
      <c r="A453" s="39">
        <v>43098</v>
      </c>
      <c r="B453" s="38" t="s">
        <v>589</v>
      </c>
      <c r="C453" s="38">
        <v>22.5</v>
      </c>
      <c r="D453" s="38">
        <v>27.5</v>
      </c>
      <c r="E453" s="38">
        <v>130.64019999999999</v>
      </c>
      <c r="F453" s="38">
        <v>0</v>
      </c>
      <c r="G453" s="38">
        <v>95.6</v>
      </c>
      <c r="H453" s="38">
        <v>6406249</v>
      </c>
    </row>
    <row r="454" spans="1:8" x14ac:dyDescent="0.2">
      <c r="A454" s="39">
        <v>43098</v>
      </c>
      <c r="B454" s="38" t="s">
        <v>590</v>
      </c>
      <c r="C454" s="38">
        <v>60</v>
      </c>
      <c r="D454" s="38">
        <v>60</v>
      </c>
      <c r="E454" s="38">
        <v>0</v>
      </c>
      <c r="F454" s="38">
        <v>0</v>
      </c>
      <c r="G454" s="38">
        <v>18.649999999999999</v>
      </c>
      <c r="H454" s="38">
        <v>4646633</v>
      </c>
    </row>
    <row r="455" spans="1:8" x14ac:dyDescent="0.2">
      <c r="A455" s="39">
        <v>43098</v>
      </c>
      <c r="B455" s="38" t="s">
        <v>591</v>
      </c>
      <c r="C455" s="38">
        <v>60</v>
      </c>
      <c r="D455" s="38">
        <v>60</v>
      </c>
      <c r="E455" s="38">
        <v>0</v>
      </c>
      <c r="F455" s="38">
        <v>0</v>
      </c>
      <c r="G455" s="38">
        <v>8.0299999999999994</v>
      </c>
      <c r="H455" s="38">
        <v>31166668</v>
      </c>
    </row>
    <row r="456" spans="1:8" x14ac:dyDescent="0.2">
      <c r="A456" s="39">
        <v>43098</v>
      </c>
      <c r="B456" s="38" t="s">
        <v>592</v>
      </c>
      <c r="C456" s="38">
        <v>10.5</v>
      </c>
      <c r="D456" s="38">
        <v>15</v>
      </c>
      <c r="E456" s="38">
        <v>96.103399999999993</v>
      </c>
      <c r="F456" s="38">
        <v>0</v>
      </c>
      <c r="G456" s="38">
        <v>85.75</v>
      </c>
      <c r="H456" s="38">
        <v>17860736</v>
      </c>
    </row>
    <row r="457" spans="1:8" x14ac:dyDescent="0.2">
      <c r="A457" s="39">
        <v>43098</v>
      </c>
      <c r="B457" s="38" t="s">
        <v>593</v>
      </c>
      <c r="C457" s="38">
        <v>60</v>
      </c>
      <c r="D457" s="38">
        <v>60</v>
      </c>
      <c r="E457" s="38">
        <v>4.2499000000000002</v>
      </c>
      <c r="F457" s="38">
        <v>0</v>
      </c>
      <c r="G457" s="38">
        <v>3</v>
      </c>
      <c r="H457" s="38">
        <v>4421040</v>
      </c>
    </row>
    <row r="458" spans="1:8" x14ac:dyDescent="0.2">
      <c r="A458" s="39">
        <v>43098</v>
      </c>
      <c r="B458" s="38" t="s">
        <v>594</v>
      </c>
      <c r="C458" s="38">
        <v>10.5</v>
      </c>
      <c r="D458" s="38">
        <v>15</v>
      </c>
      <c r="E458" s="38">
        <v>1237.8215</v>
      </c>
      <c r="F458" s="38">
        <v>2</v>
      </c>
      <c r="G458" s="38">
        <v>1171.6300000000001</v>
      </c>
      <c r="H458" s="38">
        <v>22146272</v>
      </c>
    </row>
    <row r="459" spans="1:8" x14ac:dyDescent="0.2">
      <c r="A459" s="39">
        <v>43098</v>
      </c>
      <c r="B459" s="38" t="s">
        <v>595</v>
      </c>
      <c r="C459" s="38">
        <v>60</v>
      </c>
      <c r="D459" s="38">
        <v>60</v>
      </c>
      <c r="E459" s="38">
        <v>6.5647000000000002</v>
      </c>
      <c r="F459" s="38">
        <v>0</v>
      </c>
      <c r="G459" s="38">
        <v>2.88</v>
      </c>
      <c r="H459" s="38">
        <v>663400</v>
      </c>
    </row>
    <row r="460" spans="1:8" x14ac:dyDescent="0.2">
      <c r="A460" s="39">
        <v>43098</v>
      </c>
      <c r="B460" s="38" t="s">
        <v>145</v>
      </c>
      <c r="C460" s="38">
        <v>13</v>
      </c>
      <c r="D460" s="38">
        <v>17.5</v>
      </c>
      <c r="E460" s="38">
        <v>66.233099999999993</v>
      </c>
      <c r="F460" s="38">
        <v>0</v>
      </c>
      <c r="G460" s="38">
        <v>58.1</v>
      </c>
      <c r="H460" s="38">
        <v>60537594</v>
      </c>
    </row>
    <row r="461" spans="1:8" x14ac:dyDescent="0.2">
      <c r="A461" s="39">
        <v>43098</v>
      </c>
      <c r="B461" s="38" t="s">
        <v>596</v>
      </c>
      <c r="C461" s="38">
        <v>60</v>
      </c>
      <c r="D461" s="38">
        <v>60</v>
      </c>
      <c r="E461" s="38">
        <v>0</v>
      </c>
      <c r="F461" s="38">
        <v>0</v>
      </c>
      <c r="G461" s="38">
        <v>1.0900000000000001</v>
      </c>
      <c r="H461" s="38">
        <v>7346525</v>
      </c>
    </row>
    <row r="462" spans="1:8" x14ac:dyDescent="0.2">
      <c r="A462" s="39">
        <v>43098</v>
      </c>
      <c r="B462" s="38" t="s">
        <v>597</v>
      </c>
      <c r="C462" s="38">
        <v>16</v>
      </c>
      <c r="D462" s="38">
        <v>22.5</v>
      </c>
      <c r="E462" s="38">
        <v>771.85469999999998</v>
      </c>
      <c r="F462" s="38">
        <v>0</v>
      </c>
      <c r="G462" s="38">
        <v>776.34</v>
      </c>
      <c r="H462" s="38">
        <v>10894575</v>
      </c>
    </row>
    <row r="463" spans="1:8" x14ac:dyDescent="0.2">
      <c r="A463" s="39">
        <v>43098</v>
      </c>
      <c r="B463" s="38" t="s">
        <v>146</v>
      </c>
      <c r="C463" s="38">
        <v>60</v>
      </c>
      <c r="D463" s="38">
        <v>60</v>
      </c>
      <c r="E463" s="38">
        <v>0</v>
      </c>
      <c r="F463" s="38">
        <v>0</v>
      </c>
      <c r="G463" s="38">
        <v>3.51</v>
      </c>
      <c r="H463" s="38">
        <v>2572299</v>
      </c>
    </row>
    <row r="464" spans="1:8" x14ac:dyDescent="0.2">
      <c r="A464" s="39">
        <v>43098</v>
      </c>
      <c r="B464" s="38" t="s">
        <v>147</v>
      </c>
      <c r="C464" s="38">
        <v>46</v>
      </c>
      <c r="D464" s="38">
        <v>60</v>
      </c>
      <c r="E464" s="38">
        <v>7.8434999999999997</v>
      </c>
      <c r="F464" s="38">
        <v>0</v>
      </c>
      <c r="G464" s="38">
        <v>5.17</v>
      </c>
      <c r="H464" s="38">
        <v>4548829</v>
      </c>
    </row>
    <row r="465" spans="1:8" x14ac:dyDescent="0.2">
      <c r="A465" s="39">
        <v>43098</v>
      </c>
      <c r="B465" s="38" t="s">
        <v>598</v>
      </c>
      <c r="C465" s="38">
        <v>60</v>
      </c>
      <c r="D465" s="38">
        <v>60</v>
      </c>
      <c r="E465" s="38">
        <v>0</v>
      </c>
      <c r="F465" s="38">
        <v>0</v>
      </c>
      <c r="G465" s="38">
        <v>10</v>
      </c>
      <c r="H465" s="38">
        <v>38150010</v>
      </c>
    </row>
    <row r="466" spans="1:8" x14ac:dyDescent="0.2">
      <c r="A466" s="39">
        <v>43098</v>
      </c>
      <c r="B466" s="38" t="s">
        <v>599</v>
      </c>
      <c r="C466" s="38">
        <v>60</v>
      </c>
      <c r="D466" s="38">
        <v>60</v>
      </c>
      <c r="E466" s="38">
        <v>47.8782</v>
      </c>
      <c r="F466" s="38">
        <v>0</v>
      </c>
      <c r="G466" s="38">
        <v>39.43</v>
      </c>
      <c r="H466" s="38">
        <v>1870000</v>
      </c>
    </row>
    <row r="467" spans="1:8" x14ac:dyDescent="0.2">
      <c r="A467" s="39">
        <v>43098</v>
      </c>
      <c r="B467" s="38" t="s">
        <v>600</v>
      </c>
      <c r="C467" s="38">
        <v>16</v>
      </c>
      <c r="D467" s="38">
        <v>22.5</v>
      </c>
      <c r="E467" s="38">
        <v>333.87970000000001</v>
      </c>
      <c r="F467" s="38">
        <v>0</v>
      </c>
      <c r="G467" s="38">
        <v>324.16000000000003</v>
      </c>
      <c r="H467" s="38">
        <v>25901715</v>
      </c>
    </row>
    <row r="468" spans="1:8" x14ac:dyDescent="0.2">
      <c r="A468" s="39">
        <v>43098</v>
      </c>
      <c r="B468" s="38" t="s">
        <v>601</v>
      </c>
      <c r="C468" s="38">
        <v>60</v>
      </c>
      <c r="D468" s="38">
        <v>60</v>
      </c>
      <c r="E468" s="38">
        <v>0</v>
      </c>
      <c r="F468" s="38">
        <v>0</v>
      </c>
      <c r="G468" s="38">
        <v>34.36</v>
      </c>
      <c r="H468" s="38">
        <v>780975</v>
      </c>
    </row>
    <row r="469" spans="1:8" x14ac:dyDescent="0.2">
      <c r="A469" s="39">
        <v>43098</v>
      </c>
      <c r="B469" s="38" t="s">
        <v>602</v>
      </c>
      <c r="C469" s="38">
        <v>10.5</v>
      </c>
      <c r="D469" s="38">
        <v>15</v>
      </c>
      <c r="E469" s="38">
        <v>52.878799999999998</v>
      </c>
      <c r="F469" s="38">
        <v>2</v>
      </c>
      <c r="G469" s="38">
        <v>48.56</v>
      </c>
    </row>
    <row r="470" spans="1:8" x14ac:dyDescent="0.2">
      <c r="A470" s="39">
        <v>43098</v>
      </c>
      <c r="B470" s="38" t="s">
        <v>603</v>
      </c>
      <c r="C470" s="38">
        <v>10.5</v>
      </c>
      <c r="D470" s="38">
        <v>15</v>
      </c>
      <c r="E470" s="38">
        <v>52.878799999999998</v>
      </c>
      <c r="F470" s="38">
        <v>2</v>
      </c>
      <c r="G470" s="38">
        <v>49.32</v>
      </c>
    </row>
    <row r="471" spans="1:8" x14ac:dyDescent="0.2">
      <c r="A471" s="39">
        <v>43098</v>
      </c>
      <c r="B471" s="38" t="s">
        <v>604</v>
      </c>
      <c r="C471" s="38">
        <v>10.5</v>
      </c>
      <c r="D471" s="38">
        <v>15</v>
      </c>
      <c r="E471" s="38">
        <v>52.878799999999998</v>
      </c>
      <c r="F471" s="38">
        <v>2</v>
      </c>
      <c r="G471" s="38">
        <v>48.93</v>
      </c>
    </row>
    <row r="472" spans="1:8" x14ac:dyDescent="0.2">
      <c r="A472" s="39">
        <v>43098</v>
      </c>
      <c r="B472" s="38" t="s">
        <v>605</v>
      </c>
      <c r="C472" s="38">
        <v>10.5</v>
      </c>
      <c r="D472" s="38">
        <v>15</v>
      </c>
      <c r="E472" s="38">
        <v>52.878799999999998</v>
      </c>
      <c r="F472" s="38">
        <v>2</v>
      </c>
      <c r="G472" s="38">
        <v>48.56</v>
      </c>
      <c r="H472" s="38">
        <v>506601096</v>
      </c>
    </row>
    <row r="473" spans="1:8" x14ac:dyDescent="0.2">
      <c r="A473" s="39">
        <v>43098</v>
      </c>
      <c r="B473" s="38" t="s">
        <v>606</v>
      </c>
      <c r="C473" s="38">
        <v>10.5</v>
      </c>
      <c r="D473" s="38">
        <v>15</v>
      </c>
      <c r="E473" s="38">
        <v>52.878799999999998</v>
      </c>
      <c r="F473" s="38">
        <v>2</v>
      </c>
      <c r="G473" s="38">
        <v>48.35</v>
      </c>
      <c r="H473" s="38">
        <v>506601096</v>
      </c>
    </row>
    <row r="474" spans="1:8" x14ac:dyDescent="0.2">
      <c r="A474" s="39">
        <v>43098</v>
      </c>
      <c r="B474" s="38" t="s">
        <v>607</v>
      </c>
      <c r="C474" s="38">
        <v>10.5</v>
      </c>
      <c r="D474" s="38">
        <v>15</v>
      </c>
      <c r="E474" s="38">
        <v>52.878799999999998</v>
      </c>
      <c r="F474" s="38">
        <v>2</v>
      </c>
      <c r="G474" s="38">
        <v>48.56</v>
      </c>
      <c r="H474" s="38">
        <v>506601096</v>
      </c>
    </row>
    <row r="475" spans="1:8" x14ac:dyDescent="0.2">
      <c r="A475" s="39">
        <v>43098</v>
      </c>
      <c r="B475" s="38" t="s">
        <v>608</v>
      </c>
      <c r="C475" s="38">
        <v>11</v>
      </c>
      <c r="D475" s="38">
        <v>15</v>
      </c>
      <c r="E475" s="38">
        <v>52.9863</v>
      </c>
      <c r="F475" s="38">
        <v>2</v>
      </c>
      <c r="G475" s="38">
        <v>45.77</v>
      </c>
    </row>
    <row r="476" spans="1:8" x14ac:dyDescent="0.2">
      <c r="A476" s="39">
        <v>43098</v>
      </c>
      <c r="B476" s="38" t="s">
        <v>609</v>
      </c>
      <c r="C476" s="38">
        <v>11</v>
      </c>
      <c r="D476" s="38">
        <v>15</v>
      </c>
      <c r="E476" s="38">
        <v>52.9863</v>
      </c>
      <c r="F476" s="38">
        <v>2</v>
      </c>
      <c r="G476" s="38">
        <v>46.48</v>
      </c>
    </row>
    <row r="477" spans="1:8" x14ac:dyDescent="0.2">
      <c r="A477" s="39">
        <v>43098</v>
      </c>
      <c r="B477" s="38" t="s">
        <v>610</v>
      </c>
      <c r="C477" s="38">
        <v>11</v>
      </c>
      <c r="D477" s="38">
        <v>15</v>
      </c>
      <c r="E477" s="38">
        <v>52.9863</v>
      </c>
      <c r="F477" s="38">
        <v>2</v>
      </c>
      <c r="G477" s="38">
        <v>46.12</v>
      </c>
    </row>
    <row r="478" spans="1:8" x14ac:dyDescent="0.2">
      <c r="A478" s="39">
        <v>43098</v>
      </c>
      <c r="B478" s="38" t="s">
        <v>611</v>
      </c>
      <c r="C478" s="38">
        <v>11</v>
      </c>
      <c r="D478" s="38">
        <v>15</v>
      </c>
      <c r="E478" s="38">
        <v>52.9863</v>
      </c>
      <c r="F478" s="38">
        <v>2</v>
      </c>
      <c r="G478" s="38">
        <v>45.77</v>
      </c>
      <c r="H478" s="38">
        <v>108099700</v>
      </c>
    </row>
    <row r="479" spans="1:8" x14ac:dyDescent="0.2">
      <c r="A479" s="39">
        <v>43098</v>
      </c>
      <c r="B479" s="38" t="s">
        <v>612</v>
      </c>
      <c r="C479" s="38">
        <v>11</v>
      </c>
      <c r="D479" s="38">
        <v>15</v>
      </c>
      <c r="E479" s="38">
        <v>52.9863</v>
      </c>
      <c r="F479" s="38">
        <v>2</v>
      </c>
      <c r="G479" s="38">
        <v>46.45</v>
      </c>
      <c r="H479" s="38">
        <v>108099700</v>
      </c>
    </row>
    <row r="480" spans="1:8" x14ac:dyDescent="0.2">
      <c r="A480" s="39">
        <v>43098</v>
      </c>
      <c r="B480" s="38" t="s">
        <v>613</v>
      </c>
      <c r="C480" s="38">
        <v>11</v>
      </c>
      <c r="D480" s="38">
        <v>15</v>
      </c>
      <c r="E480" s="38">
        <v>52.9863</v>
      </c>
      <c r="F480" s="38">
        <v>2</v>
      </c>
      <c r="G480" s="38">
        <v>45.77</v>
      </c>
      <c r="H480" s="38">
        <v>108099700</v>
      </c>
    </row>
    <row r="481" spans="1:8" x14ac:dyDescent="0.2">
      <c r="A481" s="39">
        <v>43098</v>
      </c>
      <c r="B481" s="38" t="s">
        <v>614</v>
      </c>
      <c r="C481" s="38">
        <v>60</v>
      </c>
      <c r="D481" s="38">
        <v>60</v>
      </c>
      <c r="E481" s="38">
        <v>4.0838000000000001</v>
      </c>
      <c r="F481" s="38">
        <v>0</v>
      </c>
      <c r="G481" s="38">
        <v>3.4</v>
      </c>
      <c r="H481" s="38">
        <v>17660724</v>
      </c>
    </row>
    <row r="482" spans="1:8" x14ac:dyDescent="0.2">
      <c r="A482" s="39">
        <v>43098</v>
      </c>
      <c r="B482" s="38" t="s">
        <v>615</v>
      </c>
      <c r="C482" s="38">
        <v>15.5</v>
      </c>
      <c r="D482" s="38">
        <v>22.5</v>
      </c>
      <c r="E482" s="38">
        <v>39.115900000000003</v>
      </c>
      <c r="F482" s="38">
        <v>0</v>
      </c>
      <c r="G482" s="38">
        <v>32.909999999999997</v>
      </c>
      <c r="H482" s="38">
        <v>179526419</v>
      </c>
    </row>
    <row r="483" spans="1:8" x14ac:dyDescent="0.2">
      <c r="A483" s="39">
        <v>43098</v>
      </c>
      <c r="B483" s="38" t="s">
        <v>616</v>
      </c>
      <c r="C483" s="38">
        <v>14.5</v>
      </c>
      <c r="D483" s="38">
        <v>17.5</v>
      </c>
      <c r="E483" s="38">
        <v>11262.559800000001</v>
      </c>
      <c r="F483" s="38">
        <v>0</v>
      </c>
      <c r="G483" s="38">
        <v>11499.99</v>
      </c>
      <c r="H483" s="38">
        <v>2267479</v>
      </c>
    </row>
    <row r="484" spans="1:8" x14ac:dyDescent="0.2">
      <c r="A484" s="39">
        <v>43098</v>
      </c>
      <c r="B484" s="38" t="s">
        <v>617</v>
      </c>
      <c r="C484" s="38">
        <v>16.5</v>
      </c>
      <c r="D484" s="38">
        <v>22.5</v>
      </c>
      <c r="E484" s="38">
        <v>70.536699999999996</v>
      </c>
      <c r="F484" s="38">
        <v>0</v>
      </c>
      <c r="G484" s="38">
        <v>63.35</v>
      </c>
      <c r="H484" s="38">
        <v>31372573</v>
      </c>
    </row>
    <row r="485" spans="1:8" x14ac:dyDescent="0.2">
      <c r="A485" s="39">
        <v>43098</v>
      </c>
      <c r="B485" s="38" t="s">
        <v>618</v>
      </c>
      <c r="C485" s="38">
        <v>26.5</v>
      </c>
      <c r="D485" s="38">
        <v>32.5</v>
      </c>
      <c r="E485" s="38">
        <v>16.968800000000002</v>
      </c>
      <c r="F485" s="38">
        <v>0</v>
      </c>
      <c r="G485" s="38">
        <v>8.8800000000000008</v>
      </c>
      <c r="H485" s="38">
        <v>31500000</v>
      </c>
    </row>
    <row r="486" spans="1:8" x14ac:dyDescent="0.2">
      <c r="A486" s="39">
        <v>43098</v>
      </c>
      <c r="B486" s="38" t="s">
        <v>619</v>
      </c>
      <c r="C486" s="38">
        <v>20</v>
      </c>
      <c r="D486" s="38">
        <v>27.5</v>
      </c>
      <c r="E486" s="38">
        <v>47.810200000000002</v>
      </c>
      <c r="F486" s="38">
        <v>0</v>
      </c>
      <c r="G486" s="38">
        <v>48.39</v>
      </c>
      <c r="H486" s="38">
        <v>38706691</v>
      </c>
    </row>
    <row r="487" spans="1:8" x14ac:dyDescent="0.2">
      <c r="A487" s="39">
        <v>43098</v>
      </c>
      <c r="B487" s="38" t="s">
        <v>620</v>
      </c>
      <c r="C487" s="38">
        <v>60</v>
      </c>
      <c r="D487" s="38">
        <v>60</v>
      </c>
      <c r="E487" s="38">
        <v>0</v>
      </c>
      <c r="F487" s="38">
        <v>0</v>
      </c>
      <c r="G487" s="38">
        <v>1.01</v>
      </c>
      <c r="H487" s="38">
        <v>7192350</v>
      </c>
    </row>
    <row r="488" spans="1:8" x14ac:dyDescent="0.2">
      <c r="A488" s="39">
        <v>43098</v>
      </c>
      <c r="B488" s="38" t="s">
        <v>621</v>
      </c>
      <c r="C488" s="38">
        <v>60</v>
      </c>
      <c r="D488" s="38">
        <v>60</v>
      </c>
      <c r="E488" s="38">
        <v>0</v>
      </c>
      <c r="F488" s="38">
        <v>0</v>
      </c>
      <c r="G488" s="38">
        <v>12.76</v>
      </c>
      <c r="H488" s="38">
        <v>7885395</v>
      </c>
    </row>
    <row r="489" spans="1:8" x14ac:dyDescent="0.2">
      <c r="A489" s="39">
        <v>43098</v>
      </c>
      <c r="B489" s="38" t="s">
        <v>622</v>
      </c>
      <c r="C489" s="38">
        <v>10.5</v>
      </c>
      <c r="D489" s="38">
        <v>15</v>
      </c>
      <c r="E489" s="38">
        <v>149.40180000000001</v>
      </c>
      <c r="F489" s="38">
        <v>2</v>
      </c>
      <c r="G489" s="38">
        <v>149.5</v>
      </c>
    </row>
    <row r="490" spans="1:8" x14ac:dyDescent="0.2">
      <c r="A490" s="39">
        <v>43098</v>
      </c>
      <c r="B490" s="38" t="s">
        <v>623</v>
      </c>
      <c r="C490" s="38">
        <v>10.5</v>
      </c>
      <c r="D490" s="38">
        <v>15</v>
      </c>
      <c r="E490" s="38">
        <v>149.40180000000001</v>
      </c>
      <c r="F490" s="38">
        <v>2</v>
      </c>
      <c r="G490" s="38">
        <v>151.82</v>
      </c>
    </row>
    <row r="491" spans="1:8" x14ac:dyDescent="0.2">
      <c r="A491" s="39">
        <v>43098</v>
      </c>
      <c r="B491" s="38" t="s">
        <v>624</v>
      </c>
      <c r="C491" s="38">
        <v>10.5</v>
      </c>
      <c r="D491" s="38">
        <v>15</v>
      </c>
      <c r="E491" s="38">
        <v>149.40180000000001</v>
      </c>
      <c r="F491" s="38">
        <v>2</v>
      </c>
      <c r="G491" s="38">
        <v>150.63999999999999</v>
      </c>
    </row>
    <row r="492" spans="1:8" x14ac:dyDescent="0.2">
      <c r="A492" s="39">
        <v>43098</v>
      </c>
      <c r="B492" s="38" t="s">
        <v>625</v>
      </c>
      <c r="C492" s="38">
        <v>10.5</v>
      </c>
      <c r="D492" s="38">
        <v>15</v>
      </c>
      <c r="E492" s="38">
        <v>149.40180000000001</v>
      </c>
      <c r="F492" s="38">
        <v>2</v>
      </c>
      <c r="G492" s="38">
        <v>149.5</v>
      </c>
      <c r="H492" s="38">
        <v>158219932</v>
      </c>
    </row>
    <row r="493" spans="1:8" x14ac:dyDescent="0.2">
      <c r="A493" s="39">
        <v>43098</v>
      </c>
      <c r="B493" s="38" t="s">
        <v>626</v>
      </c>
      <c r="C493" s="38">
        <v>10.5</v>
      </c>
      <c r="D493" s="38">
        <v>15</v>
      </c>
      <c r="E493" s="38">
        <v>149.40180000000001</v>
      </c>
      <c r="F493" s="38">
        <v>2</v>
      </c>
      <c r="G493" s="38">
        <v>149.61000000000001</v>
      </c>
      <c r="H493" s="38">
        <v>158219932</v>
      </c>
    </row>
    <row r="494" spans="1:8" x14ac:dyDescent="0.2">
      <c r="A494" s="39">
        <v>43098</v>
      </c>
      <c r="B494" s="38" t="s">
        <v>627</v>
      </c>
      <c r="C494" s="38">
        <v>10.5</v>
      </c>
      <c r="D494" s="38">
        <v>15</v>
      </c>
      <c r="E494" s="38">
        <v>149.40180000000001</v>
      </c>
      <c r="F494" s="38">
        <v>2</v>
      </c>
      <c r="G494" s="38">
        <v>149.5</v>
      </c>
      <c r="H494" s="38">
        <v>158219932</v>
      </c>
    </row>
    <row r="495" spans="1:8" x14ac:dyDescent="0.2">
      <c r="A495" s="39">
        <v>43098</v>
      </c>
      <c r="B495" s="38" t="s">
        <v>628</v>
      </c>
      <c r="C495" s="38">
        <v>21.5</v>
      </c>
      <c r="D495" s="38">
        <v>27.5</v>
      </c>
      <c r="E495" s="38">
        <v>84.176100000000005</v>
      </c>
      <c r="F495" s="38">
        <v>0</v>
      </c>
      <c r="G495" s="38">
        <v>58.77</v>
      </c>
      <c r="H495" s="38">
        <v>5781109</v>
      </c>
    </row>
    <row r="496" spans="1:8" x14ac:dyDescent="0.2">
      <c r="A496" s="39">
        <v>43098</v>
      </c>
      <c r="B496" s="38" t="s">
        <v>629</v>
      </c>
      <c r="C496" s="38">
        <v>60</v>
      </c>
      <c r="D496" s="38">
        <v>60</v>
      </c>
      <c r="E496" s="38">
        <v>0</v>
      </c>
      <c r="F496" s="38">
        <v>0</v>
      </c>
      <c r="G496" s="38">
        <v>39</v>
      </c>
      <c r="H496" s="38">
        <v>180000</v>
      </c>
    </row>
    <row r="497" spans="1:8" x14ac:dyDescent="0.2">
      <c r="A497" s="39">
        <v>43098</v>
      </c>
      <c r="B497" s="38" t="s">
        <v>630</v>
      </c>
      <c r="C497" s="38">
        <v>16.5</v>
      </c>
      <c r="D497" s="38">
        <v>22.5</v>
      </c>
      <c r="E497" s="38">
        <v>37.485199999999999</v>
      </c>
      <c r="F497" s="38">
        <v>0</v>
      </c>
      <c r="G497" s="38">
        <v>34</v>
      </c>
      <c r="H497" s="38">
        <v>141635400</v>
      </c>
    </row>
    <row r="498" spans="1:8" x14ac:dyDescent="0.2">
      <c r="A498" s="39">
        <v>43098</v>
      </c>
      <c r="B498" s="38" t="s">
        <v>631</v>
      </c>
      <c r="C498" s="38">
        <v>60</v>
      </c>
      <c r="D498" s="38">
        <v>60</v>
      </c>
      <c r="E498" s="38">
        <v>17.9589</v>
      </c>
      <c r="F498" s="38">
        <v>0</v>
      </c>
      <c r="G498" s="38">
        <v>14.8</v>
      </c>
      <c r="H498" s="38">
        <v>317941</v>
      </c>
    </row>
    <row r="499" spans="1:8" x14ac:dyDescent="0.2">
      <c r="A499" s="39">
        <v>43098</v>
      </c>
      <c r="B499" s="38" t="s">
        <v>632</v>
      </c>
      <c r="C499" s="38">
        <v>12</v>
      </c>
      <c r="D499" s="38">
        <v>15</v>
      </c>
      <c r="E499" s="38">
        <v>638.58069999999998</v>
      </c>
      <c r="F499" s="38">
        <v>2</v>
      </c>
      <c r="G499" s="38">
        <v>430.87</v>
      </c>
      <c r="H499" s="38">
        <v>25893896</v>
      </c>
    </row>
    <row r="500" spans="1:8" x14ac:dyDescent="0.2">
      <c r="A500" s="39">
        <v>43098</v>
      </c>
      <c r="B500" s="38" t="s">
        <v>633</v>
      </c>
      <c r="C500" s="38">
        <v>18</v>
      </c>
      <c r="D500" s="38">
        <v>22.5</v>
      </c>
      <c r="E500" s="38">
        <v>8.2150999999999996</v>
      </c>
      <c r="F500" s="38">
        <v>0</v>
      </c>
      <c r="G500" s="38">
        <v>5.91</v>
      </c>
      <c r="H500" s="38">
        <v>82967357</v>
      </c>
    </row>
    <row r="501" spans="1:8" x14ac:dyDescent="0.2">
      <c r="A501" s="39">
        <v>43098</v>
      </c>
      <c r="B501" s="38" t="s">
        <v>634</v>
      </c>
      <c r="C501" s="38">
        <v>19.5</v>
      </c>
      <c r="D501" s="38">
        <v>22.5</v>
      </c>
      <c r="E501" s="38">
        <v>33.1434</v>
      </c>
      <c r="F501" s="38">
        <v>0</v>
      </c>
      <c r="G501" s="38">
        <v>33.96</v>
      </c>
      <c r="H501" s="38">
        <v>182245</v>
      </c>
    </row>
    <row r="502" spans="1:8" x14ac:dyDescent="0.2">
      <c r="A502" s="39">
        <v>43098</v>
      </c>
      <c r="B502" s="38" t="s">
        <v>635</v>
      </c>
      <c r="C502" s="38">
        <v>10.5</v>
      </c>
      <c r="D502" s="38">
        <v>15</v>
      </c>
      <c r="E502" s="38">
        <v>150.45060000000001</v>
      </c>
      <c r="F502" s="38">
        <v>2</v>
      </c>
      <c r="G502" s="38">
        <v>162.79</v>
      </c>
    </row>
    <row r="503" spans="1:8" x14ac:dyDescent="0.2">
      <c r="A503" s="39">
        <v>43098</v>
      </c>
      <c r="B503" s="38" t="s">
        <v>636</v>
      </c>
      <c r="C503" s="38">
        <v>10.5</v>
      </c>
      <c r="D503" s="38">
        <v>15</v>
      </c>
      <c r="E503" s="38">
        <v>150.45060000000001</v>
      </c>
      <c r="F503" s="38">
        <v>2</v>
      </c>
      <c r="G503" s="38">
        <v>165.32</v>
      </c>
    </row>
    <row r="504" spans="1:8" x14ac:dyDescent="0.2">
      <c r="A504" s="39">
        <v>43098</v>
      </c>
      <c r="B504" s="38" t="s">
        <v>637</v>
      </c>
      <c r="C504" s="38">
        <v>10.5</v>
      </c>
      <c r="D504" s="38">
        <v>15</v>
      </c>
      <c r="E504" s="38">
        <v>150.45060000000001</v>
      </c>
      <c r="F504" s="38">
        <v>2</v>
      </c>
      <c r="G504" s="38">
        <v>164.03</v>
      </c>
    </row>
    <row r="505" spans="1:8" x14ac:dyDescent="0.2">
      <c r="A505" s="39">
        <v>43098</v>
      </c>
      <c r="B505" s="38" t="s">
        <v>638</v>
      </c>
      <c r="C505" s="38">
        <v>10.5</v>
      </c>
      <c r="D505" s="38">
        <v>15</v>
      </c>
      <c r="E505" s="38">
        <v>150.45060000000001</v>
      </c>
      <c r="F505" s="38">
        <v>2</v>
      </c>
      <c r="G505" s="38">
        <v>162.79</v>
      </c>
      <c r="H505" s="38">
        <v>645139260</v>
      </c>
    </row>
    <row r="506" spans="1:8" x14ac:dyDescent="0.2">
      <c r="A506" s="39">
        <v>43098</v>
      </c>
      <c r="B506" s="38" t="s">
        <v>639</v>
      </c>
      <c r="C506" s="38">
        <v>10.5</v>
      </c>
      <c r="D506" s="38">
        <v>15</v>
      </c>
      <c r="E506" s="38">
        <v>150.45060000000001</v>
      </c>
      <c r="F506" s="38">
        <v>2</v>
      </c>
      <c r="G506" s="38">
        <v>163.37</v>
      </c>
      <c r="H506" s="38">
        <v>645139260</v>
      </c>
    </row>
    <row r="507" spans="1:8" x14ac:dyDescent="0.2">
      <c r="A507" s="39">
        <v>43098</v>
      </c>
      <c r="B507" s="38" t="s">
        <v>640</v>
      </c>
      <c r="C507" s="38">
        <v>10.5</v>
      </c>
      <c r="D507" s="38">
        <v>15</v>
      </c>
      <c r="E507" s="38">
        <v>150.45060000000001</v>
      </c>
      <c r="F507" s="38">
        <v>2</v>
      </c>
      <c r="G507" s="38">
        <v>162.79</v>
      </c>
      <c r="H507" s="38">
        <v>645139260</v>
      </c>
    </row>
    <row r="508" spans="1:8" x14ac:dyDescent="0.2">
      <c r="A508" s="39">
        <v>43098</v>
      </c>
      <c r="B508" s="38" t="s">
        <v>641</v>
      </c>
      <c r="C508" s="38">
        <v>10</v>
      </c>
      <c r="D508" s="38">
        <v>15</v>
      </c>
      <c r="E508" s="38">
        <v>0</v>
      </c>
      <c r="F508" s="38">
        <v>0</v>
      </c>
      <c r="G508" s="38">
        <v>17633</v>
      </c>
      <c r="H508" s="38">
        <v>0</v>
      </c>
    </row>
    <row r="509" spans="1:8" x14ac:dyDescent="0.2">
      <c r="A509" s="39">
        <v>43098</v>
      </c>
      <c r="B509" s="38" t="s">
        <v>642</v>
      </c>
      <c r="C509" s="38">
        <v>10</v>
      </c>
      <c r="D509" s="38">
        <v>15</v>
      </c>
      <c r="E509" s="38">
        <v>0</v>
      </c>
      <c r="F509" s="38">
        <v>0</v>
      </c>
      <c r="G509" s="38">
        <v>19501</v>
      </c>
      <c r="H509" s="38">
        <v>0</v>
      </c>
    </row>
    <row r="510" spans="1:8" x14ac:dyDescent="0.2">
      <c r="A510" s="39">
        <v>43098</v>
      </c>
      <c r="B510" s="38" t="s">
        <v>643</v>
      </c>
      <c r="C510" s="38">
        <v>14</v>
      </c>
      <c r="D510" s="38">
        <v>17.5</v>
      </c>
      <c r="E510" s="38">
        <v>39.298099999999998</v>
      </c>
      <c r="F510" s="38">
        <v>0</v>
      </c>
      <c r="G510" s="38">
        <v>41.51</v>
      </c>
      <c r="H510" s="38">
        <v>69606210</v>
      </c>
    </row>
    <row r="511" spans="1:8" x14ac:dyDescent="0.2">
      <c r="A511" s="39">
        <v>43098</v>
      </c>
      <c r="B511" s="38" t="s">
        <v>644</v>
      </c>
      <c r="C511" s="38">
        <v>35</v>
      </c>
      <c r="D511" s="38">
        <v>42.5</v>
      </c>
      <c r="E511" s="38">
        <v>17.480599999999999</v>
      </c>
      <c r="F511" s="38">
        <v>0</v>
      </c>
      <c r="G511" s="38">
        <v>12.3</v>
      </c>
      <c r="H511" s="38">
        <v>1800000</v>
      </c>
    </row>
    <row r="512" spans="1:8" x14ac:dyDescent="0.2">
      <c r="A512" s="39">
        <v>43098</v>
      </c>
      <c r="B512" s="38" t="s">
        <v>645</v>
      </c>
      <c r="C512" s="38">
        <v>13.5</v>
      </c>
      <c r="D512" s="38">
        <v>17.5</v>
      </c>
      <c r="E512" s="38">
        <v>21.703299999999999</v>
      </c>
      <c r="F512" s="38">
        <v>0</v>
      </c>
      <c r="G512" s="38">
        <v>20</v>
      </c>
      <c r="H512" s="38">
        <v>31768471</v>
      </c>
    </row>
    <row r="513" spans="1:8" x14ac:dyDescent="0.2">
      <c r="A513" s="39">
        <v>43098</v>
      </c>
      <c r="B513" s="38" t="s">
        <v>646</v>
      </c>
      <c r="C513" s="38">
        <v>27.5</v>
      </c>
      <c r="D513" s="38">
        <v>32.5</v>
      </c>
      <c r="E513" s="38">
        <v>12.2325</v>
      </c>
      <c r="F513" s="38">
        <v>0</v>
      </c>
      <c r="G513" s="38">
        <v>12.05</v>
      </c>
      <c r="H513" s="38">
        <v>37500000</v>
      </c>
    </row>
    <row r="514" spans="1:8" x14ac:dyDescent="0.2">
      <c r="A514" s="39">
        <v>43098</v>
      </c>
      <c r="B514" s="38" t="s">
        <v>148</v>
      </c>
      <c r="C514" s="38">
        <v>20.5</v>
      </c>
      <c r="D514" s="38">
        <v>27.5</v>
      </c>
      <c r="E514" s="38">
        <v>267.9948</v>
      </c>
      <c r="F514" s="38">
        <v>0</v>
      </c>
      <c r="G514" s="38">
        <v>298.95</v>
      </c>
      <c r="H514" s="38">
        <v>1476753</v>
      </c>
    </row>
    <row r="515" spans="1:8" x14ac:dyDescent="0.2">
      <c r="A515" s="39">
        <v>43098</v>
      </c>
      <c r="B515" s="38" t="s">
        <v>149</v>
      </c>
      <c r="C515" s="38">
        <v>15.5</v>
      </c>
      <c r="D515" s="38">
        <v>22.5</v>
      </c>
      <c r="E515" s="38">
        <v>6.3669000000000002</v>
      </c>
      <c r="F515" s="38">
        <v>0</v>
      </c>
      <c r="G515" s="38">
        <v>4.1399999999999997</v>
      </c>
      <c r="H515" s="38">
        <v>237045113</v>
      </c>
    </row>
    <row r="516" spans="1:8" x14ac:dyDescent="0.2">
      <c r="A516" s="39">
        <v>43098</v>
      </c>
      <c r="B516" s="38" t="s">
        <v>647</v>
      </c>
      <c r="C516" s="38">
        <v>13.5</v>
      </c>
      <c r="D516" s="38">
        <v>17.5</v>
      </c>
      <c r="E516" s="38">
        <v>75.242099999999994</v>
      </c>
      <c r="F516" s="38">
        <v>2</v>
      </c>
      <c r="G516" s="38">
        <v>47.49</v>
      </c>
    </row>
    <row r="517" spans="1:8" x14ac:dyDescent="0.2">
      <c r="A517" s="39">
        <v>43098</v>
      </c>
      <c r="B517" s="38" t="s">
        <v>648</v>
      </c>
      <c r="C517" s="38">
        <v>13.5</v>
      </c>
      <c r="D517" s="38">
        <v>17.5</v>
      </c>
      <c r="E517" s="38">
        <v>75.242099999999994</v>
      </c>
      <c r="F517" s="38">
        <v>2</v>
      </c>
      <c r="G517" s="38">
        <v>48.23</v>
      </c>
    </row>
    <row r="518" spans="1:8" x14ac:dyDescent="0.2">
      <c r="A518" s="39">
        <v>43098</v>
      </c>
      <c r="B518" s="38" t="s">
        <v>649</v>
      </c>
      <c r="C518" s="38">
        <v>13.5</v>
      </c>
      <c r="D518" s="38">
        <v>17.5</v>
      </c>
      <c r="E518" s="38">
        <v>75.242099999999994</v>
      </c>
      <c r="F518" s="38">
        <v>2</v>
      </c>
      <c r="G518" s="38">
        <v>47.85</v>
      </c>
    </row>
    <row r="519" spans="1:8" x14ac:dyDescent="0.2">
      <c r="A519" s="39">
        <v>43098</v>
      </c>
      <c r="B519" s="38" t="s">
        <v>650</v>
      </c>
      <c r="C519" s="38">
        <v>13.5</v>
      </c>
      <c r="D519" s="38">
        <v>17.5</v>
      </c>
      <c r="E519" s="38">
        <v>75.242099999999994</v>
      </c>
      <c r="F519" s="38">
        <v>2</v>
      </c>
      <c r="G519" s="38">
        <v>47.49</v>
      </c>
      <c r="H519" s="38">
        <v>248840743</v>
      </c>
    </row>
    <row r="520" spans="1:8" x14ac:dyDescent="0.2">
      <c r="A520" s="39">
        <v>43098</v>
      </c>
      <c r="B520" s="38" t="s">
        <v>651</v>
      </c>
      <c r="C520" s="38">
        <v>13.5</v>
      </c>
      <c r="D520" s="38">
        <v>17.5</v>
      </c>
      <c r="E520" s="38">
        <v>75.242099999999994</v>
      </c>
      <c r="F520" s="38">
        <v>2</v>
      </c>
      <c r="G520" s="38">
        <v>47.73</v>
      </c>
      <c r="H520" s="38">
        <v>248840743</v>
      </c>
    </row>
    <row r="521" spans="1:8" x14ac:dyDescent="0.2">
      <c r="A521" s="39">
        <v>43098</v>
      </c>
      <c r="B521" s="38" t="s">
        <v>110</v>
      </c>
      <c r="C521" s="38">
        <v>13.5</v>
      </c>
      <c r="D521" s="38">
        <v>17.5</v>
      </c>
      <c r="E521" s="38">
        <v>75.242099999999994</v>
      </c>
      <c r="F521" s="38">
        <v>2</v>
      </c>
      <c r="G521" s="38">
        <v>47.49</v>
      </c>
      <c r="H521" s="38">
        <v>248840743</v>
      </c>
    </row>
    <row r="522" spans="1:8" x14ac:dyDescent="0.2">
      <c r="A522" s="39">
        <v>43098</v>
      </c>
      <c r="B522" s="38" t="s">
        <v>652</v>
      </c>
      <c r="C522" s="38">
        <v>19</v>
      </c>
      <c r="D522" s="38">
        <v>22.5</v>
      </c>
      <c r="E522" s="38">
        <v>58.515700000000002</v>
      </c>
      <c r="F522" s="38">
        <v>0</v>
      </c>
      <c r="G522" s="38">
        <v>62.6</v>
      </c>
      <c r="H522" s="38">
        <v>2940300</v>
      </c>
    </row>
    <row r="523" spans="1:8" x14ac:dyDescent="0.2">
      <c r="A523" s="39">
        <v>43098</v>
      </c>
      <c r="B523" s="38" t="s">
        <v>653</v>
      </c>
      <c r="C523" s="38">
        <v>60</v>
      </c>
      <c r="D523" s="38">
        <v>60</v>
      </c>
      <c r="E523" s="38">
        <v>0</v>
      </c>
      <c r="F523" s="38">
        <v>0</v>
      </c>
      <c r="G523" s="38">
        <v>2.89</v>
      </c>
      <c r="H523" s="38">
        <v>1020000</v>
      </c>
    </row>
    <row r="524" spans="1:8" x14ac:dyDescent="0.2">
      <c r="A524" s="39">
        <v>43098</v>
      </c>
      <c r="B524" s="38" t="s">
        <v>654</v>
      </c>
      <c r="C524" s="38">
        <v>60</v>
      </c>
      <c r="D524" s="38">
        <v>60</v>
      </c>
      <c r="E524" s="38">
        <v>2.6762999999999999</v>
      </c>
      <c r="F524" s="38">
        <v>0</v>
      </c>
      <c r="G524" s="38">
        <v>2.1</v>
      </c>
      <c r="H524" s="38">
        <v>6897000</v>
      </c>
    </row>
    <row r="525" spans="1:8" x14ac:dyDescent="0.2">
      <c r="A525" s="39">
        <v>43098</v>
      </c>
      <c r="B525" s="38" t="s">
        <v>655</v>
      </c>
      <c r="C525" s="38">
        <v>16.5</v>
      </c>
      <c r="D525" s="38">
        <v>22.5</v>
      </c>
      <c r="E525" s="38">
        <v>45.866100000000003</v>
      </c>
      <c r="F525" s="38">
        <v>0</v>
      </c>
      <c r="G525" s="38">
        <v>42.43</v>
      </c>
      <c r="H525" s="38">
        <v>75000000</v>
      </c>
    </row>
    <row r="526" spans="1:8" x14ac:dyDescent="0.2">
      <c r="A526" s="39">
        <v>43098</v>
      </c>
      <c r="B526" s="38" t="s">
        <v>656</v>
      </c>
      <c r="C526" s="38">
        <v>18</v>
      </c>
      <c r="D526" s="38">
        <v>22.5</v>
      </c>
      <c r="E526" s="38">
        <v>1533.3294000000001</v>
      </c>
      <c r="F526" s="38">
        <v>0</v>
      </c>
      <c r="G526" s="38">
        <v>2147.92</v>
      </c>
      <c r="H526" s="38">
        <v>12413993</v>
      </c>
    </row>
    <row r="527" spans="1:8" x14ac:dyDescent="0.2">
      <c r="A527" s="39">
        <v>43098</v>
      </c>
      <c r="B527" s="38" t="s">
        <v>657</v>
      </c>
      <c r="C527" s="38">
        <v>40</v>
      </c>
      <c r="D527" s="38">
        <v>60</v>
      </c>
      <c r="E527" s="38">
        <v>1.625</v>
      </c>
      <c r="F527" s="38">
        <v>0</v>
      </c>
      <c r="G527" s="38">
        <v>1.05</v>
      </c>
      <c r="H527" s="38">
        <v>186121395</v>
      </c>
    </row>
    <row r="528" spans="1:8" x14ac:dyDescent="0.2">
      <c r="A528" s="39">
        <v>43098</v>
      </c>
      <c r="B528" s="38" t="s">
        <v>658</v>
      </c>
      <c r="C528" s="38">
        <v>60</v>
      </c>
      <c r="D528" s="38">
        <v>60</v>
      </c>
      <c r="E528" s="38">
        <v>0</v>
      </c>
      <c r="F528" s="38">
        <v>0</v>
      </c>
      <c r="G528" s="38">
        <v>2.02</v>
      </c>
      <c r="H528" s="38">
        <v>8676164</v>
      </c>
    </row>
    <row r="529" spans="1:8" x14ac:dyDescent="0.2">
      <c r="A529" s="39">
        <v>43098</v>
      </c>
      <c r="B529" s="38" t="s">
        <v>659</v>
      </c>
      <c r="C529" s="38">
        <v>20</v>
      </c>
      <c r="D529" s="38">
        <v>27.5</v>
      </c>
      <c r="E529" s="38">
        <v>278.91129999999998</v>
      </c>
      <c r="F529" s="38">
        <v>0</v>
      </c>
      <c r="G529" s="38">
        <v>213.49</v>
      </c>
      <c r="H529" s="38">
        <v>7115594</v>
      </c>
    </row>
    <row r="530" spans="1:8" x14ac:dyDescent="0.2">
      <c r="A530" s="39">
        <v>43098</v>
      </c>
      <c r="B530" s="38" t="s">
        <v>660</v>
      </c>
      <c r="C530" s="38">
        <v>60</v>
      </c>
      <c r="D530" s="38">
        <v>60</v>
      </c>
      <c r="E530" s="38">
        <v>94.43</v>
      </c>
      <c r="F530" s="38">
        <v>0</v>
      </c>
      <c r="G530" s="38">
        <v>94.43</v>
      </c>
    </row>
    <row r="531" spans="1:8" x14ac:dyDescent="0.2">
      <c r="A531" s="39">
        <v>43098</v>
      </c>
      <c r="B531" s="38" t="s">
        <v>661</v>
      </c>
      <c r="C531" s="38">
        <v>60</v>
      </c>
      <c r="D531" s="38">
        <v>60</v>
      </c>
      <c r="E531" s="38">
        <v>0</v>
      </c>
      <c r="F531" s="38">
        <v>0</v>
      </c>
      <c r="G531" s="38">
        <v>0.3</v>
      </c>
      <c r="H531" s="38">
        <v>2000000</v>
      </c>
    </row>
    <row r="532" spans="1:8" x14ac:dyDescent="0.2">
      <c r="A532" s="39">
        <v>43098</v>
      </c>
      <c r="B532" s="38" t="s">
        <v>150</v>
      </c>
      <c r="C532" s="38">
        <v>16.5</v>
      </c>
      <c r="D532" s="38">
        <v>22.5</v>
      </c>
      <c r="E532" s="38">
        <v>229.47069999999999</v>
      </c>
      <c r="F532" s="38">
        <v>0</v>
      </c>
      <c r="G532" s="38">
        <v>219.75</v>
      </c>
      <c r="H532" s="38">
        <v>1991586</v>
      </c>
    </row>
    <row r="533" spans="1:8" x14ac:dyDescent="0.2">
      <c r="A533" s="39">
        <v>43098</v>
      </c>
      <c r="B533" s="38" t="s">
        <v>662</v>
      </c>
      <c r="C533" s="38">
        <v>60</v>
      </c>
      <c r="D533" s="38">
        <v>60</v>
      </c>
      <c r="E533" s="38">
        <v>0</v>
      </c>
      <c r="F533" s="38">
        <v>0</v>
      </c>
      <c r="G533" s="38">
        <v>10</v>
      </c>
      <c r="H533" s="38">
        <v>44957592</v>
      </c>
    </row>
    <row r="534" spans="1:8" x14ac:dyDescent="0.2">
      <c r="A534" s="39">
        <v>43098</v>
      </c>
      <c r="B534" s="38" t="s">
        <v>663</v>
      </c>
      <c r="C534" s="38">
        <v>60</v>
      </c>
      <c r="D534" s="38">
        <v>60</v>
      </c>
      <c r="E534" s="38">
        <v>148.70599999999999</v>
      </c>
      <c r="F534" s="38">
        <v>0</v>
      </c>
      <c r="G534" s="38">
        <v>132.25</v>
      </c>
      <c r="H534" s="38">
        <v>637283</v>
      </c>
    </row>
    <row r="535" spans="1:8" x14ac:dyDescent="0.2">
      <c r="A535" s="39">
        <v>43098</v>
      </c>
      <c r="B535" s="38" t="s">
        <v>664</v>
      </c>
      <c r="C535" s="38">
        <v>16.5</v>
      </c>
      <c r="D535" s="38">
        <v>22.5</v>
      </c>
      <c r="E535" s="38">
        <v>29.3246</v>
      </c>
      <c r="F535" s="38">
        <v>0</v>
      </c>
      <c r="G535" s="38">
        <v>28.35</v>
      </c>
      <c r="H535" s="38">
        <v>262550397</v>
      </c>
    </row>
    <row r="536" spans="1:8" x14ac:dyDescent="0.2">
      <c r="A536" s="39">
        <v>43098</v>
      </c>
      <c r="B536" s="38" t="s">
        <v>665</v>
      </c>
      <c r="C536" s="38">
        <v>60</v>
      </c>
      <c r="D536" s="38">
        <v>60</v>
      </c>
      <c r="E536" s="38">
        <v>10.3796</v>
      </c>
      <c r="F536" s="38">
        <v>0</v>
      </c>
      <c r="G536" s="38">
        <v>15.05</v>
      </c>
      <c r="H536" s="38">
        <v>5073960</v>
      </c>
    </row>
    <row r="537" spans="1:8" x14ac:dyDescent="0.2">
      <c r="A537" s="39">
        <v>43098</v>
      </c>
      <c r="B537" s="38" t="s">
        <v>666</v>
      </c>
      <c r="C537" s="38">
        <v>23.5</v>
      </c>
      <c r="D537" s="38">
        <v>27.5</v>
      </c>
      <c r="E537" s="38">
        <v>88.655600000000007</v>
      </c>
      <c r="F537" s="38">
        <v>0</v>
      </c>
      <c r="G537" s="38">
        <v>86.5</v>
      </c>
      <c r="H537" s="38">
        <v>900000</v>
      </c>
    </row>
    <row r="538" spans="1:8" x14ac:dyDescent="0.2">
      <c r="A538" s="39">
        <v>43098</v>
      </c>
      <c r="B538" s="38" t="s">
        <v>151</v>
      </c>
      <c r="C538" s="38">
        <v>18.5</v>
      </c>
      <c r="D538" s="38">
        <v>22.5</v>
      </c>
      <c r="E538" s="38">
        <v>5.4892000000000003</v>
      </c>
      <c r="F538" s="38">
        <v>0</v>
      </c>
      <c r="G538" s="38">
        <v>4.0199999999999996</v>
      </c>
      <c r="H538" s="38">
        <v>188607788</v>
      </c>
    </row>
    <row r="539" spans="1:8" x14ac:dyDescent="0.2">
      <c r="A539" s="39">
        <v>43098</v>
      </c>
      <c r="B539" s="38" t="s">
        <v>667</v>
      </c>
      <c r="C539" s="38">
        <v>60</v>
      </c>
      <c r="D539" s="38">
        <v>60</v>
      </c>
      <c r="E539" s="38">
        <v>0</v>
      </c>
      <c r="F539" s="38">
        <v>0</v>
      </c>
      <c r="G539" s="38">
        <v>3.8</v>
      </c>
      <c r="H539" s="38">
        <v>2622</v>
      </c>
    </row>
    <row r="540" spans="1:8" x14ac:dyDescent="0.2">
      <c r="A540" s="39">
        <v>43098</v>
      </c>
      <c r="B540" s="38" t="s">
        <v>668</v>
      </c>
      <c r="C540" s="38">
        <v>12</v>
      </c>
      <c r="D540" s="38">
        <v>15</v>
      </c>
      <c r="E540" s="38">
        <v>20.915299999999998</v>
      </c>
      <c r="F540" s="38">
        <v>2</v>
      </c>
      <c r="G540" s="38">
        <v>14.95</v>
      </c>
      <c r="H540" s="38">
        <v>817297745</v>
      </c>
    </row>
    <row r="541" spans="1:8" x14ac:dyDescent="0.2">
      <c r="A541" s="39">
        <v>43098</v>
      </c>
      <c r="B541" s="38" t="s">
        <v>669</v>
      </c>
      <c r="C541" s="38">
        <v>60</v>
      </c>
      <c r="D541" s="38">
        <v>60</v>
      </c>
      <c r="E541" s="38">
        <v>0</v>
      </c>
      <c r="F541" s="38">
        <v>0</v>
      </c>
      <c r="G541" s="38">
        <v>0.1</v>
      </c>
      <c r="H541" s="38">
        <v>11819680</v>
      </c>
    </row>
    <row r="542" spans="1:8" x14ac:dyDescent="0.2">
      <c r="A542" s="39">
        <v>43098</v>
      </c>
      <c r="B542" s="38" t="s">
        <v>670</v>
      </c>
      <c r="C542" s="38">
        <v>18</v>
      </c>
      <c r="D542" s="38">
        <v>22.5</v>
      </c>
      <c r="E542" s="38">
        <v>340.7955</v>
      </c>
      <c r="F542" s="38">
        <v>0</v>
      </c>
      <c r="G542" s="38">
        <v>345.5</v>
      </c>
      <c r="H542" s="38">
        <v>16372973</v>
      </c>
    </row>
    <row r="543" spans="1:8" x14ac:dyDescent="0.2">
      <c r="A543" s="39">
        <v>43098</v>
      </c>
      <c r="B543" s="38" t="s">
        <v>671</v>
      </c>
      <c r="C543" s="38">
        <v>18.5</v>
      </c>
      <c r="D543" s="38">
        <v>22.5</v>
      </c>
      <c r="E543" s="38">
        <v>13.1816</v>
      </c>
      <c r="F543" s="38">
        <v>0</v>
      </c>
      <c r="G543" s="38">
        <v>13.35</v>
      </c>
      <c r="H543" s="38">
        <v>227300000</v>
      </c>
    </row>
    <row r="544" spans="1:8" x14ac:dyDescent="0.2">
      <c r="A544" s="39">
        <v>43098</v>
      </c>
      <c r="B544" s="38" t="s">
        <v>672</v>
      </c>
      <c r="C544" s="38">
        <v>60</v>
      </c>
      <c r="D544" s="38">
        <v>60</v>
      </c>
      <c r="E544" s="38">
        <v>4.6496000000000004</v>
      </c>
      <c r="F544" s="38">
        <v>0</v>
      </c>
      <c r="G544" s="38">
        <v>7.24</v>
      </c>
      <c r="H544" s="38">
        <v>17500000</v>
      </c>
    </row>
    <row r="545" spans="1:8" x14ac:dyDescent="0.2">
      <c r="A545" s="39">
        <v>43098</v>
      </c>
      <c r="B545" s="38" t="s">
        <v>673</v>
      </c>
      <c r="C545" s="38">
        <v>60</v>
      </c>
      <c r="D545" s="38">
        <v>60</v>
      </c>
      <c r="E545" s="38">
        <v>6.0537000000000001</v>
      </c>
      <c r="F545" s="38">
        <v>0</v>
      </c>
      <c r="G545" s="38">
        <v>4</v>
      </c>
      <c r="H545" s="38">
        <v>1000000</v>
      </c>
    </row>
    <row r="546" spans="1:8" x14ac:dyDescent="0.2">
      <c r="A546" s="39">
        <v>43098</v>
      </c>
      <c r="B546" s="38" t="s">
        <v>674</v>
      </c>
      <c r="C546" s="38">
        <v>25.5</v>
      </c>
      <c r="D546" s="38">
        <v>32.5</v>
      </c>
      <c r="E546" s="38">
        <v>12.0091</v>
      </c>
      <c r="F546" s="38">
        <v>0</v>
      </c>
      <c r="G546" s="38">
        <v>8.61</v>
      </c>
      <c r="H546" s="38">
        <v>27580967</v>
      </c>
    </row>
    <row r="547" spans="1:8" x14ac:dyDescent="0.2">
      <c r="A547" s="39">
        <v>43098</v>
      </c>
      <c r="B547" s="38" t="s">
        <v>152</v>
      </c>
      <c r="C547" s="38">
        <v>13</v>
      </c>
      <c r="D547" s="38">
        <v>17.5</v>
      </c>
      <c r="E547" s="38">
        <v>87.705799999999996</v>
      </c>
      <c r="F547" s="38">
        <v>2</v>
      </c>
      <c r="G547" s="38">
        <v>63.12</v>
      </c>
      <c r="H547" s="38">
        <v>124931836</v>
      </c>
    </row>
    <row r="548" spans="1:8" x14ac:dyDescent="0.2">
      <c r="A548" s="39">
        <v>43098</v>
      </c>
      <c r="B548" s="38" t="s">
        <v>675</v>
      </c>
      <c r="C548" s="38">
        <v>26</v>
      </c>
      <c r="D548" s="38">
        <v>32.5</v>
      </c>
      <c r="E548" s="38">
        <v>7.7373000000000003</v>
      </c>
      <c r="F548" s="38">
        <v>0</v>
      </c>
      <c r="G548" s="38">
        <v>6.95</v>
      </c>
      <c r="H548" s="38">
        <v>10183776</v>
      </c>
    </row>
    <row r="549" spans="1:8" x14ac:dyDescent="0.2">
      <c r="A549" s="39">
        <v>43098</v>
      </c>
      <c r="B549" s="38" t="s">
        <v>676</v>
      </c>
      <c r="C549" s="38">
        <v>14</v>
      </c>
      <c r="D549" s="38">
        <v>17.5</v>
      </c>
      <c r="E549" s="38">
        <v>21.3521</v>
      </c>
      <c r="F549" s="38">
        <v>0</v>
      </c>
      <c r="G549" s="38">
        <v>22.13</v>
      </c>
      <c r="H549" s="38">
        <v>167436716</v>
      </c>
    </row>
    <row r="550" spans="1:8" x14ac:dyDescent="0.2">
      <c r="A550" s="39">
        <v>43098</v>
      </c>
      <c r="B550" s="38" t="s">
        <v>677</v>
      </c>
      <c r="C550" s="38">
        <v>10</v>
      </c>
      <c r="D550" s="38">
        <v>15</v>
      </c>
      <c r="E550" s="38">
        <v>583.43650000000002</v>
      </c>
      <c r="F550" s="38">
        <v>2</v>
      </c>
      <c r="G550" s="38">
        <v>509.83</v>
      </c>
      <c r="H550" s="38">
        <v>31282826</v>
      </c>
    </row>
    <row r="551" spans="1:8" x14ac:dyDescent="0.2">
      <c r="A551" s="39">
        <v>43098</v>
      </c>
      <c r="B551" s="38" t="s">
        <v>678</v>
      </c>
      <c r="C551" s="38">
        <v>29.5</v>
      </c>
      <c r="D551" s="38">
        <v>32.5</v>
      </c>
      <c r="E551" s="38">
        <v>2.1736</v>
      </c>
      <c r="F551" s="38">
        <v>0</v>
      </c>
      <c r="G551" s="38">
        <v>1.7</v>
      </c>
      <c r="H551" s="38">
        <v>47969713</v>
      </c>
    </row>
    <row r="552" spans="1:8" x14ac:dyDescent="0.2">
      <c r="A552" s="39">
        <v>43098</v>
      </c>
      <c r="B552" s="38" t="s">
        <v>679</v>
      </c>
      <c r="C552" s="38">
        <v>17.5</v>
      </c>
      <c r="D552" s="38">
        <v>22.5</v>
      </c>
      <c r="E552" s="38">
        <v>2847.6623</v>
      </c>
      <c r="F552" s="38">
        <v>0</v>
      </c>
      <c r="G552" s="38">
        <v>3200</v>
      </c>
      <c r="H552" s="38">
        <v>3079017</v>
      </c>
    </row>
    <row r="553" spans="1:8" x14ac:dyDescent="0.2">
      <c r="A553" s="39">
        <v>43098</v>
      </c>
      <c r="B553" s="38" t="s">
        <v>680</v>
      </c>
      <c r="C553" s="38">
        <v>60</v>
      </c>
      <c r="D553" s="38">
        <v>60</v>
      </c>
      <c r="E553" s="38">
        <v>98.895099999999999</v>
      </c>
      <c r="F553" s="38">
        <v>0</v>
      </c>
      <c r="G553" s="38">
        <v>82.25</v>
      </c>
      <c r="H553" s="38">
        <v>496584</v>
      </c>
    </row>
    <row r="554" spans="1:8" x14ac:dyDescent="0.2">
      <c r="A554" s="39">
        <v>43098</v>
      </c>
      <c r="B554" s="38" t="s">
        <v>681</v>
      </c>
      <c r="C554" s="38">
        <v>60</v>
      </c>
      <c r="D554" s="38">
        <v>60</v>
      </c>
      <c r="E554" s="38">
        <v>0</v>
      </c>
      <c r="F554" s="38">
        <v>0</v>
      </c>
      <c r="G554" s="38">
        <v>5.42</v>
      </c>
      <c r="H554" s="38">
        <v>4854522</v>
      </c>
    </row>
    <row r="555" spans="1:8" x14ac:dyDescent="0.2">
      <c r="A555" s="39">
        <v>43098</v>
      </c>
      <c r="B555" s="38" t="s">
        <v>682</v>
      </c>
      <c r="C555" s="38">
        <v>12</v>
      </c>
      <c r="D555" s="38">
        <v>15</v>
      </c>
      <c r="E555" s="38">
        <v>127.26900000000001</v>
      </c>
      <c r="F555" s="38">
        <v>0</v>
      </c>
      <c r="G555" s="38">
        <v>103.76</v>
      </c>
      <c r="H555" s="38">
        <v>11622985</v>
      </c>
    </row>
    <row r="556" spans="1:8" x14ac:dyDescent="0.2">
      <c r="A556" s="39">
        <v>43098</v>
      </c>
      <c r="B556" s="38" t="s">
        <v>683</v>
      </c>
      <c r="C556" s="38">
        <v>10</v>
      </c>
      <c r="D556" s="38">
        <v>15</v>
      </c>
      <c r="E556" s="38">
        <v>545.80160000000001</v>
      </c>
      <c r="F556" s="38">
        <v>2</v>
      </c>
      <c r="G556" s="38">
        <v>594.26</v>
      </c>
      <c r="H556" s="38">
        <v>108345158</v>
      </c>
    </row>
    <row r="557" spans="1:8" x14ac:dyDescent="0.2">
      <c r="A557" s="39">
        <v>43098</v>
      </c>
      <c r="B557" s="38" t="s">
        <v>684</v>
      </c>
      <c r="C557" s="38">
        <v>60</v>
      </c>
      <c r="D557" s="38">
        <v>60</v>
      </c>
      <c r="E557" s="38">
        <v>265.2253</v>
      </c>
      <c r="F557" s="38">
        <v>0</v>
      </c>
      <c r="G557" s="38">
        <v>205</v>
      </c>
      <c r="H557" s="38">
        <v>2156261</v>
      </c>
    </row>
    <row r="558" spans="1:8" x14ac:dyDescent="0.2">
      <c r="A558" s="39">
        <v>43098</v>
      </c>
      <c r="B558" s="38" t="s">
        <v>685</v>
      </c>
      <c r="C558" s="38">
        <v>12.5</v>
      </c>
      <c r="D558" s="38">
        <v>17.5</v>
      </c>
      <c r="E558" s="38">
        <v>10.9702</v>
      </c>
      <c r="F558" s="38">
        <v>2</v>
      </c>
      <c r="G558" s="38">
        <v>8.74</v>
      </c>
    </row>
    <row r="559" spans="1:8" x14ac:dyDescent="0.2">
      <c r="A559" s="39">
        <v>43098</v>
      </c>
      <c r="B559" s="38" t="s">
        <v>686</v>
      </c>
      <c r="C559" s="38">
        <v>12.5</v>
      </c>
      <c r="D559" s="38">
        <v>17.5</v>
      </c>
      <c r="E559" s="38">
        <v>10.9702</v>
      </c>
      <c r="F559" s="38">
        <v>2</v>
      </c>
      <c r="G559" s="38">
        <v>8.8800000000000008</v>
      </c>
    </row>
    <row r="560" spans="1:8" x14ac:dyDescent="0.2">
      <c r="A560" s="39">
        <v>43098</v>
      </c>
      <c r="B560" s="38" t="s">
        <v>687</v>
      </c>
      <c r="C560" s="38">
        <v>12.5</v>
      </c>
      <c r="D560" s="38">
        <v>17.5</v>
      </c>
      <c r="E560" s="38">
        <v>10.9702</v>
      </c>
      <c r="F560" s="38">
        <v>2</v>
      </c>
      <c r="G560" s="38">
        <v>8.81</v>
      </c>
    </row>
    <row r="561" spans="1:8" x14ac:dyDescent="0.2">
      <c r="A561" s="39">
        <v>43098</v>
      </c>
      <c r="B561" s="38" t="s">
        <v>688</v>
      </c>
      <c r="C561" s="38">
        <v>12.5</v>
      </c>
      <c r="D561" s="38">
        <v>17.5</v>
      </c>
      <c r="E561" s="38">
        <v>10.9702</v>
      </c>
      <c r="F561" s="38">
        <v>2</v>
      </c>
      <c r="G561" s="38">
        <v>8.74</v>
      </c>
      <c r="H561" s="38">
        <v>383502306</v>
      </c>
    </row>
    <row r="562" spans="1:8" x14ac:dyDescent="0.2">
      <c r="A562" s="39">
        <v>43098</v>
      </c>
      <c r="B562" s="38" t="s">
        <v>689</v>
      </c>
      <c r="C562" s="38">
        <v>12.5</v>
      </c>
      <c r="D562" s="38">
        <v>17.5</v>
      </c>
      <c r="E562" s="38">
        <v>10.9702</v>
      </c>
      <c r="F562" s="38">
        <v>2</v>
      </c>
      <c r="G562" s="38">
        <v>8.69</v>
      </c>
      <c r="H562" s="38">
        <v>383502306</v>
      </c>
    </row>
    <row r="563" spans="1:8" x14ac:dyDescent="0.2">
      <c r="A563" s="39">
        <v>43098</v>
      </c>
      <c r="B563" s="38" t="s">
        <v>690</v>
      </c>
      <c r="C563" s="38">
        <v>12.5</v>
      </c>
      <c r="D563" s="38">
        <v>17.5</v>
      </c>
      <c r="E563" s="38">
        <v>10.9702</v>
      </c>
      <c r="F563" s="38">
        <v>2</v>
      </c>
      <c r="G563" s="38">
        <v>8.74</v>
      </c>
      <c r="H563" s="38">
        <v>383502306</v>
      </c>
    </row>
    <row r="564" spans="1:8" x14ac:dyDescent="0.2">
      <c r="A564" s="39">
        <v>43098</v>
      </c>
      <c r="B564" s="38" t="s">
        <v>691</v>
      </c>
      <c r="C564" s="38">
        <v>10</v>
      </c>
      <c r="D564" s="38">
        <v>15</v>
      </c>
      <c r="E564" s="38">
        <v>181.1705</v>
      </c>
      <c r="F564" s="38">
        <v>2</v>
      </c>
      <c r="G564" s="38">
        <v>205.91</v>
      </c>
    </row>
    <row r="565" spans="1:8" x14ac:dyDescent="0.2">
      <c r="A565" s="39">
        <v>43098</v>
      </c>
      <c r="B565" s="38" t="s">
        <v>692</v>
      </c>
      <c r="C565" s="38">
        <v>10</v>
      </c>
      <c r="D565" s="38">
        <v>15</v>
      </c>
      <c r="E565" s="38">
        <v>181.1705</v>
      </c>
      <c r="F565" s="38">
        <v>2</v>
      </c>
      <c r="G565" s="38">
        <v>209.11</v>
      </c>
    </row>
    <row r="566" spans="1:8" x14ac:dyDescent="0.2">
      <c r="A566" s="39">
        <v>43098</v>
      </c>
      <c r="B566" s="38" t="s">
        <v>693</v>
      </c>
      <c r="C566" s="38">
        <v>10</v>
      </c>
      <c r="D566" s="38">
        <v>15</v>
      </c>
      <c r="E566" s="38">
        <v>181.1705</v>
      </c>
      <c r="F566" s="38">
        <v>2</v>
      </c>
      <c r="G566" s="38">
        <v>207.48</v>
      </c>
    </row>
    <row r="567" spans="1:8" x14ac:dyDescent="0.2">
      <c r="A567" s="39">
        <v>43098</v>
      </c>
      <c r="B567" s="38" t="s">
        <v>694</v>
      </c>
      <c r="C567" s="38">
        <v>10</v>
      </c>
      <c r="D567" s="38">
        <v>15</v>
      </c>
      <c r="E567" s="38">
        <v>181.1705</v>
      </c>
      <c r="F567" s="38">
        <v>2</v>
      </c>
      <c r="G567" s="38">
        <v>205.91</v>
      </c>
      <c r="H567" s="38">
        <v>481543919</v>
      </c>
    </row>
    <row r="568" spans="1:8" x14ac:dyDescent="0.2">
      <c r="A568" s="39">
        <v>43098</v>
      </c>
      <c r="B568" s="38" t="s">
        <v>695</v>
      </c>
      <c r="C568" s="38">
        <v>10</v>
      </c>
      <c r="D568" s="38">
        <v>15</v>
      </c>
      <c r="E568" s="38">
        <v>181.1705</v>
      </c>
      <c r="F568" s="38">
        <v>2</v>
      </c>
      <c r="G568" s="38">
        <v>205.69</v>
      </c>
      <c r="H568" s="38">
        <v>481543919</v>
      </c>
    </row>
    <row r="569" spans="1:8" x14ac:dyDescent="0.2">
      <c r="A569" s="39">
        <v>43098</v>
      </c>
      <c r="B569" s="38" t="s">
        <v>696</v>
      </c>
      <c r="C569" s="38">
        <v>10</v>
      </c>
      <c r="D569" s="38">
        <v>15</v>
      </c>
      <c r="E569" s="38">
        <v>181.1705</v>
      </c>
      <c r="F569" s="38">
        <v>2</v>
      </c>
      <c r="G569" s="38">
        <v>205.91</v>
      </c>
      <c r="H569" s="38">
        <v>481543919</v>
      </c>
    </row>
    <row r="570" spans="1:8" x14ac:dyDescent="0.2">
      <c r="A570" s="39">
        <v>43098</v>
      </c>
      <c r="B570" s="38" t="s">
        <v>697</v>
      </c>
      <c r="C570" s="38">
        <v>22</v>
      </c>
      <c r="D570" s="38">
        <v>27.5</v>
      </c>
      <c r="E570" s="38">
        <v>112.6987</v>
      </c>
      <c r="F570" s="38">
        <v>0</v>
      </c>
      <c r="G570" s="38">
        <v>96.14</v>
      </c>
      <c r="H570" s="38">
        <v>3300000</v>
      </c>
    </row>
    <row r="571" spans="1:8" x14ac:dyDescent="0.2">
      <c r="A571" s="39">
        <v>43098</v>
      </c>
      <c r="B571" s="38" t="s">
        <v>698</v>
      </c>
      <c r="C571" s="38">
        <v>33.5</v>
      </c>
      <c r="D571" s="38">
        <v>42.5</v>
      </c>
      <c r="E571" s="38">
        <v>8.1995000000000005</v>
      </c>
      <c r="F571" s="38">
        <v>0</v>
      </c>
      <c r="G571" s="38">
        <v>5.52</v>
      </c>
      <c r="H571" s="38">
        <v>2532605</v>
      </c>
    </row>
    <row r="572" spans="1:8" x14ac:dyDescent="0.2">
      <c r="A572" s="39">
        <v>43098</v>
      </c>
      <c r="B572" s="38" t="s">
        <v>699</v>
      </c>
      <c r="C572" s="38">
        <v>11</v>
      </c>
      <c r="D572" s="38">
        <v>15</v>
      </c>
      <c r="E572" s="38">
        <v>162.87379999999999</v>
      </c>
      <c r="F572" s="38">
        <v>0</v>
      </c>
      <c r="G572" s="38">
        <v>143</v>
      </c>
      <c r="H572" s="38">
        <v>2157050</v>
      </c>
    </row>
    <row r="573" spans="1:8" x14ac:dyDescent="0.2">
      <c r="A573" s="39">
        <v>43098</v>
      </c>
      <c r="B573" s="38" t="s">
        <v>700</v>
      </c>
      <c r="C573" s="38">
        <v>60</v>
      </c>
      <c r="D573" s="38">
        <v>60</v>
      </c>
      <c r="E573" s="38">
        <v>0</v>
      </c>
      <c r="F573" s="38">
        <v>0</v>
      </c>
      <c r="G573" s="38">
        <v>4</v>
      </c>
      <c r="H573" s="38">
        <v>2500000</v>
      </c>
    </row>
    <row r="574" spans="1:8" x14ac:dyDescent="0.2">
      <c r="A574" s="39">
        <v>43098</v>
      </c>
      <c r="B574" s="38" t="s">
        <v>701</v>
      </c>
      <c r="C574" s="38">
        <v>60</v>
      </c>
      <c r="D574" s="38">
        <v>60</v>
      </c>
      <c r="E574" s="38">
        <v>0</v>
      </c>
      <c r="F574" s="38">
        <v>0</v>
      </c>
      <c r="G574" s="38">
        <v>1.1299999999999999</v>
      </c>
      <c r="H574" s="38">
        <v>3825000</v>
      </c>
    </row>
    <row r="575" spans="1:8" x14ac:dyDescent="0.2">
      <c r="A575" s="39">
        <v>43098</v>
      </c>
      <c r="B575" s="38" t="s">
        <v>702</v>
      </c>
      <c r="C575" s="38">
        <v>11.5</v>
      </c>
      <c r="D575" s="38">
        <v>15</v>
      </c>
      <c r="E575" s="38">
        <v>51.594799999999999</v>
      </c>
      <c r="F575" s="38">
        <v>2</v>
      </c>
      <c r="G575" s="38">
        <v>35.18</v>
      </c>
      <c r="H575" s="38">
        <v>88200000</v>
      </c>
    </row>
    <row r="576" spans="1:8" x14ac:dyDescent="0.2">
      <c r="A576" s="39">
        <v>43098</v>
      </c>
      <c r="B576" s="38" t="s">
        <v>703</v>
      </c>
      <c r="C576" s="38">
        <v>60</v>
      </c>
      <c r="D576" s="38">
        <v>60</v>
      </c>
      <c r="E576" s="38">
        <v>28.1463</v>
      </c>
      <c r="F576" s="38">
        <v>0</v>
      </c>
      <c r="G576" s="38">
        <v>29.3</v>
      </c>
      <c r="H576" s="38">
        <v>2772000</v>
      </c>
    </row>
    <row r="577" spans="1:8" x14ac:dyDescent="0.2">
      <c r="A577" s="39">
        <v>43098</v>
      </c>
      <c r="B577" s="38" t="s">
        <v>704</v>
      </c>
      <c r="C577" s="38">
        <v>60</v>
      </c>
      <c r="D577" s="38">
        <v>60</v>
      </c>
      <c r="E577" s="38">
        <v>1031.867</v>
      </c>
      <c r="F577" s="38">
        <v>0</v>
      </c>
      <c r="G577" s="38">
        <v>990</v>
      </c>
      <c r="H577" s="38">
        <v>24393128</v>
      </c>
    </row>
    <row r="578" spans="1:8" x14ac:dyDescent="0.2">
      <c r="A578" s="39">
        <v>43098</v>
      </c>
      <c r="B578" s="38" t="s">
        <v>705</v>
      </c>
      <c r="C578" s="38">
        <v>11</v>
      </c>
      <c r="D578" s="38">
        <v>15</v>
      </c>
      <c r="E578" s="38">
        <v>529.33619999999996</v>
      </c>
      <c r="F578" s="38">
        <v>2</v>
      </c>
      <c r="G578" s="38">
        <v>497.77</v>
      </c>
      <c r="H578" s="38">
        <v>21729236</v>
      </c>
    </row>
    <row r="579" spans="1:8" x14ac:dyDescent="0.2">
      <c r="A579" s="39">
        <v>43098</v>
      </c>
      <c r="B579" s="38" t="s">
        <v>706</v>
      </c>
      <c r="C579" s="38">
        <v>11</v>
      </c>
      <c r="D579" s="38">
        <v>15</v>
      </c>
      <c r="E579" s="38">
        <v>400.56920000000002</v>
      </c>
      <c r="F579" s="38">
        <v>2</v>
      </c>
      <c r="G579" s="38">
        <v>293.11</v>
      </c>
    </row>
    <row r="580" spans="1:8" x14ac:dyDescent="0.2">
      <c r="A580" s="39">
        <v>43098</v>
      </c>
      <c r="B580" s="38" t="s">
        <v>707</v>
      </c>
      <c r="C580" s="38">
        <v>11</v>
      </c>
      <c r="D580" s="38">
        <v>15</v>
      </c>
      <c r="E580" s="38">
        <v>400.56920000000002</v>
      </c>
      <c r="F580" s="38">
        <v>2</v>
      </c>
      <c r="G580" s="38">
        <v>297.67</v>
      </c>
    </row>
    <row r="581" spans="1:8" x14ac:dyDescent="0.2">
      <c r="A581" s="39">
        <v>43098</v>
      </c>
      <c r="B581" s="38" t="s">
        <v>708</v>
      </c>
      <c r="C581" s="38">
        <v>11</v>
      </c>
      <c r="D581" s="38">
        <v>15</v>
      </c>
      <c r="E581" s="38">
        <v>400.56920000000002</v>
      </c>
      <c r="F581" s="38">
        <v>2</v>
      </c>
      <c r="G581" s="38">
        <v>295.35000000000002</v>
      </c>
    </row>
    <row r="582" spans="1:8" x14ac:dyDescent="0.2">
      <c r="A582" s="39">
        <v>43098</v>
      </c>
      <c r="B582" s="38" t="s">
        <v>709</v>
      </c>
      <c r="C582" s="38">
        <v>11</v>
      </c>
      <c r="D582" s="38">
        <v>15</v>
      </c>
      <c r="E582" s="38">
        <v>400.56920000000002</v>
      </c>
      <c r="F582" s="38">
        <v>2</v>
      </c>
      <c r="G582" s="38">
        <v>293.11</v>
      </c>
      <c r="H582" s="38">
        <v>146710407</v>
      </c>
    </row>
    <row r="583" spans="1:8" x14ac:dyDescent="0.2">
      <c r="A583" s="39">
        <v>43098</v>
      </c>
      <c r="B583" s="38" t="s">
        <v>710</v>
      </c>
      <c r="C583" s="38">
        <v>11</v>
      </c>
      <c r="D583" s="38">
        <v>15</v>
      </c>
      <c r="E583" s="38">
        <v>400.56920000000002</v>
      </c>
      <c r="F583" s="38">
        <v>2</v>
      </c>
      <c r="G583" s="38">
        <v>294.69</v>
      </c>
      <c r="H583" s="38">
        <v>146710407</v>
      </c>
    </row>
    <row r="584" spans="1:8" x14ac:dyDescent="0.2">
      <c r="A584" s="39">
        <v>43098</v>
      </c>
      <c r="B584" s="38" t="s">
        <v>711</v>
      </c>
      <c r="C584" s="38">
        <v>11</v>
      </c>
      <c r="D584" s="38">
        <v>15</v>
      </c>
      <c r="E584" s="38">
        <v>400.56920000000002</v>
      </c>
      <c r="F584" s="38">
        <v>2</v>
      </c>
      <c r="G584" s="38">
        <v>293.11</v>
      </c>
      <c r="H584" s="38">
        <v>146710407</v>
      </c>
    </row>
    <row r="585" spans="1:8" x14ac:dyDescent="0.2">
      <c r="A585" s="39">
        <v>43098</v>
      </c>
      <c r="B585" s="38" t="s">
        <v>712</v>
      </c>
      <c r="C585" s="38">
        <v>13</v>
      </c>
      <c r="D585" s="38">
        <v>17.5</v>
      </c>
      <c r="E585" s="38">
        <v>22.038799999999998</v>
      </c>
      <c r="F585" s="38">
        <v>0</v>
      </c>
      <c r="G585" s="38">
        <v>22.4</v>
      </c>
      <c r="H585" s="38">
        <v>200369150</v>
      </c>
    </row>
    <row r="586" spans="1:8" x14ac:dyDescent="0.2">
      <c r="A586" s="39">
        <v>43098</v>
      </c>
      <c r="B586" s="38" t="s">
        <v>713</v>
      </c>
      <c r="C586" s="38">
        <v>19.5</v>
      </c>
      <c r="D586" s="38">
        <v>22.5</v>
      </c>
      <c r="E586" s="38">
        <v>25.621300000000002</v>
      </c>
      <c r="F586" s="38">
        <v>0</v>
      </c>
      <c r="G586" s="38">
        <v>20.350000000000001</v>
      </c>
      <c r="H586" s="38">
        <v>16812000</v>
      </c>
    </row>
    <row r="587" spans="1:8" x14ac:dyDescent="0.2">
      <c r="A587" s="39">
        <v>43098</v>
      </c>
      <c r="B587" s="38" t="s">
        <v>714</v>
      </c>
      <c r="C587" s="38">
        <v>10</v>
      </c>
      <c r="D587" s="38">
        <v>15</v>
      </c>
      <c r="E587" s="38">
        <v>13.805199999999999</v>
      </c>
      <c r="F587" s="38">
        <v>0</v>
      </c>
      <c r="G587" s="38">
        <v>13.05</v>
      </c>
    </row>
    <row r="588" spans="1:8" x14ac:dyDescent="0.2">
      <c r="A588" s="39">
        <v>43098</v>
      </c>
      <c r="B588" s="38" t="s">
        <v>715</v>
      </c>
      <c r="C588" s="38">
        <v>10</v>
      </c>
      <c r="D588" s="38">
        <v>15</v>
      </c>
      <c r="E588" s="38">
        <v>13.805199999999999</v>
      </c>
      <c r="F588" s="38">
        <v>0</v>
      </c>
      <c r="G588" s="38">
        <v>13.25</v>
      </c>
    </row>
    <row r="589" spans="1:8" x14ac:dyDescent="0.2">
      <c r="A589" s="39">
        <v>43098</v>
      </c>
      <c r="B589" s="38" t="s">
        <v>716</v>
      </c>
      <c r="C589" s="38">
        <v>10</v>
      </c>
      <c r="D589" s="38">
        <v>15</v>
      </c>
      <c r="E589" s="38">
        <v>13.805199999999999</v>
      </c>
      <c r="F589" s="38">
        <v>0</v>
      </c>
      <c r="G589" s="38">
        <v>13.15</v>
      </c>
    </row>
    <row r="590" spans="1:8" x14ac:dyDescent="0.2">
      <c r="A590" s="39">
        <v>43098</v>
      </c>
      <c r="B590" s="38" t="s">
        <v>717</v>
      </c>
      <c r="C590" s="38">
        <v>10</v>
      </c>
      <c r="D590" s="38">
        <v>15</v>
      </c>
      <c r="E590" s="38">
        <v>13.805199999999999</v>
      </c>
      <c r="F590" s="38">
        <v>0</v>
      </c>
      <c r="G590" s="38">
        <v>13.05</v>
      </c>
      <c r="H590" s="38">
        <v>589240063</v>
      </c>
    </row>
    <row r="591" spans="1:8" x14ac:dyDescent="0.2">
      <c r="A591" s="39">
        <v>43098</v>
      </c>
      <c r="B591" s="38" t="s">
        <v>111</v>
      </c>
      <c r="C591" s="38">
        <v>10</v>
      </c>
      <c r="D591" s="38">
        <v>15</v>
      </c>
      <c r="E591" s="38">
        <v>13.805199999999999</v>
      </c>
      <c r="F591" s="38">
        <v>0</v>
      </c>
      <c r="G591" s="38">
        <v>13.05</v>
      </c>
      <c r="H591" s="38">
        <v>589240063</v>
      </c>
    </row>
    <row r="592" spans="1:8" x14ac:dyDescent="0.2">
      <c r="A592" s="39">
        <v>43098</v>
      </c>
      <c r="B592" s="38" t="s">
        <v>718</v>
      </c>
      <c r="C592" s="38">
        <v>60</v>
      </c>
      <c r="D592" s="38">
        <v>60</v>
      </c>
      <c r="E592" s="38">
        <v>0</v>
      </c>
      <c r="F592" s="38">
        <v>0</v>
      </c>
      <c r="G592" s="38">
        <v>2.33</v>
      </c>
      <c r="H592" s="38">
        <v>2700000</v>
      </c>
    </row>
    <row r="593" spans="1:8" x14ac:dyDescent="0.2">
      <c r="A593" s="39">
        <v>43098</v>
      </c>
      <c r="B593" s="38" t="s">
        <v>719</v>
      </c>
      <c r="C593" s="38">
        <v>27</v>
      </c>
      <c r="D593" s="38">
        <v>32.5</v>
      </c>
      <c r="E593" s="38">
        <v>17.4251</v>
      </c>
      <c r="F593" s="38">
        <v>0</v>
      </c>
      <c r="G593" s="38">
        <v>9.9</v>
      </c>
      <c r="H593" s="38">
        <v>7150000</v>
      </c>
    </row>
    <row r="594" spans="1:8" x14ac:dyDescent="0.2">
      <c r="A594" s="39">
        <v>43098</v>
      </c>
      <c r="B594" s="38" t="s">
        <v>720</v>
      </c>
      <c r="C594" s="38">
        <v>19.5</v>
      </c>
      <c r="D594" s="38">
        <v>22.5</v>
      </c>
      <c r="E594" s="38">
        <v>6.1669</v>
      </c>
      <c r="F594" s="38">
        <v>0</v>
      </c>
      <c r="G594" s="38">
        <v>4.62</v>
      </c>
      <c r="H594" s="38">
        <v>68923280</v>
      </c>
    </row>
    <row r="595" spans="1:8" x14ac:dyDescent="0.2">
      <c r="A595" s="39">
        <v>43098</v>
      </c>
      <c r="B595" s="38" t="s">
        <v>721</v>
      </c>
      <c r="C595" s="38">
        <v>60</v>
      </c>
      <c r="D595" s="38">
        <v>60</v>
      </c>
      <c r="E595" s="38">
        <v>0</v>
      </c>
      <c r="F595" s="38">
        <v>0</v>
      </c>
      <c r="G595" s="38">
        <v>11</v>
      </c>
      <c r="H595" s="38">
        <v>797310</v>
      </c>
    </row>
    <row r="596" spans="1:8" x14ac:dyDescent="0.2">
      <c r="A596" s="39">
        <v>43098</v>
      </c>
      <c r="B596" s="38" t="s">
        <v>722</v>
      </c>
      <c r="C596" s="38">
        <v>41</v>
      </c>
      <c r="D596" s="38">
        <v>60</v>
      </c>
      <c r="E596" s="38">
        <v>11.835000000000001</v>
      </c>
      <c r="F596" s="38">
        <v>0</v>
      </c>
      <c r="G596" s="38">
        <v>8.6999999999999993</v>
      </c>
      <c r="H596" s="38">
        <v>22500000</v>
      </c>
    </row>
    <row r="597" spans="1:8" x14ac:dyDescent="0.2">
      <c r="A597" s="39">
        <v>43098</v>
      </c>
      <c r="B597" s="38" t="s">
        <v>723</v>
      </c>
      <c r="C597" s="38">
        <v>60</v>
      </c>
      <c r="D597" s="38">
        <v>60</v>
      </c>
      <c r="E597" s="38">
        <v>128.90379999999999</v>
      </c>
      <c r="F597" s="38">
        <v>0</v>
      </c>
      <c r="G597" s="38">
        <v>125</v>
      </c>
      <c r="H597" s="38">
        <v>1029200</v>
      </c>
    </row>
    <row r="598" spans="1:8" x14ac:dyDescent="0.2">
      <c r="A598" s="39">
        <v>43098</v>
      </c>
      <c r="B598" s="38" t="s">
        <v>724</v>
      </c>
      <c r="C598" s="38">
        <v>43</v>
      </c>
      <c r="D598" s="38">
        <v>60</v>
      </c>
      <c r="E598" s="38">
        <v>5.8068</v>
      </c>
      <c r="F598" s="38">
        <v>0</v>
      </c>
      <c r="G598" s="38">
        <v>4.13</v>
      </c>
      <c r="H598" s="38">
        <v>5070400</v>
      </c>
    </row>
    <row r="599" spans="1:8" x14ac:dyDescent="0.2">
      <c r="A599" s="39">
        <v>43098</v>
      </c>
      <c r="B599" s="38" t="s">
        <v>725</v>
      </c>
      <c r="C599" s="38">
        <v>60</v>
      </c>
      <c r="D599" s="38">
        <v>60</v>
      </c>
      <c r="E599" s="38">
        <v>0</v>
      </c>
      <c r="F599" s="38">
        <v>0</v>
      </c>
      <c r="G599" s="38">
        <v>3.8</v>
      </c>
      <c r="H599" s="38">
        <v>3285000</v>
      </c>
    </row>
    <row r="600" spans="1:8" x14ac:dyDescent="0.2">
      <c r="A600" s="39">
        <v>43098</v>
      </c>
      <c r="B600" s="38" t="s">
        <v>726</v>
      </c>
      <c r="C600" s="38">
        <v>22</v>
      </c>
      <c r="D600" s="38">
        <v>27.5</v>
      </c>
      <c r="E600" s="38">
        <v>37.983499999999999</v>
      </c>
      <c r="F600" s="38">
        <v>0</v>
      </c>
      <c r="G600" s="38">
        <v>31.92</v>
      </c>
      <c r="H600" s="38">
        <v>6162187</v>
      </c>
    </row>
    <row r="601" spans="1:8" x14ac:dyDescent="0.2">
      <c r="A601" s="39">
        <v>43098</v>
      </c>
      <c r="B601" s="38" t="s">
        <v>727</v>
      </c>
      <c r="C601" s="38">
        <v>20</v>
      </c>
      <c r="D601" s="38">
        <v>27.5</v>
      </c>
      <c r="E601" s="38">
        <v>8.5169999999999995</v>
      </c>
      <c r="F601" s="38">
        <v>0</v>
      </c>
      <c r="G601" s="38">
        <v>7</v>
      </c>
      <c r="H601" s="38">
        <v>30877707</v>
      </c>
    </row>
    <row r="602" spans="1:8" x14ac:dyDescent="0.2">
      <c r="A602" s="39">
        <v>43098</v>
      </c>
      <c r="B602" s="38" t="s">
        <v>728</v>
      </c>
      <c r="C602" s="38">
        <v>15</v>
      </c>
      <c r="D602" s="38">
        <v>22.5</v>
      </c>
      <c r="E602" s="38">
        <v>7137.5659999999998</v>
      </c>
      <c r="F602" s="38">
        <v>0</v>
      </c>
      <c r="G602" s="38">
        <v>6800</v>
      </c>
      <c r="H602" s="38">
        <v>461821</v>
      </c>
    </row>
    <row r="603" spans="1:8" x14ac:dyDescent="0.2">
      <c r="A603" s="39">
        <v>43098</v>
      </c>
      <c r="B603" s="38" t="s">
        <v>729</v>
      </c>
      <c r="C603" s="38">
        <v>12</v>
      </c>
      <c r="D603" s="38">
        <v>15</v>
      </c>
      <c r="E603" s="38">
        <v>52.234999999999999</v>
      </c>
      <c r="F603" s="38">
        <v>0</v>
      </c>
      <c r="G603" s="38">
        <v>36.08</v>
      </c>
      <c r="H603" s="38">
        <v>31657080</v>
      </c>
    </row>
    <row r="604" spans="1:8" x14ac:dyDescent="0.2">
      <c r="A604" s="39">
        <v>43098</v>
      </c>
      <c r="B604" s="38" t="s">
        <v>730</v>
      </c>
      <c r="C604" s="38">
        <v>57</v>
      </c>
      <c r="D604" s="38">
        <v>60</v>
      </c>
      <c r="E604" s="38">
        <v>8.9665999999999997</v>
      </c>
      <c r="F604" s="38">
        <v>0</v>
      </c>
      <c r="G604" s="38">
        <v>4.0999999999999996</v>
      </c>
      <c r="H604" s="38">
        <v>2610720</v>
      </c>
    </row>
    <row r="605" spans="1:8" x14ac:dyDescent="0.2">
      <c r="A605" s="39">
        <v>43098</v>
      </c>
      <c r="B605" s="38" t="s">
        <v>731</v>
      </c>
      <c r="C605" s="38">
        <v>24.5</v>
      </c>
      <c r="D605" s="38">
        <v>27.5</v>
      </c>
      <c r="E605" s="38">
        <v>22.471</v>
      </c>
      <c r="F605" s="38">
        <v>0</v>
      </c>
      <c r="G605" s="38">
        <v>23.69</v>
      </c>
      <c r="H605" s="38">
        <v>11923980</v>
      </c>
    </row>
    <row r="606" spans="1:8" x14ac:dyDescent="0.2">
      <c r="A606" s="39">
        <v>43098</v>
      </c>
      <c r="B606" s="38" t="s">
        <v>732</v>
      </c>
      <c r="C606" s="38">
        <v>19.5</v>
      </c>
      <c r="D606" s="38">
        <v>22.5</v>
      </c>
      <c r="E606" s="38">
        <v>18.898900000000001</v>
      </c>
      <c r="F606" s="38">
        <v>0</v>
      </c>
      <c r="G606" s="38">
        <v>17.5</v>
      </c>
      <c r="H606" s="38">
        <v>13206440</v>
      </c>
    </row>
    <row r="607" spans="1:8" x14ac:dyDescent="0.2">
      <c r="A607" s="39">
        <v>43098</v>
      </c>
      <c r="B607" s="38" t="s">
        <v>733</v>
      </c>
      <c r="C607" s="38">
        <v>60</v>
      </c>
      <c r="D607" s="38">
        <v>60</v>
      </c>
      <c r="E607" s="38">
        <v>122.24</v>
      </c>
      <c r="F607" s="38">
        <v>0</v>
      </c>
      <c r="G607" s="38">
        <v>123.3</v>
      </c>
      <c r="H607" s="38">
        <v>334257</v>
      </c>
    </row>
    <row r="608" spans="1:8" x14ac:dyDescent="0.2">
      <c r="A608" s="39">
        <v>43098</v>
      </c>
      <c r="B608" s="38" t="s">
        <v>734</v>
      </c>
      <c r="C608" s="38">
        <v>60</v>
      </c>
      <c r="D608" s="38">
        <v>60</v>
      </c>
      <c r="E608" s="38">
        <v>6.5746000000000002</v>
      </c>
      <c r="F608" s="38">
        <v>0</v>
      </c>
      <c r="G608" s="38">
        <v>2.99</v>
      </c>
      <c r="H608" s="38">
        <v>1491286</v>
      </c>
    </row>
    <row r="609" spans="1:8" x14ac:dyDescent="0.2">
      <c r="A609" s="39">
        <v>43098</v>
      </c>
      <c r="B609" s="38" t="s">
        <v>735</v>
      </c>
      <c r="C609" s="38">
        <v>19.5</v>
      </c>
      <c r="D609" s="38">
        <v>22.5</v>
      </c>
      <c r="E609" s="38">
        <v>31.881499999999999</v>
      </c>
      <c r="F609" s="38">
        <v>0</v>
      </c>
      <c r="G609" s="38">
        <v>30</v>
      </c>
      <c r="H609" s="38">
        <v>7764900</v>
      </c>
    </row>
    <row r="610" spans="1:8" x14ac:dyDescent="0.2">
      <c r="A610" s="39">
        <v>43098</v>
      </c>
      <c r="B610" s="38" t="s">
        <v>736</v>
      </c>
      <c r="C610" s="38">
        <v>23</v>
      </c>
      <c r="D610" s="38">
        <v>27.5</v>
      </c>
      <c r="E610" s="38">
        <v>1724.0016000000001</v>
      </c>
      <c r="F610" s="38">
        <v>0</v>
      </c>
      <c r="G610" s="38">
        <v>1243.5</v>
      </c>
      <c r="H610" s="38">
        <v>1446720</v>
      </c>
    </row>
    <row r="611" spans="1:8" x14ac:dyDescent="0.2">
      <c r="A611" s="39">
        <v>43098</v>
      </c>
      <c r="B611" s="38" t="s">
        <v>737</v>
      </c>
      <c r="C611" s="38">
        <v>60</v>
      </c>
      <c r="D611" s="38">
        <v>60</v>
      </c>
      <c r="E611" s="38">
        <v>1811.4934000000001</v>
      </c>
      <c r="F611" s="38">
        <v>0</v>
      </c>
      <c r="G611" s="38">
        <v>1866</v>
      </c>
      <c r="H611" s="38">
        <v>2008314</v>
      </c>
    </row>
    <row r="612" spans="1:8" x14ac:dyDescent="0.2">
      <c r="A612" s="39">
        <v>43098</v>
      </c>
      <c r="B612" s="38" t="s">
        <v>738</v>
      </c>
      <c r="C612" s="38">
        <v>60</v>
      </c>
      <c r="D612" s="38">
        <v>60</v>
      </c>
      <c r="E612" s="38">
        <v>11.4193</v>
      </c>
      <c r="F612" s="38">
        <v>0</v>
      </c>
      <c r="G612" s="38">
        <v>8.27</v>
      </c>
      <c r="H612" s="38">
        <v>1651400</v>
      </c>
    </row>
    <row r="613" spans="1:8" x14ac:dyDescent="0.2">
      <c r="A613" s="39">
        <v>43098</v>
      </c>
      <c r="B613" s="38" t="s">
        <v>739</v>
      </c>
      <c r="C613" s="38">
        <v>60</v>
      </c>
      <c r="D613" s="38">
        <v>60</v>
      </c>
      <c r="E613" s="38">
        <v>18.690300000000001</v>
      </c>
      <c r="F613" s="38">
        <v>0</v>
      </c>
      <c r="G613" s="38">
        <v>17.7</v>
      </c>
      <c r="H613" s="38">
        <v>2085000</v>
      </c>
    </row>
    <row r="614" spans="1:8" x14ac:dyDescent="0.2">
      <c r="A614" s="39">
        <v>43098</v>
      </c>
      <c r="B614" s="38" t="s">
        <v>740</v>
      </c>
      <c r="C614" s="38">
        <v>15.5</v>
      </c>
      <c r="D614" s="38">
        <v>22.5</v>
      </c>
      <c r="E614" s="38">
        <v>199.1112</v>
      </c>
      <c r="F614" s="38">
        <v>0</v>
      </c>
      <c r="G614" s="38">
        <v>184.56</v>
      </c>
      <c r="H614" s="38">
        <v>6290329</v>
      </c>
    </row>
    <row r="615" spans="1:8" x14ac:dyDescent="0.2">
      <c r="A615" s="39">
        <v>43098</v>
      </c>
      <c r="B615" s="38" t="s">
        <v>153</v>
      </c>
      <c r="C615" s="38">
        <v>44</v>
      </c>
      <c r="D615" s="38">
        <v>60</v>
      </c>
      <c r="E615" s="38">
        <v>6.7984</v>
      </c>
      <c r="F615" s="38">
        <v>0</v>
      </c>
      <c r="G615" s="38">
        <v>6.96</v>
      </c>
      <c r="H615" s="38">
        <v>151235797</v>
      </c>
    </row>
    <row r="616" spans="1:8" x14ac:dyDescent="0.2">
      <c r="A616" s="39">
        <v>43098</v>
      </c>
      <c r="B616" s="38" t="s">
        <v>741</v>
      </c>
      <c r="C616" s="38">
        <v>17.5</v>
      </c>
      <c r="D616" s="38">
        <v>22.5</v>
      </c>
      <c r="E616" s="38">
        <v>24.294699999999999</v>
      </c>
      <c r="F616" s="38">
        <v>0</v>
      </c>
      <c r="G616" s="38">
        <v>23.85</v>
      </c>
      <c r="H616" s="38">
        <v>193579251</v>
      </c>
    </row>
    <row r="617" spans="1:8" x14ac:dyDescent="0.2">
      <c r="A617" s="39">
        <v>43098</v>
      </c>
      <c r="B617" s="38" t="s">
        <v>742</v>
      </c>
      <c r="C617" s="38">
        <v>60</v>
      </c>
      <c r="D617" s="38">
        <v>60</v>
      </c>
      <c r="E617" s="38">
        <v>0</v>
      </c>
      <c r="F617" s="38">
        <v>0</v>
      </c>
      <c r="G617" s="38">
        <v>0.65</v>
      </c>
      <c r="H617" s="38">
        <v>5386500</v>
      </c>
    </row>
    <row r="618" spans="1:8" x14ac:dyDescent="0.2">
      <c r="A618" s="39">
        <v>43098</v>
      </c>
      <c r="B618" s="38" t="s">
        <v>743</v>
      </c>
      <c r="C618" s="38">
        <v>60</v>
      </c>
      <c r="D618" s="38">
        <v>60</v>
      </c>
      <c r="E618" s="38">
        <v>660.41179999999997</v>
      </c>
      <c r="F618" s="38">
        <v>0</v>
      </c>
      <c r="G618" s="38">
        <v>572.44000000000005</v>
      </c>
      <c r="H618" s="38">
        <v>390000</v>
      </c>
    </row>
    <row r="619" spans="1:8" x14ac:dyDescent="0.2">
      <c r="A619" s="39">
        <v>43098</v>
      </c>
      <c r="B619" s="38" t="s">
        <v>744</v>
      </c>
      <c r="C619" s="38">
        <v>60</v>
      </c>
      <c r="D619" s="38">
        <v>60</v>
      </c>
      <c r="E619" s="38">
        <v>0</v>
      </c>
      <c r="F619" s="38">
        <v>0</v>
      </c>
      <c r="G619" s="38">
        <v>0.95</v>
      </c>
      <c r="H619" s="38">
        <v>1755810</v>
      </c>
    </row>
    <row r="620" spans="1:8" x14ac:dyDescent="0.2">
      <c r="A620" s="39">
        <v>43098</v>
      </c>
      <c r="B620" s="38" t="s">
        <v>745</v>
      </c>
      <c r="C620" s="38">
        <v>60</v>
      </c>
      <c r="D620" s="38">
        <v>60</v>
      </c>
      <c r="E620" s="38">
        <v>0</v>
      </c>
      <c r="F620" s="38">
        <v>0</v>
      </c>
      <c r="G620" s="38">
        <v>0.85</v>
      </c>
      <c r="H620" s="38">
        <v>1350000</v>
      </c>
    </row>
    <row r="621" spans="1:8" x14ac:dyDescent="0.2">
      <c r="A621" s="39">
        <v>43098</v>
      </c>
      <c r="B621" s="38" t="s">
        <v>154</v>
      </c>
      <c r="C621" s="38">
        <v>11</v>
      </c>
      <c r="D621" s="38">
        <v>15</v>
      </c>
      <c r="E621" s="38">
        <v>377.96559999999999</v>
      </c>
      <c r="F621" s="38">
        <v>2</v>
      </c>
      <c r="G621" s="38">
        <v>314.86</v>
      </c>
      <c r="H621" s="38">
        <v>73887042</v>
      </c>
    </row>
    <row r="622" spans="1:8" x14ac:dyDescent="0.2">
      <c r="A622" s="39">
        <v>43098</v>
      </c>
      <c r="B622" s="38" t="s">
        <v>746</v>
      </c>
      <c r="C622" s="38">
        <v>16.5</v>
      </c>
      <c r="D622" s="38">
        <v>22.5</v>
      </c>
      <c r="E622" s="38">
        <v>29.5381</v>
      </c>
      <c r="F622" s="38">
        <v>0</v>
      </c>
      <c r="G622" s="38">
        <v>27.7</v>
      </c>
      <c r="H622" s="38">
        <v>10500600</v>
      </c>
    </row>
    <row r="623" spans="1:8" x14ac:dyDescent="0.2">
      <c r="A623" s="39">
        <v>43098</v>
      </c>
      <c r="B623" s="38" t="s">
        <v>747</v>
      </c>
      <c r="C623" s="38">
        <v>60</v>
      </c>
      <c r="D623" s="38">
        <v>60</v>
      </c>
      <c r="E623" s="38">
        <v>0</v>
      </c>
      <c r="F623" s="38">
        <v>0</v>
      </c>
      <c r="G623" s="38">
        <v>2.21</v>
      </c>
      <c r="H623" s="38">
        <v>95614254</v>
      </c>
    </row>
    <row r="624" spans="1:8" x14ac:dyDescent="0.2">
      <c r="A624" s="39">
        <v>43098</v>
      </c>
      <c r="B624" s="38" t="s">
        <v>748</v>
      </c>
      <c r="C624" s="38">
        <v>11</v>
      </c>
      <c r="D624" s="38">
        <v>15</v>
      </c>
      <c r="E624" s="38">
        <v>147.99680000000001</v>
      </c>
      <c r="F624" s="38">
        <v>0</v>
      </c>
      <c r="G624" s="38">
        <v>122.08</v>
      </c>
      <c r="H624" s="38">
        <v>23702394</v>
      </c>
    </row>
    <row r="625" spans="1:8" x14ac:dyDescent="0.2">
      <c r="A625" s="39">
        <v>43098</v>
      </c>
      <c r="B625" s="38" t="s">
        <v>749</v>
      </c>
      <c r="C625" s="38">
        <v>49</v>
      </c>
      <c r="D625" s="38">
        <v>60</v>
      </c>
      <c r="E625" s="38">
        <v>7.0639000000000003</v>
      </c>
      <c r="F625" s="38">
        <v>0</v>
      </c>
      <c r="G625" s="38">
        <v>4.5</v>
      </c>
      <c r="H625" s="38">
        <v>9158027</v>
      </c>
    </row>
    <row r="626" spans="1:8" x14ac:dyDescent="0.2">
      <c r="A626" s="39">
        <v>43098</v>
      </c>
      <c r="B626" s="38" t="s">
        <v>750</v>
      </c>
      <c r="C626" s="38">
        <v>25.5</v>
      </c>
      <c r="D626" s="38">
        <v>32.5</v>
      </c>
      <c r="E626" s="38">
        <v>20.601700000000001</v>
      </c>
      <c r="F626" s="38">
        <v>0</v>
      </c>
      <c r="G626" s="38">
        <v>15.8</v>
      </c>
      <c r="H626" s="38">
        <v>1298828</v>
      </c>
    </row>
    <row r="627" spans="1:8" x14ac:dyDescent="0.2">
      <c r="A627" s="39">
        <v>43098</v>
      </c>
      <c r="B627" s="38" t="s">
        <v>751</v>
      </c>
      <c r="C627" s="38">
        <v>33.5</v>
      </c>
      <c r="D627" s="38">
        <v>42.5</v>
      </c>
      <c r="E627" s="38">
        <v>21.486499999999999</v>
      </c>
      <c r="F627" s="38">
        <v>0</v>
      </c>
      <c r="G627" s="38">
        <v>13.25</v>
      </c>
      <c r="H627" s="38">
        <v>1600000</v>
      </c>
    </row>
    <row r="628" spans="1:8" x14ac:dyDescent="0.2">
      <c r="A628" s="39">
        <v>43098</v>
      </c>
      <c r="B628" s="38" t="s">
        <v>752</v>
      </c>
      <c r="C628" s="38">
        <v>60</v>
      </c>
      <c r="D628" s="38">
        <v>60</v>
      </c>
      <c r="E628" s="38">
        <v>147</v>
      </c>
      <c r="F628" s="38">
        <v>0</v>
      </c>
      <c r="G628" s="38">
        <v>143.5</v>
      </c>
      <c r="H628" s="38">
        <v>1004573</v>
      </c>
    </row>
    <row r="629" spans="1:8" x14ac:dyDescent="0.2">
      <c r="A629" s="39">
        <v>43098</v>
      </c>
      <c r="B629" s="38" t="s">
        <v>753</v>
      </c>
      <c r="C629" s="38">
        <v>60</v>
      </c>
      <c r="D629" s="38">
        <v>60</v>
      </c>
      <c r="E629" s="38">
        <v>1273.3972000000001</v>
      </c>
      <c r="F629" s="38">
        <v>0</v>
      </c>
      <c r="G629" s="38">
        <v>812.5</v>
      </c>
      <c r="H629" s="38">
        <v>1968750</v>
      </c>
    </row>
    <row r="630" spans="1:8" x14ac:dyDescent="0.2">
      <c r="A630" s="39">
        <v>43098</v>
      </c>
      <c r="B630" s="38" t="s">
        <v>754</v>
      </c>
      <c r="C630" s="38">
        <v>60</v>
      </c>
      <c r="D630" s="38">
        <v>60</v>
      </c>
      <c r="E630" s="38">
        <v>0</v>
      </c>
      <c r="F630" s="38">
        <v>0</v>
      </c>
      <c r="G630" s="38">
        <v>126</v>
      </c>
      <c r="H630" s="38">
        <v>6750000</v>
      </c>
    </row>
    <row r="631" spans="1:8" x14ac:dyDescent="0.2">
      <c r="A631" s="39">
        <v>43098</v>
      </c>
      <c r="B631" s="38" t="s">
        <v>755</v>
      </c>
      <c r="C631" s="38">
        <v>60</v>
      </c>
      <c r="D631" s="38">
        <v>60</v>
      </c>
      <c r="E631" s="38">
        <v>0</v>
      </c>
      <c r="F631" s="38">
        <v>0</v>
      </c>
      <c r="G631" s="38">
        <v>1.55</v>
      </c>
      <c r="H631" s="38">
        <v>2758680</v>
      </c>
    </row>
    <row r="632" spans="1:8" x14ac:dyDescent="0.2">
      <c r="A632" s="39">
        <v>43098</v>
      </c>
      <c r="B632" s="38" t="s">
        <v>756</v>
      </c>
      <c r="C632" s="38">
        <v>60</v>
      </c>
      <c r="D632" s="38">
        <v>60</v>
      </c>
      <c r="E632" s="38">
        <v>0</v>
      </c>
      <c r="F632" s="38">
        <v>0</v>
      </c>
      <c r="G632" s="38">
        <v>6.49</v>
      </c>
      <c r="H632" s="38">
        <v>2400000</v>
      </c>
    </row>
    <row r="633" spans="1:8" x14ac:dyDescent="0.2">
      <c r="A633" s="39">
        <v>43098</v>
      </c>
      <c r="B633" s="38" t="s">
        <v>757</v>
      </c>
      <c r="C633" s="38">
        <v>60</v>
      </c>
      <c r="D633" s="38">
        <v>60</v>
      </c>
      <c r="E633" s="38">
        <v>7.9387999999999996</v>
      </c>
      <c r="F633" s="38">
        <v>0</v>
      </c>
      <c r="G633" s="38">
        <v>6.75</v>
      </c>
      <c r="H633" s="38">
        <v>1763672</v>
      </c>
    </row>
    <row r="634" spans="1:8" x14ac:dyDescent="0.2">
      <c r="A634" s="39">
        <v>43098</v>
      </c>
      <c r="B634" s="38" t="s">
        <v>758</v>
      </c>
      <c r="C634" s="38">
        <v>60</v>
      </c>
      <c r="D634" s="38">
        <v>60</v>
      </c>
      <c r="E634" s="38">
        <v>60.866999999999997</v>
      </c>
      <c r="F634" s="38">
        <v>0</v>
      </c>
      <c r="G634" s="38">
        <v>55.12</v>
      </c>
      <c r="H634" s="38">
        <v>750000</v>
      </c>
    </row>
    <row r="635" spans="1:8" x14ac:dyDescent="0.2">
      <c r="A635" s="39">
        <v>43098</v>
      </c>
      <c r="B635" s="38" t="s">
        <v>155</v>
      </c>
      <c r="C635" s="38">
        <v>10.5</v>
      </c>
      <c r="D635" s="38">
        <v>15</v>
      </c>
      <c r="E635" s="38">
        <v>380.60640000000001</v>
      </c>
      <c r="F635" s="38">
        <v>0</v>
      </c>
      <c r="G635" s="38">
        <v>307.18</v>
      </c>
      <c r="H635" s="38">
        <v>21402466</v>
      </c>
    </row>
    <row r="636" spans="1:8" x14ac:dyDescent="0.2">
      <c r="A636" s="39">
        <v>43098</v>
      </c>
      <c r="B636" s="38" t="s">
        <v>759</v>
      </c>
      <c r="C636" s="38">
        <v>18</v>
      </c>
      <c r="D636" s="38">
        <v>22.5</v>
      </c>
      <c r="E636" s="38">
        <v>450.42439999999999</v>
      </c>
      <c r="F636" s="38">
        <v>0</v>
      </c>
      <c r="G636" s="38">
        <v>493.5</v>
      </c>
      <c r="H636" s="38">
        <v>3838050</v>
      </c>
    </row>
    <row r="637" spans="1:8" x14ac:dyDescent="0.2">
      <c r="A637" s="39">
        <v>43098</v>
      </c>
      <c r="B637" s="38" t="s">
        <v>760</v>
      </c>
      <c r="C637" s="38">
        <v>14</v>
      </c>
      <c r="D637" s="38">
        <v>17.5</v>
      </c>
      <c r="E637" s="38">
        <v>282.09440000000001</v>
      </c>
      <c r="F637" s="38">
        <v>0</v>
      </c>
      <c r="G637" s="38">
        <v>300</v>
      </c>
      <c r="H637" s="38">
        <v>27268950</v>
      </c>
    </row>
    <row r="638" spans="1:8" x14ac:dyDescent="0.2">
      <c r="A638" s="39">
        <v>43098</v>
      </c>
      <c r="B638" s="38" t="s">
        <v>761</v>
      </c>
      <c r="C638" s="38">
        <v>22.5</v>
      </c>
      <c r="D638" s="38">
        <v>27.5</v>
      </c>
      <c r="E638" s="38">
        <v>172.64089999999999</v>
      </c>
      <c r="F638" s="38">
        <v>0</v>
      </c>
      <c r="G638" s="38">
        <v>146.12</v>
      </c>
      <c r="H638" s="38">
        <v>4804438</v>
      </c>
    </row>
    <row r="639" spans="1:8" x14ac:dyDescent="0.2">
      <c r="A639" s="39">
        <v>43098</v>
      </c>
      <c r="B639" s="38" t="s">
        <v>762</v>
      </c>
      <c r="C639" s="38">
        <v>30.5</v>
      </c>
      <c r="D639" s="38">
        <v>42.5</v>
      </c>
      <c r="E639" s="38">
        <v>5.5663</v>
      </c>
      <c r="F639" s="38">
        <v>0</v>
      </c>
      <c r="G639" s="38">
        <v>5</v>
      </c>
      <c r="H639" s="38">
        <v>15818521</v>
      </c>
    </row>
    <row r="640" spans="1:8" x14ac:dyDescent="0.2">
      <c r="A640" s="39">
        <v>43098</v>
      </c>
      <c r="B640" s="38" t="s">
        <v>763</v>
      </c>
      <c r="C640" s="38">
        <v>22</v>
      </c>
      <c r="D640" s="38">
        <v>27.5</v>
      </c>
      <c r="E640" s="38">
        <v>39.768900000000002</v>
      </c>
      <c r="F640" s="38">
        <v>0</v>
      </c>
      <c r="G640" s="38">
        <v>30.05</v>
      </c>
      <c r="H640" s="38">
        <v>9503398</v>
      </c>
    </row>
    <row r="641" spans="1:8" x14ac:dyDescent="0.2">
      <c r="A641" s="39">
        <v>43098</v>
      </c>
      <c r="B641" s="38" t="s">
        <v>764</v>
      </c>
      <c r="C641" s="38">
        <v>53</v>
      </c>
      <c r="D641" s="38">
        <v>60</v>
      </c>
      <c r="E641" s="38">
        <v>6.0995999999999997</v>
      </c>
      <c r="F641" s="38">
        <v>0</v>
      </c>
      <c r="G641" s="38">
        <v>4.25</v>
      </c>
      <c r="H641" s="38">
        <v>18001745</v>
      </c>
    </row>
    <row r="642" spans="1:8" x14ac:dyDescent="0.2">
      <c r="A642" s="39">
        <v>43098</v>
      </c>
      <c r="B642" s="38" t="s">
        <v>765</v>
      </c>
      <c r="C642" s="38">
        <v>60</v>
      </c>
      <c r="D642" s="38">
        <v>60</v>
      </c>
      <c r="E642" s="38">
        <v>0</v>
      </c>
      <c r="F642" s="38">
        <v>0</v>
      </c>
      <c r="G642" s="38">
        <v>44</v>
      </c>
      <c r="H642" s="38">
        <v>337500</v>
      </c>
    </row>
    <row r="643" spans="1:8" x14ac:dyDescent="0.2">
      <c r="A643" s="39">
        <v>43098</v>
      </c>
      <c r="B643" s="38" t="s">
        <v>766</v>
      </c>
      <c r="C643" s="38">
        <v>14.5</v>
      </c>
      <c r="D643" s="38">
        <v>17.5</v>
      </c>
      <c r="E643" s="38">
        <v>872.18669999999997</v>
      </c>
      <c r="F643" s="38">
        <v>0</v>
      </c>
      <c r="G643" s="38">
        <v>938.63</v>
      </c>
      <c r="H643" s="38">
        <v>2061759</v>
      </c>
    </row>
    <row r="644" spans="1:8" x14ac:dyDescent="0.2">
      <c r="A644" s="39">
        <v>43098</v>
      </c>
      <c r="B644" s="38" t="s">
        <v>767</v>
      </c>
      <c r="C644" s="38">
        <v>60</v>
      </c>
      <c r="D644" s="38">
        <v>100</v>
      </c>
      <c r="E644" s="38">
        <v>0</v>
      </c>
      <c r="F644" s="38">
        <v>0</v>
      </c>
      <c r="G644" s="38">
        <v>7.0000000000000007E-2</v>
      </c>
    </row>
    <row r="645" spans="1:8" x14ac:dyDescent="0.2">
      <c r="A645" s="39">
        <v>43098</v>
      </c>
      <c r="B645" s="38" t="s">
        <v>768</v>
      </c>
      <c r="C645" s="38">
        <v>22</v>
      </c>
      <c r="D645" s="38">
        <v>27.5</v>
      </c>
      <c r="E645" s="38">
        <v>1.4724999999999999</v>
      </c>
      <c r="F645" s="38">
        <v>0</v>
      </c>
      <c r="G645" s="38">
        <v>1.58</v>
      </c>
      <c r="H645" s="38">
        <v>3178651433</v>
      </c>
    </row>
    <row r="646" spans="1:8" x14ac:dyDescent="0.2">
      <c r="A646" s="39">
        <v>43098</v>
      </c>
      <c r="B646" s="38" t="s">
        <v>769</v>
      </c>
      <c r="C646" s="38">
        <v>52</v>
      </c>
      <c r="D646" s="38">
        <v>60</v>
      </c>
      <c r="E646" s="38">
        <v>5.5810000000000004</v>
      </c>
      <c r="F646" s="38">
        <v>0</v>
      </c>
      <c r="G646" s="38">
        <v>5.27</v>
      </c>
      <c r="H646" s="38">
        <v>4500000</v>
      </c>
    </row>
    <row r="647" spans="1:8" x14ac:dyDescent="0.2">
      <c r="A647" s="39">
        <v>43098</v>
      </c>
      <c r="B647" s="38" t="s">
        <v>770</v>
      </c>
      <c r="C647" s="38">
        <v>20</v>
      </c>
      <c r="D647" s="38">
        <v>27.5</v>
      </c>
      <c r="E647" s="38">
        <v>50.469099999999997</v>
      </c>
      <c r="F647" s="38">
        <v>0</v>
      </c>
      <c r="G647" s="38">
        <v>36.42</v>
      </c>
      <c r="H647" s="38">
        <v>24973092</v>
      </c>
    </row>
    <row r="648" spans="1:8" x14ac:dyDescent="0.2">
      <c r="A648" s="39">
        <v>43098</v>
      </c>
      <c r="B648" s="38" t="s">
        <v>771</v>
      </c>
      <c r="C648" s="38">
        <v>12</v>
      </c>
      <c r="D648" s="38">
        <v>15</v>
      </c>
      <c r="E648" s="38">
        <v>333.13679999999999</v>
      </c>
      <c r="F648" s="38">
        <v>0</v>
      </c>
      <c r="G648" s="38">
        <v>300.98</v>
      </c>
      <c r="H648" s="38">
        <v>7500292</v>
      </c>
    </row>
    <row r="649" spans="1:8" x14ac:dyDescent="0.2">
      <c r="A649" s="39">
        <v>43098</v>
      </c>
      <c r="B649" s="38" t="s">
        <v>772</v>
      </c>
      <c r="C649" s="38">
        <v>60</v>
      </c>
      <c r="D649" s="38">
        <v>60</v>
      </c>
      <c r="E649" s="38">
        <v>5.2183000000000002</v>
      </c>
      <c r="F649" s="38">
        <v>0</v>
      </c>
      <c r="G649" s="38">
        <v>4.5</v>
      </c>
      <c r="H649" s="38">
        <v>2126780</v>
      </c>
    </row>
    <row r="650" spans="1:8" x14ac:dyDescent="0.2">
      <c r="A650" s="39">
        <v>43098</v>
      </c>
      <c r="B650" s="38" t="s">
        <v>156</v>
      </c>
      <c r="C650" s="38">
        <v>33.5</v>
      </c>
      <c r="D650" s="38">
        <v>42.5</v>
      </c>
      <c r="E650" s="38">
        <v>20.105799999999999</v>
      </c>
      <c r="F650" s="38">
        <v>0</v>
      </c>
      <c r="G650" s="38">
        <v>14.48</v>
      </c>
      <c r="H650" s="38">
        <v>11003699</v>
      </c>
    </row>
    <row r="651" spans="1:8" x14ac:dyDescent="0.2">
      <c r="A651" s="39">
        <v>43098</v>
      </c>
      <c r="B651" s="38" t="s">
        <v>773</v>
      </c>
      <c r="C651" s="38">
        <v>42.5</v>
      </c>
      <c r="D651" s="38">
        <v>60</v>
      </c>
      <c r="E651" s="38">
        <v>8.8416999999999994</v>
      </c>
      <c r="F651" s="38">
        <v>0</v>
      </c>
      <c r="G651" s="38">
        <v>10.49</v>
      </c>
      <c r="H651" s="38">
        <v>10890000</v>
      </c>
    </row>
    <row r="652" spans="1:8" x14ac:dyDescent="0.2">
      <c r="A652" s="39">
        <v>43098</v>
      </c>
      <c r="B652" s="38" t="s">
        <v>774</v>
      </c>
      <c r="C652" s="38">
        <v>60</v>
      </c>
      <c r="D652" s="38">
        <v>60</v>
      </c>
      <c r="E652" s="38">
        <v>0</v>
      </c>
      <c r="F652" s="38">
        <v>0</v>
      </c>
      <c r="G652" s="38">
        <v>7</v>
      </c>
      <c r="H652" s="38">
        <v>7875000</v>
      </c>
    </row>
    <row r="653" spans="1:8" x14ac:dyDescent="0.2">
      <c r="A653" s="39">
        <v>43098</v>
      </c>
      <c r="B653" s="38" t="s">
        <v>775</v>
      </c>
      <c r="C653" s="38">
        <v>66</v>
      </c>
      <c r="D653" s="38">
        <v>60</v>
      </c>
      <c r="E653" s="38">
        <v>3.1143000000000001</v>
      </c>
      <c r="F653" s="38">
        <v>0</v>
      </c>
      <c r="G653" s="38">
        <v>2.87</v>
      </c>
      <c r="H653" s="38">
        <v>9600000</v>
      </c>
    </row>
    <row r="654" spans="1:8" x14ac:dyDescent="0.2">
      <c r="A654" s="39">
        <v>43098</v>
      </c>
      <c r="B654" s="38" t="s">
        <v>776</v>
      </c>
      <c r="C654" s="38">
        <v>60</v>
      </c>
      <c r="D654" s="38">
        <v>60</v>
      </c>
      <c r="E654" s="38">
        <v>0</v>
      </c>
      <c r="F654" s="38">
        <v>0</v>
      </c>
      <c r="G654" s="38">
        <v>4.4000000000000004</v>
      </c>
      <c r="H654" s="38">
        <v>72000</v>
      </c>
    </row>
    <row r="655" spans="1:8" x14ac:dyDescent="0.2">
      <c r="A655" s="39">
        <v>43098</v>
      </c>
      <c r="B655" s="38" t="s">
        <v>777</v>
      </c>
      <c r="C655" s="38">
        <v>60</v>
      </c>
      <c r="D655" s="38">
        <v>60</v>
      </c>
      <c r="E655" s="38">
        <v>0</v>
      </c>
      <c r="F655" s="38">
        <v>0</v>
      </c>
      <c r="G655" s="38">
        <v>55.9</v>
      </c>
      <c r="H655" s="38">
        <v>22500</v>
      </c>
    </row>
    <row r="656" spans="1:8" x14ac:dyDescent="0.2">
      <c r="A656" s="39">
        <v>43098</v>
      </c>
      <c r="B656" s="38" t="s">
        <v>778</v>
      </c>
      <c r="C656" s="38">
        <v>60</v>
      </c>
      <c r="D656" s="38">
        <v>60</v>
      </c>
      <c r="E656" s="38">
        <v>0</v>
      </c>
      <c r="F656" s="38">
        <v>0</v>
      </c>
      <c r="G656" s="38">
        <v>7</v>
      </c>
      <c r="H656" s="38">
        <v>504720</v>
      </c>
    </row>
    <row r="657" spans="1:8" x14ac:dyDescent="0.2">
      <c r="A657" s="39">
        <v>43098</v>
      </c>
      <c r="B657" s="38" t="s">
        <v>779</v>
      </c>
      <c r="C657" s="38">
        <v>60</v>
      </c>
      <c r="D657" s="38">
        <v>60</v>
      </c>
      <c r="E657" s="38">
        <v>10.7402</v>
      </c>
      <c r="F657" s="38">
        <v>0</v>
      </c>
      <c r="G657" s="38">
        <v>8.0500000000000007</v>
      </c>
      <c r="H657" s="38">
        <v>2193750</v>
      </c>
    </row>
    <row r="658" spans="1:8" x14ac:dyDescent="0.2">
      <c r="A658" s="39">
        <v>43098</v>
      </c>
      <c r="B658" s="38" t="s">
        <v>780</v>
      </c>
      <c r="C658" s="38">
        <v>60</v>
      </c>
      <c r="D658" s="38">
        <v>60</v>
      </c>
      <c r="E658" s="38">
        <v>0</v>
      </c>
      <c r="F658" s="38">
        <v>0</v>
      </c>
      <c r="G658" s="38">
        <v>10</v>
      </c>
      <c r="H658" s="38">
        <v>5547122</v>
      </c>
    </row>
    <row r="659" spans="1:8" x14ac:dyDescent="0.2">
      <c r="A659" s="39">
        <v>43098</v>
      </c>
      <c r="B659" s="38" t="s">
        <v>781</v>
      </c>
      <c r="C659" s="38">
        <v>60</v>
      </c>
      <c r="D659" s="38">
        <v>60</v>
      </c>
      <c r="E659" s="38">
        <v>10</v>
      </c>
      <c r="F659" s="38">
        <v>0</v>
      </c>
      <c r="G659" s="38">
        <v>10</v>
      </c>
      <c r="H659" s="38">
        <v>99646555</v>
      </c>
    </row>
    <row r="660" spans="1:8" x14ac:dyDescent="0.2">
      <c r="A660" s="39">
        <v>43098</v>
      </c>
      <c r="B660" s="38" t="s">
        <v>157</v>
      </c>
      <c r="C660" s="38">
        <v>29.5</v>
      </c>
      <c r="D660" s="38">
        <v>32.5</v>
      </c>
      <c r="E660" s="38">
        <v>3.9878999999999998</v>
      </c>
      <c r="F660" s="38">
        <v>0</v>
      </c>
      <c r="G660" s="38">
        <v>2.77</v>
      </c>
      <c r="H660" s="38">
        <v>533599891</v>
      </c>
    </row>
    <row r="661" spans="1:8" x14ac:dyDescent="0.2">
      <c r="A661" s="39">
        <v>43098</v>
      </c>
      <c r="B661" s="38" t="s">
        <v>782</v>
      </c>
      <c r="C661" s="38">
        <v>28.5</v>
      </c>
      <c r="D661" s="38">
        <v>32.5</v>
      </c>
      <c r="E661" s="38">
        <v>10.4331</v>
      </c>
      <c r="F661" s="38">
        <v>0</v>
      </c>
      <c r="G661" s="38">
        <v>7.91</v>
      </c>
      <c r="H661" s="38">
        <v>13750000</v>
      </c>
    </row>
    <row r="662" spans="1:8" x14ac:dyDescent="0.2">
      <c r="A662" s="39">
        <v>43098</v>
      </c>
      <c r="B662" s="38" t="s">
        <v>158</v>
      </c>
      <c r="C662" s="38">
        <v>19.5</v>
      </c>
      <c r="D662" s="38">
        <v>22.5</v>
      </c>
      <c r="E662" s="38">
        <v>90.949700000000007</v>
      </c>
      <c r="F662" s="38">
        <v>0</v>
      </c>
      <c r="G662" s="38">
        <v>74.8</v>
      </c>
      <c r="H662" s="38">
        <v>43750000</v>
      </c>
    </row>
    <row r="663" spans="1:8" x14ac:dyDescent="0.2">
      <c r="A663" s="39">
        <v>43098</v>
      </c>
      <c r="B663" s="38" t="s">
        <v>783</v>
      </c>
      <c r="C663" s="38">
        <v>44.5</v>
      </c>
      <c r="D663" s="38">
        <v>60</v>
      </c>
      <c r="E663" s="38">
        <v>6.4286000000000003</v>
      </c>
      <c r="F663" s="38">
        <v>0</v>
      </c>
      <c r="G663" s="38">
        <v>4.2</v>
      </c>
      <c r="H663" s="38">
        <v>9354800</v>
      </c>
    </row>
    <row r="664" spans="1:8" x14ac:dyDescent="0.2">
      <c r="A664" s="39">
        <v>43098</v>
      </c>
      <c r="B664" s="38" t="s">
        <v>784</v>
      </c>
      <c r="C664" s="38">
        <v>17</v>
      </c>
      <c r="D664" s="38">
        <v>22.5</v>
      </c>
      <c r="E664" s="38">
        <v>42.588299999999997</v>
      </c>
      <c r="F664" s="38">
        <v>0</v>
      </c>
      <c r="G664" s="38">
        <v>36</v>
      </c>
      <c r="H664" s="38">
        <v>3437500</v>
      </c>
    </row>
    <row r="665" spans="1:8" x14ac:dyDescent="0.2">
      <c r="A665" s="39">
        <v>43098</v>
      </c>
      <c r="B665" s="38" t="s">
        <v>785</v>
      </c>
      <c r="C665" s="38">
        <v>17.5</v>
      </c>
      <c r="D665" s="38">
        <v>22.5</v>
      </c>
      <c r="E665" s="38">
        <v>14.3163</v>
      </c>
      <c r="F665" s="38">
        <v>0</v>
      </c>
      <c r="G665" s="38">
        <v>13.4</v>
      </c>
      <c r="H665" s="38">
        <v>330739044</v>
      </c>
    </row>
    <row r="666" spans="1:8" x14ac:dyDescent="0.2">
      <c r="A666" s="39">
        <v>43098</v>
      </c>
      <c r="B666" s="38" t="s">
        <v>112</v>
      </c>
      <c r="C666" s="38">
        <v>12.5</v>
      </c>
      <c r="D666" s="38">
        <v>17.5</v>
      </c>
      <c r="E666" s="38">
        <v>130.0744</v>
      </c>
      <c r="F666" s="38">
        <v>0</v>
      </c>
      <c r="G666" s="38">
        <v>94.61</v>
      </c>
      <c r="H666" s="38">
        <v>285397499</v>
      </c>
    </row>
    <row r="667" spans="1:8" x14ac:dyDescent="0.2">
      <c r="A667" s="39">
        <v>43098</v>
      </c>
      <c r="B667" s="38" t="s">
        <v>786</v>
      </c>
      <c r="C667" s="38">
        <v>18.5</v>
      </c>
      <c r="D667" s="38">
        <v>22.5</v>
      </c>
      <c r="E667" s="38">
        <v>62.980400000000003</v>
      </c>
      <c r="F667" s="38">
        <v>0</v>
      </c>
      <c r="G667" s="38">
        <v>60.44</v>
      </c>
      <c r="H667" s="38">
        <v>21271250</v>
      </c>
    </row>
    <row r="668" spans="1:8" x14ac:dyDescent="0.2">
      <c r="A668" s="39">
        <v>43098</v>
      </c>
      <c r="B668" s="38" t="s">
        <v>787</v>
      </c>
      <c r="C668" s="38">
        <v>55.5</v>
      </c>
      <c r="D668" s="38">
        <v>60</v>
      </c>
      <c r="E668" s="38">
        <v>2.0230999999999999</v>
      </c>
      <c r="F668" s="38">
        <v>0</v>
      </c>
      <c r="G668" s="38">
        <v>1.64</v>
      </c>
      <c r="H668" s="38">
        <v>15806175</v>
      </c>
    </row>
    <row r="669" spans="1:8" x14ac:dyDescent="0.2">
      <c r="A669" s="39">
        <v>43098</v>
      </c>
      <c r="B669" s="38" t="s">
        <v>159</v>
      </c>
      <c r="C669" s="38">
        <v>13.5</v>
      </c>
      <c r="D669" s="38">
        <v>17.5</v>
      </c>
      <c r="E669" s="38">
        <v>24.113099999999999</v>
      </c>
      <c r="F669" s="38">
        <v>0</v>
      </c>
      <c r="G669" s="38">
        <v>14.87</v>
      </c>
      <c r="H669" s="38">
        <v>33060000</v>
      </c>
    </row>
    <row r="670" spans="1:8" x14ac:dyDescent="0.2">
      <c r="A670" s="39">
        <v>43098</v>
      </c>
      <c r="B670" s="38" t="s">
        <v>788</v>
      </c>
      <c r="C670" s="38">
        <v>10.5</v>
      </c>
      <c r="D670" s="38">
        <v>15</v>
      </c>
      <c r="E670" s="38">
        <v>30.616199999999999</v>
      </c>
      <c r="F670" s="38">
        <v>0</v>
      </c>
      <c r="G670" s="38">
        <v>28.93</v>
      </c>
      <c r="H670" s="38">
        <v>188204646</v>
      </c>
    </row>
    <row r="671" spans="1:8" x14ac:dyDescent="0.2">
      <c r="A671" s="39">
        <v>43098</v>
      </c>
      <c r="B671" s="38" t="s">
        <v>789</v>
      </c>
      <c r="C671" s="38">
        <v>60</v>
      </c>
      <c r="D671" s="38">
        <v>60</v>
      </c>
      <c r="E671" s="38">
        <v>21.408000000000001</v>
      </c>
      <c r="F671" s="38">
        <v>0</v>
      </c>
      <c r="G671" s="38">
        <v>28.35</v>
      </c>
      <c r="H671" s="38">
        <v>3120000</v>
      </c>
    </row>
    <row r="672" spans="1:8" x14ac:dyDescent="0.2">
      <c r="A672" s="39">
        <v>43098</v>
      </c>
      <c r="B672" s="38" t="s">
        <v>790</v>
      </c>
      <c r="C672" s="38">
        <v>11</v>
      </c>
      <c r="D672" s="38">
        <v>15</v>
      </c>
      <c r="E672" s="38">
        <v>992.83249999999998</v>
      </c>
      <c r="F672" s="38">
        <v>0</v>
      </c>
      <c r="G672" s="38">
        <v>750</v>
      </c>
      <c r="H672" s="38">
        <v>4210076</v>
      </c>
    </row>
    <row r="673" spans="1:8" x14ac:dyDescent="0.2">
      <c r="A673" s="39">
        <v>43098</v>
      </c>
      <c r="B673" s="38" t="s">
        <v>791</v>
      </c>
      <c r="C673" s="38">
        <v>14</v>
      </c>
      <c r="D673" s="38">
        <v>17.5</v>
      </c>
      <c r="E673" s="38">
        <v>37.110300000000002</v>
      </c>
      <c r="F673" s="38">
        <v>0</v>
      </c>
      <c r="G673" s="38">
        <v>30.49</v>
      </c>
      <c r="H673" s="38">
        <v>308320708</v>
      </c>
    </row>
    <row r="674" spans="1:8" x14ac:dyDescent="0.2">
      <c r="A674" s="39">
        <v>43098</v>
      </c>
      <c r="B674" s="38" t="s">
        <v>792</v>
      </c>
      <c r="C674" s="38">
        <v>60</v>
      </c>
      <c r="D674" s="38">
        <v>60</v>
      </c>
      <c r="E674" s="38">
        <v>0</v>
      </c>
      <c r="F674" s="38">
        <v>0</v>
      </c>
      <c r="G674" s="38">
        <v>6.34</v>
      </c>
      <c r="H674" s="38">
        <v>9147520</v>
      </c>
    </row>
    <row r="675" spans="1:8" x14ac:dyDescent="0.2">
      <c r="A675" s="39">
        <v>43098</v>
      </c>
      <c r="B675" s="38" t="s">
        <v>793</v>
      </c>
      <c r="C675" s="38">
        <v>32</v>
      </c>
      <c r="D675" s="38">
        <v>42.5</v>
      </c>
      <c r="E675" s="38">
        <v>7.9786999999999999</v>
      </c>
      <c r="F675" s="38">
        <v>0</v>
      </c>
      <c r="G675" s="38">
        <v>6.81</v>
      </c>
      <c r="H675" s="38">
        <v>11936243</v>
      </c>
    </row>
    <row r="676" spans="1:8" x14ac:dyDescent="0.2">
      <c r="A676" s="39">
        <v>43098</v>
      </c>
      <c r="B676" s="38" t="s">
        <v>794</v>
      </c>
      <c r="C676" s="38">
        <v>21</v>
      </c>
      <c r="D676" s="38">
        <v>27.5</v>
      </c>
      <c r="E676" s="38">
        <v>39.214500000000001</v>
      </c>
      <c r="F676" s="38">
        <v>0</v>
      </c>
      <c r="G676" s="38">
        <v>32.299999999999997</v>
      </c>
      <c r="H676" s="38">
        <v>1215100</v>
      </c>
    </row>
    <row r="677" spans="1:8" x14ac:dyDescent="0.2">
      <c r="A677" s="39">
        <v>43098</v>
      </c>
      <c r="B677" s="38" t="s">
        <v>795</v>
      </c>
      <c r="C677" s="38">
        <v>18.5</v>
      </c>
      <c r="D677" s="38">
        <v>22.5</v>
      </c>
      <c r="E677" s="38">
        <v>15.5799</v>
      </c>
      <c r="F677" s="38">
        <v>0</v>
      </c>
      <c r="G677" s="38">
        <v>14.73</v>
      </c>
      <c r="H677" s="38">
        <v>131151250</v>
      </c>
    </row>
    <row r="678" spans="1:8" x14ac:dyDescent="0.2">
      <c r="A678" s="39">
        <v>43098</v>
      </c>
      <c r="B678" s="38" t="s">
        <v>796</v>
      </c>
      <c r="C678" s="38">
        <v>60</v>
      </c>
      <c r="D678" s="38">
        <v>60</v>
      </c>
      <c r="E678" s="38">
        <v>116.7469</v>
      </c>
      <c r="F678" s="38">
        <v>0</v>
      </c>
      <c r="G678" s="38">
        <v>85.5</v>
      </c>
      <c r="H678" s="38">
        <v>2415000</v>
      </c>
    </row>
    <row r="679" spans="1:8" x14ac:dyDescent="0.2">
      <c r="A679" s="39">
        <v>43098</v>
      </c>
      <c r="B679" s="38" t="s">
        <v>797</v>
      </c>
      <c r="C679" s="38">
        <v>60</v>
      </c>
      <c r="D679" s="38">
        <v>60</v>
      </c>
      <c r="E679" s="38">
        <v>33.004300000000001</v>
      </c>
      <c r="F679" s="38">
        <v>0</v>
      </c>
      <c r="G679" s="38">
        <v>24.78</v>
      </c>
      <c r="H679" s="38">
        <v>3024000</v>
      </c>
    </row>
    <row r="680" spans="1:8" x14ac:dyDescent="0.2">
      <c r="A680" s="39">
        <v>43098</v>
      </c>
      <c r="B680" s="38" t="s">
        <v>798</v>
      </c>
      <c r="C680" s="38">
        <v>15.5</v>
      </c>
      <c r="D680" s="38">
        <v>22.5</v>
      </c>
      <c r="E680" s="38">
        <v>26.963000000000001</v>
      </c>
      <c r="F680" s="38">
        <v>0</v>
      </c>
      <c r="G680" s="38">
        <v>30.91</v>
      </c>
      <c r="H680" s="38">
        <v>27482044</v>
      </c>
    </row>
    <row r="681" spans="1:8" x14ac:dyDescent="0.2">
      <c r="A681" s="39">
        <v>43098</v>
      </c>
      <c r="B681" s="38" t="s">
        <v>799</v>
      </c>
      <c r="C681" s="38">
        <v>60</v>
      </c>
      <c r="D681" s="38">
        <v>60</v>
      </c>
      <c r="E681" s="38">
        <v>0</v>
      </c>
      <c r="F681" s="38">
        <v>0</v>
      </c>
      <c r="G681" s="38">
        <v>0.33</v>
      </c>
      <c r="H681" s="38">
        <v>3532995</v>
      </c>
    </row>
    <row r="682" spans="1:8" x14ac:dyDescent="0.2">
      <c r="A682" s="39">
        <v>43098</v>
      </c>
      <c r="B682" s="38" t="s">
        <v>800</v>
      </c>
      <c r="C682" s="38">
        <v>60</v>
      </c>
      <c r="D682" s="38">
        <v>60</v>
      </c>
      <c r="E682" s="38">
        <v>0</v>
      </c>
      <c r="F682" s="38">
        <v>0</v>
      </c>
      <c r="G682" s="38">
        <v>11.35</v>
      </c>
      <c r="H682" s="38">
        <v>157200</v>
      </c>
    </row>
    <row r="683" spans="1:8" x14ac:dyDescent="0.2">
      <c r="A683" s="39">
        <v>43098</v>
      </c>
      <c r="B683" s="38" t="s">
        <v>801</v>
      </c>
      <c r="C683" s="38">
        <v>60</v>
      </c>
      <c r="D683" s="38">
        <v>60</v>
      </c>
      <c r="E683" s="38">
        <v>0</v>
      </c>
      <c r="F683" s="38">
        <v>0</v>
      </c>
      <c r="G683" s="38">
        <v>10</v>
      </c>
      <c r="H683" s="38">
        <v>431145</v>
      </c>
    </row>
    <row r="684" spans="1:8" x14ac:dyDescent="0.2">
      <c r="A684" s="39">
        <v>43098</v>
      </c>
      <c r="B684" s="38" t="s">
        <v>802</v>
      </c>
      <c r="C684" s="38">
        <v>16.5</v>
      </c>
      <c r="D684" s="38">
        <v>22.5</v>
      </c>
      <c r="E684" s="38">
        <v>133.99549999999999</v>
      </c>
      <c r="F684" s="38">
        <v>0</v>
      </c>
      <c r="G684" s="38">
        <v>114.05</v>
      </c>
      <c r="H684" s="38">
        <v>5797836</v>
      </c>
    </row>
    <row r="685" spans="1:8" x14ac:dyDescent="0.2">
      <c r="A685" s="39">
        <v>43098</v>
      </c>
      <c r="B685" s="38" t="s">
        <v>803</v>
      </c>
      <c r="C685" s="38">
        <v>60</v>
      </c>
      <c r="D685" s="38">
        <v>60</v>
      </c>
      <c r="E685" s="38">
        <v>186.0008</v>
      </c>
      <c r="F685" s="38">
        <v>0</v>
      </c>
      <c r="G685" s="38">
        <v>160</v>
      </c>
      <c r="H685" s="38">
        <v>690000</v>
      </c>
    </row>
    <row r="686" spans="1:8" x14ac:dyDescent="0.2">
      <c r="A686" s="39">
        <v>43098</v>
      </c>
      <c r="B686" s="38" t="s">
        <v>804</v>
      </c>
      <c r="C686" s="38">
        <v>16.5</v>
      </c>
      <c r="D686" s="38">
        <v>22.5</v>
      </c>
      <c r="E686" s="38">
        <v>74.486999999999995</v>
      </c>
      <c r="F686" s="38">
        <v>0</v>
      </c>
      <c r="G686" s="38">
        <v>73.92</v>
      </c>
      <c r="H686" s="38">
        <v>67096591</v>
      </c>
    </row>
    <row r="687" spans="1:8" x14ac:dyDescent="0.2">
      <c r="A687" s="39">
        <v>43098</v>
      </c>
      <c r="B687" s="38" t="s">
        <v>805</v>
      </c>
      <c r="C687" s="38">
        <v>60</v>
      </c>
      <c r="D687" s="38">
        <v>60</v>
      </c>
      <c r="E687" s="38">
        <v>23.332000000000001</v>
      </c>
      <c r="F687" s="38">
        <v>0</v>
      </c>
      <c r="G687" s="38">
        <v>24.85</v>
      </c>
      <c r="H687" s="38">
        <v>898569</v>
      </c>
    </row>
    <row r="688" spans="1:8" x14ac:dyDescent="0.2">
      <c r="A688" s="39">
        <v>43098</v>
      </c>
      <c r="B688" s="38" t="s">
        <v>806</v>
      </c>
      <c r="C688" s="38">
        <v>60</v>
      </c>
      <c r="D688" s="38">
        <v>60</v>
      </c>
      <c r="E688" s="38">
        <v>0</v>
      </c>
      <c r="F688" s="38">
        <v>0</v>
      </c>
      <c r="G688" s="38">
        <v>0.41</v>
      </c>
      <c r="H688" s="38">
        <v>15048900</v>
      </c>
    </row>
    <row r="689" spans="1:8" x14ac:dyDescent="0.2">
      <c r="A689" s="39">
        <v>43098</v>
      </c>
      <c r="B689" s="38" t="s">
        <v>807</v>
      </c>
      <c r="C689" s="38">
        <v>60</v>
      </c>
      <c r="D689" s="38">
        <v>60</v>
      </c>
      <c r="E689" s="38">
        <v>34.544800000000002</v>
      </c>
      <c r="F689" s="38">
        <v>0</v>
      </c>
      <c r="G689" s="38">
        <v>26</v>
      </c>
      <c r="H689" s="38">
        <v>5197425</v>
      </c>
    </row>
    <row r="690" spans="1:8" x14ac:dyDescent="0.2">
      <c r="A690" s="39">
        <v>43098</v>
      </c>
      <c r="B690" s="38" t="s">
        <v>808</v>
      </c>
      <c r="C690" s="38">
        <v>23</v>
      </c>
      <c r="D690" s="38">
        <v>27.5</v>
      </c>
      <c r="E690" s="38">
        <v>19.9757</v>
      </c>
      <c r="F690" s="38">
        <v>0</v>
      </c>
      <c r="G690" s="38">
        <v>17.48</v>
      </c>
      <c r="H690" s="38">
        <v>12546675</v>
      </c>
    </row>
    <row r="691" spans="1:8" x14ac:dyDescent="0.2">
      <c r="A691" s="39">
        <v>43098</v>
      </c>
      <c r="B691" s="38" t="s">
        <v>809</v>
      </c>
      <c r="C691" s="38">
        <v>60</v>
      </c>
      <c r="D691" s="38">
        <v>60</v>
      </c>
      <c r="E691" s="38">
        <v>20.851900000000001</v>
      </c>
      <c r="F691" s="38">
        <v>0</v>
      </c>
      <c r="G691" s="38">
        <v>24.8</v>
      </c>
      <c r="H691" s="38">
        <v>3775795</v>
      </c>
    </row>
    <row r="692" spans="1:8" x14ac:dyDescent="0.2">
      <c r="A692" s="39">
        <v>43098</v>
      </c>
      <c r="B692" s="38" t="s">
        <v>810</v>
      </c>
      <c r="C692" s="38">
        <v>20.5</v>
      </c>
      <c r="D692" s="38">
        <v>27.5</v>
      </c>
      <c r="E692" s="38">
        <v>2.8294000000000001</v>
      </c>
      <c r="F692" s="38">
        <v>0</v>
      </c>
      <c r="G692" s="38">
        <v>1.96</v>
      </c>
      <c r="H692" s="38">
        <v>225000000</v>
      </c>
    </row>
    <row r="693" spans="1:8" x14ac:dyDescent="0.2">
      <c r="A693" s="39">
        <v>43098</v>
      </c>
      <c r="B693" s="38" t="s">
        <v>811</v>
      </c>
      <c r="C693" s="38">
        <v>13</v>
      </c>
      <c r="D693" s="38">
        <v>17.5</v>
      </c>
      <c r="E693" s="38">
        <v>104.8565</v>
      </c>
      <c r="F693" s="38">
        <v>0</v>
      </c>
      <c r="G693" s="38">
        <v>94.99</v>
      </c>
      <c r="H693" s="38">
        <v>33056100</v>
      </c>
    </row>
    <row r="694" spans="1:8" x14ac:dyDescent="0.2">
      <c r="A694" s="39">
        <v>43098</v>
      </c>
      <c r="B694" s="38" t="s">
        <v>812</v>
      </c>
      <c r="C694" s="38">
        <v>14</v>
      </c>
      <c r="D694" s="38">
        <v>17.5</v>
      </c>
      <c r="E694" s="38">
        <v>561.9701</v>
      </c>
      <c r="F694" s="38">
        <v>0</v>
      </c>
      <c r="G694" s="38">
        <v>510.9</v>
      </c>
      <c r="H694" s="38">
        <v>32411964</v>
      </c>
    </row>
    <row r="695" spans="1:8" x14ac:dyDescent="0.2">
      <c r="A695" s="39">
        <v>43098</v>
      </c>
      <c r="B695" s="38" t="s">
        <v>160</v>
      </c>
      <c r="C695" s="38">
        <v>11</v>
      </c>
      <c r="D695" s="38">
        <v>15</v>
      </c>
      <c r="E695" s="38">
        <v>28.639099999999999</v>
      </c>
      <c r="F695" s="38">
        <v>0</v>
      </c>
      <c r="G695" s="38">
        <v>22</v>
      </c>
      <c r="H695" s="38">
        <v>49859063</v>
      </c>
    </row>
    <row r="696" spans="1:8" x14ac:dyDescent="0.2">
      <c r="A696" s="39">
        <v>43098</v>
      </c>
      <c r="B696" s="38" t="s">
        <v>813</v>
      </c>
      <c r="C696" s="38">
        <v>60</v>
      </c>
      <c r="D696" s="38">
        <v>60</v>
      </c>
      <c r="E696" s="38">
        <v>435.67680000000001</v>
      </c>
      <c r="F696" s="38">
        <v>0</v>
      </c>
      <c r="G696" s="38">
        <v>409.17</v>
      </c>
      <c r="H696" s="38">
        <v>169865</v>
      </c>
    </row>
    <row r="697" spans="1:8" x14ac:dyDescent="0.2">
      <c r="A697" s="39">
        <v>43098</v>
      </c>
      <c r="B697" s="38" t="s">
        <v>814</v>
      </c>
      <c r="C697" s="38">
        <v>12.5</v>
      </c>
      <c r="D697" s="38">
        <v>17.5</v>
      </c>
      <c r="E697" s="38">
        <v>119.3732</v>
      </c>
      <c r="F697" s="38">
        <v>0</v>
      </c>
      <c r="G697" s="38">
        <v>124.95</v>
      </c>
      <c r="H697" s="38">
        <v>1853696</v>
      </c>
    </row>
    <row r="698" spans="1:8" x14ac:dyDescent="0.2">
      <c r="A698" s="39">
        <v>43098</v>
      </c>
      <c r="B698" s="38" t="s">
        <v>815</v>
      </c>
      <c r="C698" s="38">
        <v>14</v>
      </c>
      <c r="D698" s="38">
        <v>17.5</v>
      </c>
      <c r="E698" s="38">
        <v>8.9522999999999993</v>
      </c>
      <c r="F698" s="38">
        <v>0</v>
      </c>
      <c r="G698" s="38">
        <v>7.15</v>
      </c>
    </row>
    <row r="699" spans="1:8" x14ac:dyDescent="0.2">
      <c r="A699" s="39">
        <v>43098</v>
      </c>
      <c r="B699" s="38" t="s">
        <v>816</v>
      </c>
      <c r="C699" s="38">
        <v>31</v>
      </c>
      <c r="D699" s="38">
        <v>42.5</v>
      </c>
      <c r="E699" s="38">
        <v>10.640499999999999</v>
      </c>
      <c r="F699" s="38">
        <v>0</v>
      </c>
      <c r="G699" s="38">
        <v>11.88</v>
      </c>
      <c r="H699" s="38">
        <v>82053410</v>
      </c>
    </row>
    <row r="700" spans="1:8" x14ac:dyDescent="0.2">
      <c r="A700" s="39">
        <v>43098</v>
      </c>
      <c r="B700" s="38" t="s">
        <v>817</v>
      </c>
      <c r="C700" s="38">
        <v>14</v>
      </c>
      <c r="D700" s="38">
        <v>17.5</v>
      </c>
      <c r="E700" s="38">
        <v>8.9522999999999993</v>
      </c>
      <c r="F700" s="38">
        <v>0</v>
      </c>
      <c r="G700" s="38">
        <v>7.15</v>
      </c>
      <c r="H700" s="38">
        <v>108624482</v>
      </c>
    </row>
    <row r="701" spans="1:8" x14ac:dyDescent="0.2">
      <c r="A701" s="39">
        <v>43098</v>
      </c>
      <c r="B701" s="38" t="s">
        <v>818</v>
      </c>
      <c r="C701" s="38">
        <v>11.5</v>
      </c>
      <c r="D701" s="38">
        <v>15</v>
      </c>
      <c r="E701" s="38">
        <v>47.478700000000003</v>
      </c>
      <c r="F701" s="38">
        <v>0</v>
      </c>
      <c r="G701" s="38">
        <v>37.049999999999997</v>
      </c>
    </row>
    <row r="702" spans="1:8" x14ac:dyDescent="0.2">
      <c r="A702" s="39">
        <v>43098</v>
      </c>
      <c r="B702" s="38" t="s">
        <v>819</v>
      </c>
      <c r="C702" s="38">
        <v>11.5</v>
      </c>
      <c r="D702" s="38">
        <v>15</v>
      </c>
      <c r="E702" s="38">
        <v>47.478700000000003</v>
      </c>
      <c r="F702" s="38">
        <v>0</v>
      </c>
      <c r="G702" s="38">
        <v>37.630000000000003</v>
      </c>
    </row>
    <row r="703" spans="1:8" x14ac:dyDescent="0.2">
      <c r="A703" s="39">
        <v>43098</v>
      </c>
      <c r="B703" s="38" t="s">
        <v>820</v>
      </c>
      <c r="C703" s="38">
        <v>11.5</v>
      </c>
      <c r="D703" s="38">
        <v>15</v>
      </c>
      <c r="E703" s="38">
        <v>47.478700000000003</v>
      </c>
      <c r="F703" s="38">
        <v>0</v>
      </c>
      <c r="G703" s="38">
        <v>37.33</v>
      </c>
    </row>
    <row r="704" spans="1:8" x14ac:dyDescent="0.2">
      <c r="A704" s="39">
        <v>43098</v>
      </c>
      <c r="B704" s="38" t="s">
        <v>821</v>
      </c>
      <c r="C704" s="38">
        <v>11.5</v>
      </c>
      <c r="D704" s="38">
        <v>15</v>
      </c>
      <c r="E704" s="38">
        <v>47.478700000000003</v>
      </c>
      <c r="F704" s="38">
        <v>0</v>
      </c>
      <c r="G704" s="38">
        <v>37.049999999999997</v>
      </c>
      <c r="H704" s="38">
        <v>57148047</v>
      </c>
    </row>
    <row r="705" spans="1:8" x14ac:dyDescent="0.2">
      <c r="A705" s="39">
        <v>43098</v>
      </c>
      <c r="B705" s="38" t="s">
        <v>113</v>
      </c>
      <c r="C705" s="38">
        <v>11.5</v>
      </c>
      <c r="D705" s="38">
        <v>15</v>
      </c>
      <c r="E705" s="38">
        <v>47.478700000000003</v>
      </c>
      <c r="F705" s="38">
        <v>0</v>
      </c>
      <c r="G705" s="38">
        <v>37.049999999999997</v>
      </c>
      <c r="H705" s="38">
        <v>57148047</v>
      </c>
    </row>
    <row r="706" spans="1:8" x14ac:dyDescent="0.2">
      <c r="A706" s="39">
        <v>43098</v>
      </c>
      <c r="B706" s="38" t="s">
        <v>822</v>
      </c>
      <c r="C706" s="38">
        <v>60</v>
      </c>
      <c r="D706" s="38">
        <v>60</v>
      </c>
      <c r="E706" s="38">
        <v>0</v>
      </c>
      <c r="F706" s="38">
        <v>0</v>
      </c>
      <c r="G706" s="38">
        <v>1.46</v>
      </c>
      <c r="H706" s="38">
        <v>8190132</v>
      </c>
    </row>
    <row r="707" spans="1:8" x14ac:dyDescent="0.2">
      <c r="A707" s="39">
        <v>43098</v>
      </c>
      <c r="B707" s="38" t="s">
        <v>823</v>
      </c>
      <c r="C707" s="38">
        <v>14.5</v>
      </c>
      <c r="D707" s="38">
        <v>17.5</v>
      </c>
      <c r="E707" s="38">
        <v>37.4176</v>
      </c>
      <c r="F707" s="38">
        <v>2</v>
      </c>
      <c r="G707" s="38">
        <v>29.6</v>
      </c>
    </row>
    <row r="708" spans="1:8" x14ac:dyDescent="0.2">
      <c r="A708" s="39">
        <v>43098</v>
      </c>
      <c r="B708" s="38" t="s">
        <v>824</v>
      </c>
      <c r="C708" s="38">
        <v>14.5</v>
      </c>
      <c r="D708" s="38">
        <v>17.5</v>
      </c>
      <c r="E708" s="38">
        <v>37.4176</v>
      </c>
      <c r="F708" s="38">
        <v>2</v>
      </c>
      <c r="G708" s="38">
        <v>30.06</v>
      </c>
    </row>
    <row r="709" spans="1:8" x14ac:dyDescent="0.2">
      <c r="A709" s="39">
        <v>43098</v>
      </c>
      <c r="B709" s="38" t="s">
        <v>825</v>
      </c>
      <c r="C709" s="38">
        <v>14.5</v>
      </c>
      <c r="D709" s="38">
        <v>17.5</v>
      </c>
      <c r="E709" s="38">
        <v>37.4176</v>
      </c>
      <c r="F709" s="38">
        <v>2</v>
      </c>
      <c r="G709" s="38">
        <v>29.83</v>
      </c>
    </row>
    <row r="710" spans="1:8" x14ac:dyDescent="0.2">
      <c r="A710" s="39">
        <v>43098</v>
      </c>
      <c r="B710" s="38" t="s">
        <v>826</v>
      </c>
      <c r="C710" s="38">
        <v>14.5</v>
      </c>
      <c r="D710" s="38">
        <v>17.5</v>
      </c>
      <c r="E710" s="38">
        <v>37.4176</v>
      </c>
      <c r="F710" s="38">
        <v>2</v>
      </c>
      <c r="G710" s="38">
        <v>29.6</v>
      </c>
      <c r="H710" s="38">
        <v>463582065</v>
      </c>
    </row>
    <row r="711" spans="1:8" x14ac:dyDescent="0.2">
      <c r="A711" s="39">
        <v>43098</v>
      </c>
      <c r="B711" s="38" t="s">
        <v>827</v>
      </c>
      <c r="C711" s="38">
        <v>14.5</v>
      </c>
      <c r="D711" s="38">
        <v>17.5</v>
      </c>
      <c r="E711" s="38">
        <v>37.4176</v>
      </c>
      <c r="F711" s="38">
        <v>2</v>
      </c>
      <c r="G711" s="38">
        <v>29.75</v>
      </c>
      <c r="H711" s="38">
        <v>463582065</v>
      </c>
    </row>
    <row r="712" spans="1:8" x14ac:dyDescent="0.2">
      <c r="A712" s="39">
        <v>43098</v>
      </c>
      <c r="B712" s="38" t="s">
        <v>828</v>
      </c>
      <c r="C712" s="38">
        <v>14.5</v>
      </c>
      <c r="D712" s="38">
        <v>17.5</v>
      </c>
      <c r="E712" s="38">
        <v>37.4176</v>
      </c>
      <c r="F712" s="38">
        <v>2</v>
      </c>
      <c r="G712" s="38">
        <v>29.6</v>
      </c>
      <c r="H712" s="38">
        <v>463582065</v>
      </c>
    </row>
    <row r="713" spans="1:8" x14ac:dyDescent="0.2">
      <c r="A713" s="39">
        <v>43098</v>
      </c>
      <c r="B713" s="38" t="s">
        <v>829</v>
      </c>
      <c r="C713" s="38">
        <v>56</v>
      </c>
      <c r="D713" s="38">
        <v>60</v>
      </c>
      <c r="E713" s="38">
        <v>3.3708999999999998</v>
      </c>
      <c r="F713" s="38">
        <v>0</v>
      </c>
      <c r="G713" s="38">
        <v>1.43</v>
      </c>
      <c r="H713" s="38">
        <v>57981867</v>
      </c>
    </row>
    <row r="714" spans="1:8" x14ac:dyDescent="0.2">
      <c r="A714" s="39">
        <v>43098</v>
      </c>
      <c r="B714" s="38" t="s">
        <v>830</v>
      </c>
      <c r="C714" s="38">
        <v>15</v>
      </c>
      <c r="D714" s="38">
        <v>22.5</v>
      </c>
      <c r="E714" s="38">
        <v>174.74</v>
      </c>
      <c r="F714" s="38">
        <v>0</v>
      </c>
      <c r="G714" s="38">
        <v>139.97</v>
      </c>
      <c r="H714" s="38">
        <v>11640000</v>
      </c>
    </row>
    <row r="715" spans="1:8" x14ac:dyDescent="0.2">
      <c r="A715" s="39">
        <v>43098</v>
      </c>
      <c r="B715" s="38" t="s">
        <v>831</v>
      </c>
      <c r="C715" s="38">
        <v>33.5</v>
      </c>
      <c r="D715" s="38">
        <v>42.5</v>
      </c>
      <c r="E715" s="38">
        <v>22.208400000000001</v>
      </c>
      <c r="F715" s="38">
        <v>0</v>
      </c>
      <c r="G715" s="38">
        <v>13.45</v>
      </c>
      <c r="H715" s="38">
        <v>13952726</v>
      </c>
    </row>
    <row r="716" spans="1:8" x14ac:dyDescent="0.2">
      <c r="A716" s="39">
        <v>43098</v>
      </c>
      <c r="B716" s="38" t="s">
        <v>832</v>
      </c>
      <c r="C716" s="38">
        <v>34.5</v>
      </c>
      <c r="D716" s="38">
        <v>42.5</v>
      </c>
      <c r="E716" s="38">
        <v>3.9363000000000001</v>
      </c>
      <c r="F716" s="38">
        <v>0</v>
      </c>
      <c r="G716" s="38">
        <v>4.0199999999999996</v>
      </c>
      <c r="H716" s="38">
        <v>23840000</v>
      </c>
    </row>
    <row r="717" spans="1:8" x14ac:dyDescent="0.2">
      <c r="A717" s="39">
        <v>43098</v>
      </c>
      <c r="B717" s="38" t="s">
        <v>833</v>
      </c>
      <c r="C717" s="38">
        <v>25.5</v>
      </c>
      <c r="D717" s="38">
        <v>32.5</v>
      </c>
      <c r="E717" s="38">
        <v>18.954999999999998</v>
      </c>
      <c r="F717" s="38">
        <v>0</v>
      </c>
      <c r="G717" s="38">
        <v>17.5</v>
      </c>
      <c r="H717" s="38">
        <v>2500000</v>
      </c>
    </row>
    <row r="718" spans="1:8" x14ac:dyDescent="0.2">
      <c r="A718" s="39">
        <v>43098</v>
      </c>
      <c r="B718" s="38" t="s">
        <v>834</v>
      </c>
      <c r="C718" s="38">
        <v>54</v>
      </c>
      <c r="D718" s="38">
        <v>60</v>
      </c>
      <c r="E718" s="38">
        <v>8.1388999999999996</v>
      </c>
      <c r="F718" s="38">
        <v>0</v>
      </c>
      <c r="G718" s="38">
        <v>4.3</v>
      </c>
      <c r="H718" s="38">
        <v>3000000</v>
      </c>
    </row>
    <row r="719" spans="1:8" x14ac:dyDescent="0.2">
      <c r="A719" s="39">
        <v>43098</v>
      </c>
      <c r="B719" s="38" t="s">
        <v>835</v>
      </c>
      <c r="C719" s="38">
        <v>60</v>
      </c>
      <c r="D719" s="38">
        <v>60</v>
      </c>
      <c r="E719" s="38">
        <v>214.2054</v>
      </c>
      <c r="F719" s="38">
        <v>0</v>
      </c>
      <c r="G719" s="38">
        <v>158.55000000000001</v>
      </c>
      <c r="H719" s="38">
        <v>5885315</v>
      </c>
    </row>
    <row r="720" spans="1:8" x14ac:dyDescent="0.2">
      <c r="A720" s="39">
        <v>43098</v>
      </c>
      <c r="B720" s="38" t="s">
        <v>836</v>
      </c>
      <c r="C720" s="38">
        <v>49</v>
      </c>
      <c r="D720" s="38">
        <v>60</v>
      </c>
      <c r="E720" s="38">
        <v>9.3213000000000008</v>
      </c>
      <c r="F720" s="38">
        <v>0</v>
      </c>
      <c r="G720" s="38">
        <v>5.39</v>
      </c>
      <c r="H720" s="38">
        <v>11591200</v>
      </c>
    </row>
    <row r="721" spans="1:8" x14ac:dyDescent="0.2">
      <c r="A721" s="39">
        <v>43098</v>
      </c>
      <c r="B721" s="38" t="s">
        <v>837</v>
      </c>
      <c r="C721" s="38">
        <v>26</v>
      </c>
      <c r="D721" s="38">
        <v>32.5</v>
      </c>
      <c r="E721" s="38">
        <v>216.50739999999999</v>
      </c>
      <c r="F721" s="38">
        <v>0</v>
      </c>
      <c r="G721" s="38">
        <v>411.31</v>
      </c>
      <c r="H721" s="38">
        <v>540000</v>
      </c>
    </row>
    <row r="722" spans="1:8" x14ac:dyDescent="0.2">
      <c r="A722" s="39">
        <v>43098</v>
      </c>
      <c r="B722" s="38" t="s">
        <v>838</v>
      </c>
      <c r="C722" s="38">
        <v>10</v>
      </c>
      <c r="D722" s="38">
        <v>15</v>
      </c>
      <c r="E722" s="38">
        <v>193.2784</v>
      </c>
      <c r="F722" s="38">
        <v>2</v>
      </c>
      <c r="G722" s="38">
        <v>187.97</v>
      </c>
    </row>
    <row r="723" spans="1:8" x14ac:dyDescent="0.2">
      <c r="A723" s="39">
        <v>43098</v>
      </c>
      <c r="B723" s="38" t="s">
        <v>839</v>
      </c>
      <c r="C723" s="38">
        <v>10</v>
      </c>
      <c r="D723" s="38">
        <v>15</v>
      </c>
      <c r="E723" s="38">
        <v>193.2784</v>
      </c>
      <c r="F723" s="38">
        <v>2</v>
      </c>
      <c r="G723" s="38">
        <v>190.89</v>
      </c>
    </row>
    <row r="724" spans="1:8" x14ac:dyDescent="0.2">
      <c r="A724" s="39">
        <v>43098</v>
      </c>
      <c r="B724" s="38" t="s">
        <v>840</v>
      </c>
      <c r="C724" s="38">
        <v>10</v>
      </c>
      <c r="D724" s="38">
        <v>15</v>
      </c>
      <c r="E724" s="38">
        <v>193.2784</v>
      </c>
      <c r="F724" s="38">
        <v>2</v>
      </c>
      <c r="G724" s="38">
        <v>189.4</v>
      </c>
    </row>
    <row r="725" spans="1:8" x14ac:dyDescent="0.2">
      <c r="A725" s="39">
        <v>43098</v>
      </c>
      <c r="B725" s="38" t="s">
        <v>841</v>
      </c>
      <c r="C725" s="38">
        <v>10</v>
      </c>
      <c r="D725" s="38">
        <v>15</v>
      </c>
      <c r="E725" s="38">
        <v>193.2784</v>
      </c>
      <c r="F725" s="38">
        <v>2</v>
      </c>
      <c r="G725" s="38">
        <v>187.97</v>
      </c>
      <c r="H725" s="38">
        <v>489671875</v>
      </c>
    </row>
    <row r="726" spans="1:8" x14ac:dyDescent="0.2">
      <c r="A726" s="39">
        <v>43098</v>
      </c>
      <c r="B726" s="38" t="s">
        <v>842</v>
      </c>
      <c r="C726" s="38">
        <v>10</v>
      </c>
      <c r="D726" s="38">
        <v>15</v>
      </c>
      <c r="E726" s="38">
        <v>193.2784</v>
      </c>
      <c r="F726" s="38">
        <v>2</v>
      </c>
      <c r="G726" s="38">
        <v>187.83</v>
      </c>
      <c r="H726" s="38">
        <v>489671875</v>
      </c>
    </row>
    <row r="727" spans="1:8" x14ac:dyDescent="0.2">
      <c r="A727" s="39">
        <v>43098</v>
      </c>
      <c r="B727" s="38" t="s">
        <v>161</v>
      </c>
      <c r="C727" s="38">
        <v>10</v>
      </c>
      <c r="D727" s="38">
        <v>15</v>
      </c>
      <c r="E727" s="38">
        <v>193.2784</v>
      </c>
      <c r="F727" s="38">
        <v>2</v>
      </c>
      <c r="G727" s="38">
        <v>187.97</v>
      </c>
      <c r="H727" s="38">
        <v>489671875</v>
      </c>
    </row>
    <row r="728" spans="1:8" x14ac:dyDescent="0.2">
      <c r="A728" s="39">
        <v>43098</v>
      </c>
      <c r="B728" s="38" t="s">
        <v>843</v>
      </c>
      <c r="C728" s="38">
        <v>60</v>
      </c>
      <c r="D728" s="38">
        <v>60</v>
      </c>
      <c r="E728" s="38">
        <v>2.7507999999999999</v>
      </c>
      <c r="F728" s="38">
        <v>0</v>
      </c>
      <c r="G728" s="38">
        <v>1.35</v>
      </c>
      <c r="H728" s="38">
        <v>5626899</v>
      </c>
    </row>
    <row r="729" spans="1:8" x14ac:dyDescent="0.2">
      <c r="A729" s="39">
        <v>43098</v>
      </c>
      <c r="B729" s="38" t="s">
        <v>844</v>
      </c>
      <c r="C729" s="38">
        <v>22</v>
      </c>
      <c r="D729" s="38">
        <v>27.5</v>
      </c>
      <c r="E729" s="38">
        <v>55.927</v>
      </c>
      <c r="F729" s="38">
        <v>0</v>
      </c>
      <c r="G729" s="38">
        <v>49.5</v>
      </c>
      <c r="H729" s="38">
        <v>6061374</v>
      </c>
    </row>
    <row r="730" spans="1:8" x14ac:dyDescent="0.2">
      <c r="A730" s="39">
        <v>43098</v>
      </c>
      <c r="B730" s="38" t="s">
        <v>845</v>
      </c>
      <c r="C730" s="38">
        <v>16.5</v>
      </c>
      <c r="D730" s="38">
        <v>22.5</v>
      </c>
      <c r="E730" s="38">
        <v>15.5296</v>
      </c>
      <c r="F730" s="38">
        <v>0</v>
      </c>
      <c r="G730" s="38">
        <v>15.48</v>
      </c>
      <c r="H730" s="38">
        <v>76770727</v>
      </c>
    </row>
    <row r="731" spans="1:8" x14ac:dyDescent="0.2">
      <c r="A731" s="39">
        <v>43098</v>
      </c>
      <c r="B731" s="38" t="s">
        <v>846</v>
      </c>
      <c r="C731" s="38">
        <v>30.5</v>
      </c>
      <c r="D731" s="38">
        <v>42.5</v>
      </c>
      <c r="E731" s="38">
        <v>26.627600000000001</v>
      </c>
      <c r="F731" s="38">
        <v>0</v>
      </c>
      <c r="G731" s="38">
        <v>16.53</v>
      </c>
      <c r="H731" s="38">
        <v>76072500</v>
      </c>
    </row>
    <row r="732" spans="1:8" x14ac:dyDescent="0.2">
      <c r="A732" s="39">
        <v>43098</v>
      </c>
      <c r="B732" s="38" t="s">
        <v>847</v>
      </c>
      <c r="C732" s="38">
        <v>10</v>
      </c>
      <c r="D732" s="38">
        <v>15</v>
      </c>
      <c r="E732" s="38">
        <v>6638.5443999999998</v>
      </c>
      <c r="F732" s="38">
        <v>0</v>
      </c>
      <c r="G732" s="38">
        <v>7315.03</v>
      </c>
      <c r="H732" s="38">
        <v>142235</v>
      </c>
    </row>
    <row r="733" spans="1:8" x14ac:dyDescent="0.2">
      <c r="A733" s="39">
        <v>43098</v>
      </c>
      <c r="B733" s="38" t="s">
        <v>848</v>
      </c>
      <c r="C733" s="38">
        <v>60</v>
      </c>
      <c r="D733" s="38">
        <v>60</v>
      </c>
      <c r="E733" s="38">
        <v>0</v>
      </c>
      <c r="F733" s="38">
        <v>0</v>
      </c>
      <c r="G733" s="38">
        <v>0.51</v>
      </c>
      <c r="H733" s="38">
        <v>2235773</v>
      </c>
    </row>
    <row r="734" spans="1:8" x14ac:dyDescent="0.2">
      <c r="A734" s="39">
        <v>43098</v>
      </c>
      <c r="B734" s="38" t="s">
        <v>849</v>
      </c>
      <c r="C734" s="38">
        <v>30</v>
      </c>
      <c r="D734" s="38">
        <v>42.5</v>
      </c>
      <c r="E734" s="38">
        <v>9.8594000000000008</v>
      </c>
      <c r="F734" s="38">
        <v>0</v>
      </c>
      <c r="G734" s="38">
        <v>9.24</v>
      </c>
      <c r="H734" s="38">
        <v>4161798</v>
      </c>
    </row>
    <row r="735" spans="1:8" x14ac:dyDescent="0.2">
      <c r="A735" s="39">
        <v>43098</v>
      </c>
      <c r="B735" s="38" t="s">
        <v>850</v>
      </c>
      <c r="C735" s="38">
        <v>24</v>
      </c>
      <c r="D735" s="38">
        <v>27.5</v>
      </c>
      <c r="E735" s="38">
        <v>210.41329999999999</v>
      </c>
      <c r="F735" s="38">
        <v>0</v>
      </c>
      <c r="G735" s="38">
        <v>188.3</v>
      </c>
      <c r="H735" s="38">
        <v>3150000</v>
      </c>
    </row>
    <row r="736" spans="1:8" x14ac:dyDescent="0.2">
      <c r="A736" s="39">
        <v>43098</v>
      </c>
      <c r="B736" s="38" t="s">
        <v>162</v>
      </c>
      <c r="C736" s="38">
        <v>27</v>
      </c>
      <c r="D736" s="38">
        <v>32.5</v>
      </c>
      <c r="E736" s="38">
        <v>3.1293000000000002</v>
      </c>
      <c r="F736" s="38">
        <v>0</v>
      </c>
      <c r="G736" s="38">
        <v>2.82</v>
      </c>
      <c r="H736" s="38">
        <v>377389280</v>
      </c>
    </row>
    <row r="737" spans="1:8" x14ac:dyDescent="0.2">
      <c r="A737" s="39">
        <v>43098</v>
      </c>
      <c r="B737" s="38" t="s">
        <v>851</v>
      </c>
      <c r="C737" s="38">
        <v>17</v>
      </c>
      <c r="D737" s="38">
        <v>22.5</v>
      </c>
      <c r="E737" s="38">
        <v>1961.4268999999999</v>
      </c>
      <c r="F737" s="38">
        <v>0</v>
      </c>
      <c r="G737" s="38">
        <v>1241.78</v>
      </c>
      <c r="H737" s="38">
        <v>380188</v>
      </c>
    </row>
    <row r="738" spans="1:8" x14ac:dyDescent="0.2">
      <c r="A738" s="39">
        <v>43098</v>
      </c>
      <c r="B738" s="38" t="s">
        <v>852</v>
      </c>
      <c r="C738" s="38">
        <v>28</v>
      </c>
      <c r="D738" s="38">
        <v>32.5</v>
      </c>
      <c r="E738" s="38">
        <v>9.1221999999999994</v>
      </c>
      <c r="F738" s="38">
        <v>0</v>
      </c>
      <c r="G738" s="38">
        <v>4.18</v>
      </c>
      <c r="H738" s="38">
        <v>16000000</v>
      </c>
    </row>
    <row r="739" spans="1:8" x14ac:dyDescent="0.2">
      <c r="A739" s="39">
        <v>43098</v>
      </c>
      <c r="B739" s="38" t="s">
        <v>163</v>
      </c>
      <c r="C739" s="38">
        <v>20.5</v>
      </c>
      <c r="D739" s="38">
        <v>27.5</v>
      </c>
      <c r="E739" s="38">
        <v>14.798400000000001</v>
      </c>
      <c r="F739" s="38">
        <v>0</v>
      </c>
      <c r="G739" s="38">
        <v>13.29</v>
      </c>
      <c r="H739" s="38">
        <v>5416960</v>
      </c>
    </row>
    <row r="740" spans="1:8" x14ac:dyDescent="0.2">
      <c r="A740" s="39">
        <v>43098</v>
      </c>
      <c r="B740" s="38" t="s">
        <v>114</v>
      </c>
      <c r="C740" s="38">
        <v>60</v>
      </c>
      <c r="D740" s="38">
        <v>60</v>
      </c>
      <c r="E740" s="38">
        <v>0</v>
      </c>
      <c r="F740" s="38">
        <v>0</v>
      </c>
      <c r="G740" s="38">
        <v>0.44</v>
      </c>
      <c r="H740" s="38">
        <v>51000000</v>
      </c>
    </row>
    <row r="741" spans="1:8" x14ac:dyDescent="0.2">
      <c r="A741" s="39">
        <v>43098</v>
      </c>
      <c r="B741" s="38" t="s">
        <v>853</v>
      </c>
      <c r="C741" s="38">
        <v>60</v>
      </c>
      <c r="D741" s="38">
        <v>60</v>
      </c>
      <c r="E741" s="38">
        <v>0</v>
      </c>
      <c r="F741" s="38">
        <v>0</v>
      </c>
      <c r="G741" s="38">
        <v>0.06</v>
      </c>
      <c r="H741" s="38">
        <v>4437000</v>
      </c>
    </row>
    <row r="742" spans="1:8" x14ac:dyDescent="0.2">
      <c r="A742" s="39">
        <v>43098</v>
      </c>
      <c r="B742" s="38" t="s">
        <v>854</v>
      </c>
      <c r="C742" s="38">
        <v>19.5</v>
      </c>
      <c r="D742" s="38">
        <v>22.5</v>
      </c>
      <c r="E742" s="38">
        <v>98.850200000000001</v>
      </c>
      <c r="F742" s="38">
        <v>0</v>
      </c>
      <c r="G742" s="38">
        <v>90</v>
      </c>
      <c r="H742" s="38">
        <v>1530650</v>
      </c>
    </row>
    <row r="743" spans="1:8" x14ac:dyDescent="0.2">
      <c r="A743" s="39">
        <v>43098</v>
      </c>
      <c r="B743" s="38" t="s">
        <v>855</v>
      </c>
      <c r="C743" s="38">
        <v>26.5</v>
      </c>
      <c r="D743" s="38">
        <v>32.5</v>
      </c>
      <c r="E743" s="38">
        <v>19.7194</v>
      </c>
      <c r="F743" s="38">
        <v>0</v>
      </c>
      <c r="G743" s="38">
        <v>14.97</v>
      </c>
      <c r="H743" s="38">
        <v>8914309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M37"/>
  <sheetViews>
    <sheetView workbookViewId="0">
      <selection activeCell="D19" sqref="D19"/>
    </sheetView>
  </sheetViews>
  <sheetFormatPr defaultRowHeight="15" x14ac:dyDescent="0.25"/>
  <cols>
    <col min="1" max="2" width="9.140625" style="102"/>
    <col min="3" max="3" width="9.28515625" style="103" bestFit="1" customWidth="1"/>
    <col min="4" max="4" width="14.28515625" style="102" bestFit="1" customWidth="1"/>
    <col min="5" max="6" width="14.28515625" style="102" customWidth="1"/>
    <col min="7" max="8" width="14.28515625" style="102" bestFit="1" customWidth="1"/>
    <col min="9" max="9" width="15" style="102" bestFit="1" customWidth="1"/>
    <col min="10" max="10" width="9.140625" style="102"/>
    <col min="11" max="11" width="14.28515625" style="102" bestFit="1" customWidth="1"/>
    <col min="12" max="12" width="9.140625" style="102"/>
    <col min="13" max="13" width="14.28515625" style="102" bestFit="1" customWidth="1"/>
    <col min="14" max="16384" width="9.140625" style="102"/>
  </cols>
  <sheetData>
    <row r="2" spans="3:13" ht="15.75" thickBot="1" x14ac:dyDescent="0.3">
      <c r="C2" s="103" t="s">
        <v>1204</v>
      </c>
    </row>
    <row r="3" spans="3:13" x14ac:dyDescent="0.25">
      <c r="C3" s="108"/>
      <c r="D3" s="109" t="s">
        <v>875</v>
      </c>
      <c r="E3" s="109" t="s">
        <v>879</v>
      </c>
      <c r="F3" s="109" t="s">
        <v>876</v>
      </c>
      <c r="G3" s="110" t="s">
        <v>877</v>
      </c>
      <c r="H3" s="102" t="s">
        <v>878</v>
      </c>
    </row>
    <row r="4" spans="3:13" x14ac:dyDescent="0.25">
      <c r="C4" s="111">
        <v>1</v>
      </c>
      <c r="D4" s="112">
        <v>500</v>
      </c>
      <c r="E4" s="112"/>
      <c r="F4" s="112"/>
      <c r="G4" s="113"/>
    </row>
    <row r="5" spans="3:13" x14ac:dyDescent="0.25">
      <c r="C5" s="111">
        <v>2</v>
      </c>
      <c r="D5" s="112">
        <v>18</v>
      </c>
      <c r="E5" s="112"/>
      <c r="F5" s="112"/>
      <c r="G5" s="113"/>
    </row>
    <row r="6" spans="3:13" x14ac:dyDescent="0.25">
      <c r="C6" s="111">
        <v>3</v>
      </c>
      <c r="D6" s="112">
        <v>32</v>
      </c>
      <c r="E6" s="112">
        <v>0</v>
      </c>
      <c r="F6" s="112">
        <f t="shared" ref="F6:F8" si="0">D6-E6</f>
        <v>32</v>
      </c>
      <c r="G6" s="113"/>
    </row>
    <row r="7" spans="3:13" x14ac:dyDescent="0.25">
      <c r="C7" s="111">
        <v>148</v>
      </c>
      <c r="D7" s="112">
        <v>6108703</v>
      </c>
      <c r="E7" s="112">
        <v>6108694</v>
      </c>
      <c r="F7" s="112">
        <f t="shared" si="0"/>
        <v>9</v>
      </c>
      <c r="G7" s="113">
        <v>1009265</v>
      </c>
      <c r="H7" s="102">
        <v>1543855</v>
      </c>
      <c r="I7" s="102">
        <f>D7-H7</f>
        <v>4564848</v>
      </c>
    </row>
    <row r="8" spans="3:13" x14ac:dyDescent="0.25">
      <c r="C8" s="111">
        <v>191</v>
      </c>
      <c r="D8" s="112">
        <v>12849</v>
      </c>
      <c r="E8" s="115">
        <v>12849</v>
      </c>
      <c r="F8" s="112">
        <f t="shared" si="0"/>
        <v>0</v>
      </c>
      <c r="G8" s="113">
        <v>0</v>
      </c>
    </row>
    <row r="9" spans="3:13" x14ac:dyDescent="0.25">
      <c r="C9" s="111">
        <v>199</v>
      </c>
      <c r="D9" s="112">
        <v>4360148</v>
      </c>
      <c r="E9" s="112">
        <v>4294937</v>
      </c>
      <c r="F9" s="112">
        <f>D9-E9</f>
        <v>65211</v>
      </c>
      <c r="G9" s="113">
        <v>2238607</v>
      </c>
      <c r="H9" s="102">
        <v>1221500</v>
      </c>
      <c r="I9" s="102">
        <f>D9-H9</f>
        <v>3138648</v>
      </c>
    </row>
    <row r="10" spans="3:13" x14ac:dyDescent="0.25">
      <c r="C10" s="111">
        <v>280</v>
      </c>
      <c r="D10" s="112">
        <v>11265711</v>
      </c>
      <c r="E10" s="112">
        <v>11265092</v>
      </c>
      <c r="F10" s="112">
        <f t="shared" ref="F10:F18" si="1">D10-E10</f>
        <v>619</v>
      </c>
      <c r="G10" s="113">
        <v>375856</v>
      </c>
      <c r="H10" s="102">
        <v>2717000</v>
      </c>
      <c r="I10" s="102">
        <f>D10-H10</f>
        <v>8548711</v>
      </c>
    </row>
    <row r="11" spans="3:13" x14ac:dyDescent="0.25">
      <c r="C11" s="111">
        <v>281</v>
      </c>
      <c r="D11" s="112">
        <v>9448022</v>
      </c>
      <c r="E11" s="112">
        <v>9448022</v>
      </c>
      <c r="F11" s="112">
        <f t="shared" si="1"/>
        <v>0</v>
      </c>
      <c r="G11" s="113">
        <v>255921</v>
      </c>
      <c r="H11" s="102">
        <v>11744180</v>
      </c>
    </row>
    <row r="12" spans="3:13" x14ac:dyDescent="0.25">
      <c r="C12" s="111">
        <v>380</v>
      </c>
      <c r="D12" s="112">
        <v>1903971</v>
      </c>
      <c r="E12" s="112">
        <v>1903968</v>
      </c>
      <c r="F12" s="112">
        <f t="shared" si="1"/>
        <v>3</v>
      </c>
      <c r="G12" s="113">
        <v>132112</v>
      </c>
      <c r="H12" s="102">
        <v>466700</v>
      </c>
      <c r="M12" s="102">
        <v>73315038</v>
      </c>
    </row>
    <row r="13" spans="3:13" x14ac:dyDescent="0.25">
      <c r="C13" s="111">
        <v>381</v>
      </c>
      <c r="D13" s="112">
        <v>0</v>
      </c>
      <c r="E13" s="112"/>
      <c r="F13" s="112">
        <f t="shared" si="1"/>
        <v>0</v>
      </c>
      <c r="G13" s="113">
        <v>0</v>
      </c>
      <c r="M13" s="102">
        <v>9659587</v>
      </c>
    </row>
    <row r="14" spans="3:13" x14ac:dyDescent="0.25">
      <c r="C14" s="111">
        <v>382</v>
      </c>
      <c r="D14" s="112">
        <v>298282</v>
      </c>
      <c r="E14" s="112">
        <v>298282</v>
      </c>
      <c r="F14" s="112">
        <f t="shared" si="1"/>
        <v>0</v>
      </c>
      <c r="G14" s="113"/>
      <c r="M14" s="102">
        <f>SUM(M12:M13)</f>
        <v>82974625</v>
      </c>
    </row>
    <row r="15" spans="3:13" x14ac:dyDescent="0.25">
      <c r="C15" s="111">
        <v>383</v>
      </c>
      <c r="D15" s="112">
        <v>1097015</v>
      </c>
      <c r="E15" s="112">
        <v>1097015</v>
      </c>
      <c r="F15" s="112">
        <f t="shared" si="1"/>
        <v>0</v>
      </c>
      <c r="G15" s="113"/>
    </row>
    <row r="16" spans="3:13" x14ac:dyDescent="0.25">
      <c r="C16" s="111">
        <v>575</v>
      </c>
      <c r="D16" s="112">
        <v>612881</v>
      </c>
      <c r="E16" s="112">
        <v>39838</v>
      </c>
      <c r="F16" s="112">
        <f t="shared" si="1"/>
        <v>573043</v>
      </c>
      <c r="G16" s="113">
        <v>39838</v>
      </c>
      <c r="H16" s="102">
        <v>11387610</v>
      </c>
    </row>
    <row r="17" spans="3:9" x14ac:dyDescent="0.25">
      <c r="C17" s="111" t="s">
        <v>873</v>
      </c>
      <c r="D17" s="112">
        <v>1700</v>
      </c>
      <c r="E17" s="112">
        <v>1700</v>
      </c>
      <c r="F17" s="112">
        <f t="shared" si="1"/>
        <v>0</v>
      </c>
      <c r="G17" s="113"/>
    </row>
    <row r="18" spans="3:9" x14ac:dyDescent="0.25">
      <c r="C18" s="111" t="s">
        <v>1195</v>
      </c>
      <c r="D18" s="112">
        <v>200</v>
      </c>
      <c r="E18" s="112">
        <v>200</v>
      </c>
      <c r="F18" s="112">
        <f t="shared" si="1"/>
        <v>0</v>
      </c>
      <c r="G18" s="113"/>
    </row>
    <row r="19" spans="3:9" ht="15.75" thickBot="1" x14ac:dyDescent="0.3">
      <c r="C19" s="153"/>
      <c r="D19" s="107">
        <f>SUM(D4:D18)</f>
        <v>35110032</v>
      </c>
      <c r="E19" s="107">
        <f>SUM(E4:E18)</f>
        <v>34470597</v>
      </c>
      <c r="F19" s="107">
        <f>SUM(F4:F18)</f>
        <v>638917</v>
      </c>
      <c r="G19" s="154">
        <f>SUM(G4:G18)</f>
        <v>4051599</v>
      </c>
      <c r="H19" s="102">
        <f t="shared" ref="H19" si="2">SUM(H5:H17)</f>
        <v>29080845</v>
      </c>
      <c r="I19" s="102">
        <f>D19-H19</f>
        <v>6029187</v>
      </c>
    </row>
    <row r="20" spans="3:9" ht="15.75" thickTop="1" x14ac:dyDescent="0.25"/>
    <row r="21" spans="3:9" x14ac:dyDescent="0.25">
      <c r="I21" s="102">
        <f>I19-I7-I9</f>
        <v>-1674309</v>
      </c>
    </row>
    <row r="22" spans="3:9" x14ac:dyDescent="0.25">
      <c r="I22" s="102">
        <f>2500000</f>
        <v>2500000</v>
      </c>
    </row>
    <row r="23" spans="3:9" x14ac:dyDescent="0.25">
      <c r="I23" s="102">
        <v>5800000</v>
      </c>
    </row>
    <row r="24" spans="3:9" x14ac:dyDescent="0.25">
      <c r="I24" s="102">
        <v>1050000</v>
      </c>
    </row>
    <row r="25" spans="3:9" x14ac:dyDescent="0.25">
      <c r="I25" s="102">
        <v>2100000</v>
      </c>
    </row>
    <row r="26" spans="3:9" x14ac:dyDescent="0.25">
      <c r="I26" s="102">
        <f>SUM(I21:I25)</f>
        <v>9775691</v>
      </c>
    </row>
    <row r="27" spans="3:9" x14ac:dyDescent="0.25">
      <c r="I27" s="102">
        <v>-2000000</v>
      </c>
    </row>
    <row r="28" spans="3:9" x14ac:dyDescent="0.25">
      <c r="I28" s="102">
        <f>SUM(I26:I27)</f>
        <v>7775691</v>
      </c>
    </row>
    <row r="29" spans="3:9" x14ac:dyDescent="0.25">
      <c r="I29" s="102">
        <v>55000000</v>
      </c>
    </row>
    <row r="30" spans="3:9" x14ac:dyDescent="0.25">
      <c r="I30" s="102">
        <f>I29-I28</f>
        <v>47224309</v>
      </c>
    </row>
    <row r="31" spans="3:9" x14ac:dyDescent="0.25">
      <c r="I31" s="104">
        <v>4100000</v>
      </c>
    </row>
    <row r="32" spans="3:9" x14ac:dyDescent="0.25">
      <c r="I32" s="105">
        <v>7800000</v>
      </c>
    </row>
    <row r="33" spans="9:9" x14ac:dyDescent="0.25">
      <c r="I33" s="106">
        <f>2500000-500000</f>
        <v>2000000</v>
      </c>
    </row>
    <row r="34" spans="9:9" x14ac:dyDescent="0.25">
      <c r="I34" s="102">
        <f>SUM(I31:I33)</f>
        <v>13900000</v>
      </c>
    </row>
    <row r="35" spans="9:9" ht="15.75" thickBot="1" x14ac:dyDescent="0.3">
      <c r="I35" s="107">
        <f>I30-I34</f>
        <v>33324309</v>
      </c>
    </row>
    <row r="36" spans="9:9" ht="15.75" thickTop="1" x14ac:dyDescent="0.25">
      <c r="I36" s="102">
        <v>1500000</v>
      </c>
    </row>
    <row r="37" spans="9:9" x14ac:dyDescent="0.25">
      <c r="I37" s="102">
        <f>I35-I36</f>
        <v>31824309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0"/>
  <sheetViews>
    <sheetView topLeftCell="M306" workbookViewId="0">
      <selection activeCell="R315" sqref="R315"/>
    </sheetView>
  </sheetViews>
  <sheetFormatPr defaultRowHeight="15" x14ac:dyDescent="0.25"/>
  <cols>
    <col min="3" max="3" width="25.140625" bestFit="1" customWidth="1"/>
    <col min="4" max="4" width="15.28515625" bestFit="1" customWidth="1"/>
    <col min="5" max="5" width="35.140625" bestFit="1" customWidth="1"/>
    <col min="6" max="6" width="15.85546875" bestFit="1" customWidth="1"/>
    <col min="7" max="7" width="14.28515625" bestFit="1" customWidth="1"/>
    <col min="8" max="8" width="24" bestFit="1" customWidth="1"/>
    <col min="9" max="9" width="15.28515625" bestFit="1" customWidth="1"/>
    <col min="10" max="10" width="14.28515625" bestFit="1" customWidth="1"/>
    <col min="12" max="12" width="14.28515625" bestFit="1" customWidth="1"/>
    <col min="17" max="17" width="25.140625" bestFit="1" customWidth="1"/>
    <col min="18" max="18" width="14.28515625" bestFit="1" customWidth="1"/>
    <col min="19" max="19" width="35.140625" bestFit="1" customWidth="1"/>
    <col min="20" max="20" width="15.85546875" bestFit="1" customWidth="1"/>
    <col min="21" max="21" width="13.28515625" bestFit="1" customWidth="1"/>
    <col min="22" max="22" width="24" bestFit="1" customWidth="1"/>
    <col min="23" max="23" width="15.28515625" bestFit="1" customWidth="1"/>
    <col min="24" max="24" width="14.28515625" bestFit="1" customWidth="1"/>
    <col min="25" max="25" width="5.140625" bestFit="1" customWidth="1"/>
    <col min="26" max="26" width="14.28515625" bestFit="1" customWidth="1"/>
  </cols>
  <sheetData>
    <row r="1" spans="1:26" x14ac:dyDescent="0.25">
      <c r="A1">
        <v>10</v>
      </c>
      <c r="B1" s="132" t="s">
        <v>1181</v>
      </c>
      <c r="C1" s="132" t="s">
        <v>1182</v>
      </c>
      <c r="D1" s="133">
        <v>1000</v>
      </c>
      <c r="E1" s="134">
        <v>1000</v>
      </c>
      <c r="F1" s="135">
        <v>1000</v>
      </c>
      <c r="G1" s="133">
        <v>0</v>
      </c>
      <c r="H1" s="135">
        <v>0</v>
      </c>
      <c r="I1" s="135">
        <v>0</v>
      </c>
      <c r="J1" s="135">
        <v>0</v>
      </c>
      <c r="K1" s="136"/>
      <c r="L1" s="137">
        <f>IF(H1&lt;F1,H1,F1)</f>
        <v>0</v>
      </c>
    </row>
    <row r="2" spans="1:26" x14ac:dyDescent="0.25">
      <c r="A2">
        <v>11</v>
      </c>
      <c r="B2" s="132" t="s">
        <v>1183</v>
      </c>
      <c r="C2" s="132" t="s">
        <v>1184</v>
      </c>
      <c r="D2" s="138">
        <v>35.520000000000003</v>
      </c>
      <c r="E2" s="134">
        <v>35.520000000000003</v>
      </c>
      <c r="F2" s="135">
        <v>35.520000000000003</v>
      </c>
      <c r="G2" s="133">
        <v>0</v>
      </c>
      <c r="H2" s="135">
        <v>3821518.8</v>
      </c>
      <c r="I2" s="135">
        <v>3821518.8</v>
      </c>
      <c r="J2" s="135">
        <v>35.520000000000003</v>
      </c>
      <c r="K2" s="136"/>
      <c r="L2" s="137">
        <f>IF(H2&lt;F2,H2,F2)</f>
        <v>35.520000000000003</v>
      </c>
    </row>
    <row r="3" spans="1:26" x14ac:dyDescent="0.25">
      <c r="A3">
        <v>12</v>
      </c>
      <c r="B3" s="132" t="s">
        <v>1185</v>
      </c>
      <c r="C3" s="132" t="s">
        <v>1186</v>
      </c>
      <c r="D3" s="139">
        <v>23331.37</v>
      </c>
      <c r="E3" s="134">
        <v>23331.37</v>
      </c>
      <c r="F3" s="135">
        <v>23331.37</v>
      </c>
      <c r="G3" s="133">
        <v>0</v>
      </c>
      <c r="H3" s="135">
        <v>301155</v>
      </c>
      <c r="I3" s="135">
        <v>185916.3</v>
      </c>
      <c r="J3" s="135">
        <v>23331.37</v>
      </c>
      <c r="K3" s="136"/>
      <c r="L3" s="137">
        <f>IF(H3&lt;F3,H3,F3)</f>
        <v>23331.37</v>
      </c>
    </row>
    <row r="4" spans="1:26" x14ac:dyDescent="0.25">
      <c r="D4" s="141">
        <f>SUM(D1:D3)</f>
        <v>24366.89</v>
      </c>
      <c r="E4" s="141">
        <f t="shared" ref="E4:L4" si="0">SUM(E1:E3)</f>
        <v>24366.89</v>
      </c>
      <c r="F4" s="141">
        <f t="shared" si="0"/>
        <v>24366.89</v>
      </c>
      <c r="G4" s="141">
        <f t="shared" si="0"/>
        <v>0</v>
      </c>
      <c r="H4" s="141">
        <f t="shared" si="0"/>
        <v>4122673.8</v>
      </c>
      <c r="I4" s="141">
        <f t="shared" si="0"/>
        <v>4007435.0999999996</v>
      </c>
      <c r="J4" s="141">
        <f t="shared" si="0"/>
        <v>23366.89</v>
      </c>
      <c r="K4" s="141">
        <f t="shared" si="0"/>
        <v>0</v>
      </c>
      <c r="L4" s="141">
        <f t="shared" si="0"/>
        <v>23366.89</v>
      </c>
    </row>
    <row r="5" spans="1:26" x14ac:dyDescent="0.25">
      <c r="E5" s="117"/>
      <c r="F5" s="102"/>
      <c r="H5" s="102"/>
      <c r="I5" s="102"/>
      <c r="J5" s="102"/>
      <c r="L5" s="102"/>
    </row>
    <row r="6" spans="1:26" x14ac:dyDescent="0.25">
      <c r="E6" s="117"/>
      <c r="F6" s="102"/>
      <c r="H6" s="102"/>
      <c r="I6" s="102"/>
      <c r="J6" s="102"/>
      <c r="L6" s="102"/>
    </row>
    <row r="7" spans="1:26" x14ac:dyDescent="0.25">
      <c r="E7" s="117"/>
      <c r="F7" s="102"/>
      <c r="H7" s="102"/>
      <c r="I7" s="102"/>
      <c r="J7" s="102"/>
      <c r="L7" s="102"/>
    </row>
    <row r="8" spans="1:26" x14ac:dyDescent="0.25">
      <c r="B8" s="118" t="s">
        <v>880</v>
      </c>
      <c r="C8" s="118" t="s">
        <v>881</v>
      </c>
      <c r="D8" s="118" t="s">
        <v>882</v>
      </c>
      <c r="E8" s="119" t="s">
        <v>883</v>
      </c>
      <c r="F8" s="120" t="s">
        <v>884</v>
      </c>
      <c r="G8" s="118" t="s">
        <v>885</v>
      </c>
      <c r="H8" s="120" t="s">
        <v>886</v>
      </c>
      <c r="I8" s="120" t="s">
        <v>887</v>
      </c>
      <c r="J8" s="120" t="s">
        <v>888</v>
      </c>
      <c r="L8" s="102"/>
      <c r="S8" s="117"/>
      <c r="T8" s="102"/>
      <c r="V8" s="102"/>
      <c r="W8" s="102"/>
      <c r="X8" s="102"/>
      <c r="Z8" s="102"/>
    </row>
    <row r="9" spans="1:26" x14ac:dyDescent="0.25">
      <c r="B9" s="118" t="s">
        <v>889</v>
      </c>
      <c r="D9" s="118" t="s">
        <v>890</v>
      </c>
      <c r="E9" s="119" t="s">
        <v>891</v>
      </c>
      <c r="F9" s="120" t="s">
        <v>892</v>
      </c>
      <c r="G9" s="118" t="s">
        <v>893</v>
      </c>
      <c r="H9" s="102"/>
      <c r="I9" s="102"/>
      <c r="J9" s="120" t="s">
        <v>87</v>
      </c>
      <c r="L9" s="102"/>
      <c r="S9" s="117"/>
      <c r="T9" s="102"/>
      <c r="V9" s="102"/>
      <c r="W9" s="102"/>
      <c r="X9" s="102"/>
      <c r="Z9" s="102"/>
    </row>
    <row r="10" spans="1:26" x14ac:dyDescent="0.25">
      <c r="E10" s="120" t="s">
        <v>894</v>
      </c>
      <c r="F10" s="120" t="s">
        <v>895</v>
      </c>
      <c r="H10" s="102"/>
      <c r="I10" s="102"/>
      <c r="J10" s="102"/>
      <c r="L10" s="102"/>
      <c r="S10" s="117"/>
      <c r="T10" s="102"/>
      <c r="V10" s="102"/>
      <c r="W10" s="102"/>
      <c r="X10" s="102"/>
      <c r="Z10" s="102"/>
    </row>
    <row r="11" spans="1:26" x14ac:dyDescent="0.25">
      <c r="E11" s="117"/>
      <c r="F11" s="102"/>
      <c r="H11" s="102"/>
      <c r="I11" s="102"/>
      <c r="J11" s="102"/>
      <c r="L11" s="102"/>
      <c r="P11" s="118" t="s">
        <v>880</v>
      </c>
      <c r="Q11" s="118" t="s">
        <v>881</v>
      </c>
      <c r="R11" s="118" t="s">
        <v>882</v>
      </c>
      <c r="S11" s="119" t="s">
        <v>883</v>
      </c>
      <c r="T11" s="120" t="s">
        <v>884</v>
      </c>
      <c r="U11" s="118" t="s">
        <v>885</v>
      </c>
      <c r="V11" s="120" t="s">
        <v>886</v>
      </c>
      <c r="W11" s="120" t="s">
        <v>887</v>
      </c>
      <c r="X11" s="120" t="s">
        <v>888</v>
      </c>
      <c r="Z11" s="102"/>
    </row>
    <row r="12" spans="1:26" x14ac:dyDescent="0.25">
      <c r="A12" s="136">
        <v>1</v>
      </c>
      <c r="B12" s="140">
        <v>148</v>
      </c>
      <c r="C12" s="132" t="s">
        <v>919</v>
      </c>
      <c r="D12" s="139">
        <v>6221322.8899999997</v>
      </c>
      <c r="E12" s="134">
        <v>5959984.0999999996</v>
      </c>
      <c r="F12" s="135">
        <v>5959984.0999999996</v>
      </c>
      <c r="G12" s="139">
        <v>261338.79</v>
      </c>
      <c r="H12" s="135">
        <v>2266810</v>
      </c>
      <c r="I12" s="135">
        <v>1244730.5</v>
      </c>
      <c r="J12" s="135">
        <v>1244730.5</v>
      </c>
      <c r="K12" s="136"/>
      <c r="L12" s="137">
        <f t="shared" ref="L12:L20" si="1">IF(H12&lt;F12,H12,F12)</f>
        <v>2266810</v>
      </c>
      <c r="M12" s="136"/>
      <c r="P12" s="118" t="s">
        <v>889</v>
      </c>
      <c r="R12" s="118" t="s">
        <v>890</v>
      </c>
      <c r="S12" s="119" t="s">
        <v>891</v>
      </c>
      <c r="T12" s="120" t="s">
        <v>892</v>
      </c>
      <c r="U12" s="118" t="s">
        <v>893</v>
      </c>
      <c r="V12" s="102"/>
      <c r="W12" s="102"/>
      <c r="X12" s="120" t="s">
        <v>87</v>
      </c>
      <c r="Z12" s="102"/>
    </row>
    <row r="13" spans="1:26" x14ac:dyDescent="0.25">
      <c r="A13" s="136">
        <v>2</v>
      </c>
      <c r="B13" s="140">
        <v>191</v>
      </c>
      <c r="C13" s="132" t="s">
        <v>943</v>
      </c>
      <c r="D13" s="139">
        <v>12849.09</v>
      </c>
      <c r="E13" s="134">
        <v>12849.09</v>
      </c>
      <c r="F13" s="135">
        <v>12849.09</v>
      </c>
      <c r="G13" s="133">
        <v>0</v>
      </c>
      <c r="H13" s="135">
        <v>0</v>
      </c>
      <c r="I13" s="135">
        <v>0</v>
      </c>
      <c r="J13" s="135">
        <v>0</v>
      </c>
      <c r="K13" s="136"/>
      <c r="L13" s="137">
        <f t="shared" si="1"/>
        <v>0</v>
      </c>
      <c r="M13" s="136"/>
      <c r="S13" s="120" t="s">
        <v>894</v>
      </c>
      <c r="T13" s="120" t="s">
        <v>895</v>
      </c>
      <c r="V13" s="102"/>
      <c r="W13" s="102"/>
      <c r="X13" s="102"/>
      <c r="Z13" s="102"/>
    </row>
    <row r="14" spans="1:26" x14ac:dyDescent="0.25">
      <c r="A14" s="136">
        <v>3</v>
      </c>
      <c r="B14" s="140">
        <v>199</v>
      </c>
      <c r="C14" s="132" t="s">
        <v>946</v>
      </c>
      <c r="D14" s="133">
        <v>5484632.9000000004</v>
      </c>
      <c r="E14" s="134">
        <v>5311700.4000000004</v>
      </c>
      <c r="F14" s="135">
        <v>5311700.4000000004</v>
      </c>
      <c r="G14" s="133">
        <v>172932.5</v>
      </c>
      <c r="H14" s="135">
        <v>3370600</v>
      </c>
      <c r="I14" s="135">
        <v>2785473</v>
      </c>
      <c r="J14" s="135">
        <v>2785473</v>
      </c>
      <c r="K14" s="136"/>
      <c r="L14" s="137">
        <f t="shared" si="1"/>
        <v>3370600</v>
      </c>
      <c r="M14" s="136"/>
      <c r="S14" s="117"/>
      <c r="T14" s="102"/>
      <c r="V14" s="102"/>
      <c r="W14" s="102"/>
      <c r="X14" s="102"/>
      <c r="Z14" s="102"/>
    </row>
    <row r="15" spans="1:26" x14ac:dyDescent="0.25">
      <c r="A15" s="136">
        <v>4</v>
      </c>
      <c r="B15" s="140">
        <v>280</v>
      </c>
      <c r="C15" s="132" t="s">
        <v>982</v>
      </c>
      <c r="D15" s="139">
        <v>12129040.890000001</v>
      </c>
      <c r="E15" s="134">
        <v>12466521.02</v>
      </c>
      <c r="F15" s="135">
        <v>12129040.890000001</v>
      </c>
      <c r="G15" s="133">
        <v>0</v>
      </c>
      <c r="H15" s="135">
        <v>2249370</v>
      </c>
      <c r="I15" s="135">
        <v>956335.4</v>
      </c>
      <c r="J15" s="135">
        <v>956335.4</v>
      </c>
      <c r="K15" s="136"/>
      <c r="L15" s="137">
        <f t="shared" si="1"/>
        <v>2249370</v>
      </c>
      <c r="M15" s="136"/>
      <c r="P15" s="121">
        <v>101</v>
      </c>
      <c r="Q15" s="122" t="s">
        <v>896</v>
      </c>
      <c r="R15" s="123">
        <v>301103.74</v>
      </c>
      <c r="S15" s="124">
        <v>-31207.18</v>
      </c>
      <c r="T15" s="125">
        <v>0</v>
      </c>
      <c r="U15" s="123">
        <v>301103.74</v>
      </c>
      <c r="V15" s="125">
        <v>220200</v>
      </c>
      <c r="W15" s="125">
        <v>168453</v>
      </c>
      <c r="X15" s="125">
        <v>168453</v>
      </c>
      <c r="Z15" s="102">
        <f t="shared" ref="Z15:Z39" si="2">IF(V15&lt;T15,V15,T15)</f>
        <v>0</v>
      </c>
    </row>
    <row r="16" spans="1:26" x14ac:dyDescent="0.25">
      <c r="A16" s="136">
        <v>5</v>
      </c>
      <c r="B16" s="140">
        <v>281</v>
      </c>
      <c r="C16" s="132" t="s">
        <v>982</v>
      </c>
      <c r="D16" s="139">
        <v>18471467.25</v>
      </c>
      <c r="E16" s="134">
        <v>22287016.5</v>
      </c>
      <c r="F16" s="135">
        <v>18315084.460000001</v>
      </c>
      <c r="G16" s="139">
        <v>156382.79</v>
      </c>
      <c r="H16" s="135">
        <v>14799415</v>
      </c>
      <c r="I16" s="135">
        <v>12056064.33</v>
      </c>
      <c r="J16" s="135">
        <v>12056064.33</v>
      </c>
      <c r="K16" s="136"/>
      <c r="L16" s="137">
        <f t="shared" si="1"/>
        <v>14799415</v>
      </c>
      <c r="M16" s="136"/>
      <c r="P16" s="121">
        <v>102</v>
      </c>
      <c r="Q16" s="122" t="s">
        <v>897</v>
      </c>
      <c r="R16" s="123">
        <v>467039.18</v>
      </c>
      <c r="S16" s="124">
        <v>467039.18</v>
      </c>
      <c r="T16" s="125">
        <v>467039.18</v>
      </c>
      <c r="U16" s="126">
        <v>0</v>
      </c>
      <c r="V16" s="125">
        <v>0</v>
      </c>
      <c r="W16" s="125">
        <v>0</v>
      </c>
      <c r="X16" s="125">
        <v>0</v>
      </c>
      <c r="Z16" s="102">
        <f t="shared" si="2"/>
        <v>0</v>
      </c>
    </row>
    <row r="17" spans="1:26" x14ac:dyDescent="0.25">
      <c r="A17" s="136">
        <v>6</v>
      </c>
      <c r="B17" s="140">
        <v>380</v>
      </c>
      <c r="C17" s="132" t="s">
        <v>1028</v>
      </c>
      <c r="D17" s="139">
        <v>2660835.4700000002</v>
      </c>
      <c r="E17" s="134">
        <v>2660835.4700000002</v>
      </c>
      <c r="F17" s="135">
        <v>2660835.4700000002</v>
      </c>
      <c r="G17" s="133">
        <v>0</v>
      </c>
      <c r="H17" s="135">
        <v>513370</v>
      </c>
      <c r="I17" s="135">
        <v>215615.4</v>
      </c>
      <c r="J17" s="135">
        <v>215615.4</v>
      </c>
      <c r="K17" s="136"/>
      <c r="L17" s="137">
        <f t="shared" si="1"/>
        <v>513370</v>
      </c>
      <c r="M17" s="136"/>
      <c r="P17" s="121">
        <v>103</v>
      </c>
      <c r="Q17" s="122" t="s">
        <v>898</v>
      </c>
      <c r="R17" s="123">
        <v>4518.01</v>
      </c>
      <c r="S17" s="124">
        <v>4518.01</v>
      </c>
      <c r="T17" s="125">
        <v>4518.01</v>
      </c>
      <c r="U17" s="126">
        <v>0</v>
      </c>
      <c r="V17" s="125">
        <v>10010</v>
      </c>
      <c r="W17" s="125">
        <v>4204.2</v>
      </c>
      <c r="X17" s="125">
        <v>4204.2</v>
      </c>
      <c r="Z17" s="102">
        <f t="shared" si="2"/>
        <v>4518.01</v>
      </c>
    </row>
    <row r="18" spans="1:26" x14ac:dyDescent="0.25">
      <c r="A18" s="136">
        <v>7</v>
      </c>
      <c r="B18" s="140">
        <v>382</v>
      </c>
      <c r="C18" s="132" t="s">
        <v>1029</v>
      </c>
      <c r="D18" s="139">
        <v>298281.96999999997</v>
      </c>
      <c r="E18" s="134">
        <v>298281.96999999997</v>
      </c>
      <c r="F18" s="135">
        <v>298281.96999999997</v>
      </c>
      <c r="G18" s="133">
        <v>0</v>
      </c>
      <c r="H18" s="135">
        <v>0</v>
      </c>
      <c r="I18" s="135">
        <v>0</v>
      </c>
      <c r="J18" s="135">
        <v>0</v>
      </c>
      <c r="K18" s="136"/>
      <c r="L18" s="137">
        <f t="shared" si="1"/>
        <v>0</v>
      </c>
      <c r="M18" s="136"/>
      <c r="P18" s="121">
        <v>104</v>
      </c>
      <c r="Q18" s="122" t="s">
        <v>899</v>
      </c>
      <c r="R18" s="126">
        <v>2850</v>
      </c>
      <c r="S18" s="124">
        <v>2850</v>
      </c>
      <c r="T18" s="125">
        <v>2850</v>
      </c>
      <c r="U18" s="126">
        <v>0</v>
      </c>
      <c r="V18" s="125">
        <v>0</v>
      </c>
      <c r="W18" s="125">
        <v>0</v>
      </c>
      <c r="X18" s="125">
        <v>0</v>
      </c>
      <c r="Z18" s="102">
        <f t="shared" si="2"/>
        <v>0</v>
      </c>
    </row>
    <row r="19" spans="1:26" x14ac:dyDescent="0.25">
      <c r="A19" s="136">
        <v>8</v>
      </c>
      <c r="B19" s="140">
        <v>383</v>
      </c>
      <c r="C19" s="132" t="s">
        <v>1029</v>
      </c>
      <c r="D19" s="139">
        <v>1097014.75</v>
      </c>
      <c r="E19" s="134">
        <v>1097014.75</v>
      </c>
      <c r="F19" s="135">
        <v>1097014.75</v>
      </c>
      <c r="G19" s="133">
        <v>0</v>
      </c>
      <c r="H19" s="135">
        <v>0</v>
      </c>
      <c r="I19" s="135">
        <v>0</v>
      </c>
      <c r="J19" s="135">
        <v>0</v>
      </c>
      <c r="K19" s="136"/>
      <c r="L19" s="137">
        <f t="shared" si="1"/>
        <v>0</v>
      </c>
      <c r="M19" s="136"/>
      <c r="P19" s="121">
        <v>105</v>
      </c>
      <c r="Q19" s="122" t="s">
        <v>900</v>
      </c>
      <c r="R19" s="123">
        <v>3149.75</v>
      </c>
      <c r="S19" s="124">
        <v>3149.75</v>
      </c>
      <c r="T19" s="125">
        <v>3149.75</v>
      </c>
      <c r="U19" s="126">
        <v>0</v>
      </c>
      <c r="V19" s="125">
        <v>0</v>
      </c>
      <c r="W19" s="125">
        <v>0</v>
      </c>
      <c r="X19" s="125">
        <v>0</v>
      </c>
      <c r="Z19" s="102">
        <f t="shared" si="2"/>
        <v>0</v>
      </c>
    </row>
    <row r="20" spans="1:26" x14ac:dyDescent="0.25">
      <c r="A20" s="136">
        <v>9</v>
      </c>
      <c r="B20" s="140">
        <v>575</v>
      </c>
      <c r="C20" s="132" t="s">
        <v>946</v>
      </c>
      <c r="D20" s="133">
        <v>34626.400000000001</v>
      </c>
      <c r="E20" s="134">
        <v>34626.400000000001</v>
      </c>
      <c r="F20" s="135">
        <v>34626.400000000001</v>
      </c>
      <c r="G20" s="133">
        <v>0</v>
      </c>
      <c r="H20" s="135">
        <v>349740</v>
      </c>
      <c r="I20" s="135">
        <v>187110.9</v>
      </c>
      <c r="J20" s="135">
        <v>34626.400000000001</v>
      </c>
      <c r="K20" s="136"/>
      <c r="L20" s="137">
        <f t="shared" si="1"/>
        <v>34626.400000000001</v>
      </c>
      <c r="M20" s="136"/>
      <c r="P20" s="121">
        <v>106</v>
      </c>
      <c r="Q20" s="122" t="s">
        <v>901</v>
      </c>
      <c r="R20" s="126">
        <v>2450</v>
      </c>
      <c r="S20" s="124">
        <v>2450</v>
      </c>
      <c r="T20" s="125">
        <v>2450</v>
      </c>
      <c r="U20" s="126">
        <v>0</v>
      </c>
      <c r="V20" s="125">
        <v>0</v>
      </c>
      <c r="W20" s="125">
        <v>0</v>
      </c>
      <c r="X20" s="125">
        <v>0</v>
      </c>
      <c r="Z20" s="102">
        <f t="shared" si="2"/>
        <v>0</v>
      </c>
    </row>
    <row r="21" spans="1:26" x14ac:dyDescent="0.25">
      <c r="A21" s="136"/>
      <c r="B21" s="140"/>
      <c r="C21" s="132"/>
      <c r="D21" s="135">
        <f>SUM(D12:D20)</f>
        <v>46410071.609999992</v>
      </c>
      <c r="E21" s="135">
        <f t="shared" ref="E21:L21" si="3">SUM(E12:E20)</f>
        <v>50128829.699999996</v>
      </c>
      <c r="F21" s="135">
        <f t="shared" si="3"/>
        <v>45819417.529999994</v>
      </c>
      <c r="G21" s="135">
        <f t="shared" si="3"/>
        <v>590654.08000000007</v>
      </c>
      <c r="H21" s="135">
        <f t="shared" si="3"/>
        <v>23549305</v>
      </c>
      <c r="I21" s="135">
        <f t="shared" si="3"/>
        <v>17445329.529999997</v>
      </c>
      <c r="J21" s="135">
        <f t="shared" si="3"/>
        <v>17292845.029999997</v>
      </c>
      <c r="K21" s="135">
        <f t="shared" si="3"/>
        <v>0</v>
      </c>
      <c r="L21" s="135">
        <f t="shared" si="3"/>
        <v>23234191.399999999</v>
      </c>
      <c r="M21" s="136"/>
      <c r="P21" s="121">
        <v>107</v>
      </c>
      <c r="Q21" s="122" t="s">
        <v>902</v>
      </c>
      <c r="R21" s="123">
        <v>1031.1199999999999</v>
      </c>
      <c r="S21" s="124">
        <v>1031.1199999999999</v>
      </c>
      <c r="T21" s="125">
        <v>1031.1199999999999</v>
      </c>
      <c r="U21" s="126">
        <v>0</v>
      </c>
      <c r="V21" s="125">
        <v>39990</v>
      </c>
      <c r="W21" s="125">
        <v>19181.400000000001</v>
      </c>
      <c r="X21" s="125">
        <v>1031.1199999999999</v>
      </c>
      <c r="Z21" s="102">
        <f t="shared" si="2"/>
        <v>1031.1199999999999</v>
      </c>
    </row>
    <row r="22" spans="1:26" x14ac:dyDescent="0.25">
      <c r="A22" s="136"/>
      <c r="B22" s="140"/>
      <c r="C22" s="132"/>
      <c r="D22" s="133"/>
      <c r="E22" s="134"/>
      <c r="F22" s="135"/>
      <c r="G22" s="133"/>
      <c r="H22" s="135"/>
      <c r="I22" s="135"/>
      <c r="J22" s="135"/>
      <c r="K22" s="136"/>
      <c r="L22" s="137"/>
      <c r="M22" s="136"/>
      <c r="P22" s="121">
        <v>109</v>
      </c>
      <c r="Q22" s="122" t="s">
        <v>903</v>
      </c>
      <c r="R22" s="127">
        <v>239.19</v>
      </c>
      <c r="S22" s="124">
        <v>239.19</v>
      </c>
      <c r="T22" s="125">
        <v>239.19</v>
      </c>
      <c r="U22" s="126">
        <v>0</v>
      </c>
      <c r="V22" s="125">
        <v>0</v>
      </c>
      <c r="W22" s="125">
        <v>0</v>
      </c>
      <c r="X22" s="125">
        <v>0</v>
      </c>
      <c r="Z22" s="102">
        <f t="shared" si="2"/>
        <v>0</v>
      </c>
    </row>
    <row r="23" spans="1:26" x14ac:dyDescent="0.25">
      <c r="A23" s="136"/>
      <c r="B23" s="140"/>
      <c r="C23" s="132"/>
      <c r="D23" s="133"/>
      <c r="E23" s="134"/>
      <c r="F23" s="135"/>
      <c r="G23" s="133"/>
      <c r="H23" s="135"/>
      <c r="I23" s="135"/>
      <c r="J23" s="135"/>
      <c r="K23" s="136"/>
      <c r="L23" s="137"/>
      <c r="M23" s="136"/>
      <c r="P23" s="121">
        <v>111</v>
      </c>
      <c r="Q23" s="122" t="s">
        <v>904</v>
      </c>
      <c r="R23" s="123">
        <v>1100959.31</v>
      </c>
      <c r="S23" s="124">
        <v>1017659.31</v>
      </c>
      <c r="T23" s="125">
        <v>1017659.31</v>
      </c>
      <c r="U23" s="126">
        <v>83300</v>
      </c>
      <c r="V23" s="125">
        <v>4798796.8</v>
      </c>
      <c r="W23" s="125">
        <v>4054983.3</v>
      </c>
      <c r="X23" s="125">
        <v>1100959.31</v>
      </c>
      <c r="Z23" s="102">
        <f t="shared" si="2"/>
        <v>1017659.31</v>
      </c>
    </row>
    <row r="24" spans="1:26" x14ac:dyDescent="0.25">
      <c r="A24" s="136"/>
      <c r="B24" s="140"/>
      <c r="C24" s="132"/>
      <c r="D24" s="133"/>
      <c r="E24" s="134"/>
      <c r="F24" s="135"/>
      <c r="G24" s="133"/>
      <c r="H24" s="135"/>
      <c r="I24" s="135"/>
      <c r="J24" s="135"/>
      <c r="K24" s="136"/>
      <c r="L24" s="137"/>
      <c r="M24" s="136"/>
      <c r="P24" s="121">
        <v>112</v>
      </c>
      <c r="Q24" s="122" t="s">
        <v>905</v>
      </c>
      <c r="R24" s="123">
        <v>74126.58</v>
      </c>
      <c r="S24" s="124">
        <v>60801.45</v>
      </c>
      <c r="T24" s="125">
        <v>59657.45</v>
      </c>
      <c r="U24" s="123">
        <v>14469.13</v>
      </c>
      <c r="V24" s="125">
        <v>739093.5</v>
      </c>
      <c r="W24" s="125">
        <v>599014.79</v>
      </c>
      <c r="X24" s="125">
        <v>74126.58</v>
      </c>
      <c r="Z24" s="102">
        <f t="shared" si="2"/>
        <v>59657.45</v>
      </c>
    </row>
    <row r="25" spans="1:26" x14ac:dyDescent="0.25">
      <c r="A25" s="136"/>
      <c r="B25" s="140"/>
      <c r="C25" s="132"/>
      <c r="D25" s="133"/>
      <c r="E25" s="134"/>
      <c r="F25" s="135"/>
      <c r="G25" s="133"/>
      <c r="H25" s="135"/>
      <c r="I25" s="135"/>
      <c r="J25" s="135"/>
      <c r="K25" s="136"/>
      <c r="L25" s="137"/>
      <c r="M25" s="136"/>
      <c r="P25" s="121">
        <v>121</v>
      </c>
      <c r="Q25" s="122" t="s">
        <v>906</v>
      </c>
      <c r="R25" s="123">
        <v>3175.33</v>
      </c>
      <c r="S25" s="124">
        <v>3175.33</v>
      </c>
      <c r="T25" s="125">
        <v>3175.33</v>
      </c>
      <c r="U25" s="126">
        <v>0</v>
      </c>
      <c r="V25" s="125">
        <v>0</v>
      </c>
      <c r="W25" s="125">
        <v>0</v>
      </c>
      <c r="X25" s="125">
        <v>0</v>
      </c>
      <c r="Z25" s="102">
        <f t="shared" si="2"/>
        <v>0</v>
      </c>
    </row>
    <row r="26" spans="1:26" x14ac:dyDescent="0.25">
      <c r="A26" s="136"/>
      <c r="B26" s="140"/>
      <c r="C26" s="132"/>
      <c r="D26" s="133"/>
      <c r="E26" s="134"/>
      <c r="F26" s="135"/>
      <c r="G26" s="133"/>
      <c r="H26" s="135"/>
      <c r="I26" s="135"/>
      <c r="J26" s="135"/>
      <c r="K26" s="136"/>
      <c r="L26" s="137"/>
      <c r="M26" s="136"/>
      <c r="P26" s="121">
        <v>124</v>
      </c>
      <c r="Q26" s="122" t="s">
        <v>907</v>
      </c>
      <c r="R26" s="126">
        <v>1248.5999999999999</v>
      </c>
      <c r="S26" s="124">
        <v>1248.5999999999999</v>
      </c>
      <c r="T26" s="125">
        <v>1248.5999999999999</v>
      </c>
      <c r="U26" s="126">
        <v>0</v>
      </c>
      <c r="V26" s="125">
        <v>0</v>
      </c>
      <c r="W26" s="125">
        <v>0</v>
      </c>
      <c r="X26" s="125">
        <v>0</v>
      </c>
      <c r="Z26" s="102">
        <f t="shared" si="2"/>
        <v>0</v>
      </c>
    </row>
    <row r="27" spans="1:26" x14ac:dyDescent="0.25">
      <c r="A27" s="136"/>
      <c r="B27" s="140"/>
      <c r="C27" s="132"/>
      <c r="D27" s="133"/>
      <c r="E27" s="134"/>
      <c r="F27" s="135"/>
      <c r="G27" s="133"/>
      <c r="H27" s="135"/>
      <c r="I27" s="135"/>
      <c r="J27" s="135"/>
      <c r="K27" s="136"/>
      <c r="L27" s="137"/>
      <c r="M27" s="136"/>
      <c r="P27" s="121">
        <v>126</v>
      </c>
      <c r="Q27" s="122" t="s">
        <v>908</v>
      </c>
      <c r="R27" s="126">
        <v>2050</v>
      </c>
      <c r="S27" s="124">
        <v>2050</v>
      </c>
      <c r="T27" s="125">
        <v>2050</v>
      </c>
      <c r="U27" s="126">
        <v>0</v>
      </c>
      <c r="V27" s="125">
        <v>0</v>
      </c>
      <c r="W27" s="125">
        <v>0</v>
      </c>
      <c r="X27" s="125">
        <v>0</v>
      </c>
      <c r="Z27" s="102">
        <f t="shared" si="2"/>
        <v>0</v>
      </c>
    </row>
    <row r="28" spans="1:26" x14ac:dyDescent="0.25">
      <c r="A28" s="136"/>
      <c r="B28" s="140"/>
      <c r="C28" s="132"/>
      <c r="D28" s="133"/>
      <c r="E28" s="134"/>
      <c r="F28" s="135"/>
      <c r="G28" s="133"/>
      <c r="H28" s="135"/>
      <c r="I28" s="135"/>
      <c r="J28" s="135"/>
      <c r="K28" s="136"/>
      <c r="L28" s="137"/>
      <c r="M28" s="136"/>
      <c r="P28" s="121">
        <v>127</v>
      </c>
      <c r="Q28" s="122" t="s">
        <v>909</v>
      </c>
      <c r="R28" s="126">
        <v>2250</v>
      </c>
      <c r="S28" s="124">
        <v>2250</v>
      </c>
      <c r="T28" s="125">
        <v>2250</v>
      </c>
      <c r="U28" s="126">
        <v>0</v>
      </c>
      <c r="V28" s="125">
        <v>0</v>
      </c>
      <c r="W28" s="125">
        <v>0</v>
      </c>
      <c r="X28" s="125">
        <v>0</v>
      </c>
      <c r="Z28" s="102">
        <f t="shared" si="2"/>
        <v>0</v>
      </c>
    </row>
    <row r="29" spans="1:26" x14ac:dyDescent="0.25">
      <c r="B29" s="121">
        <v>101</v>
      </c>
      <c r="C29" s="122" t="s">
        <v>896</v>
      </c>
      <c r="D29" s="123">
        <v>301103.74</v>
      </c>
      <c r="E29" s="124">
        <v>-31207.18</v>
      </c>
      <c r="F29" s="125">
        <v>0</v>
      </c>
      <c r="G29" s="123">
        <v>301103.74</v>
      </c>
      <c r="H29" s="125">
        <v>220200</v>
      </c>
      <c r="I29" s="125">
        <v>168453</v>
      </c>
      <c r="J29" s="125">
        <v>168453</v>
      </c>
      <c r="L29" s="102">
        <f t="shared" ref="L29:L92" si="4">IF(H29&lt;F29,H29,F29)</f>
        <v>0</v>
      </c>
      <c r="P29" s="121">
        <v>130</v>
      </c>
      <c r="Q29" s="122" t="s">
        <v>910</v>
      </c>
      <c r="R29" s="123">
        <v>1601.83</v>
      </c>
      <c r="S29" s="124">
        <v>-2394.81</v>
      </c>
      <c r="T29" s="125">
        <v>0</v>
      </c>
      <c r="U29" s="123">
        <v>1601.83</v>
      </c>
      <c r="V29" s="125">
        <v>550748.6</v>
      </c>
      <c r="W29" s="125">
        <v>475392.88</v>
      </c>
      <c r="X29" s="125">
        <v>1601.83</v>
      </c>
      <c r="Z29" s="102">
        <f t="shared" si="2"/>
        <v>0</v>
      </c>
    </row>
    <row r="30" spans="1:26" x14ac:dyDescent="0.25">
      <c r="B30" s="121">
        <v>102</v>
      </c>
      <c r="C30" s="122" t="s">
        <v>897</v>
      </c>
      <c r="D30" s="123">
        <v>467039.18</v>
      </c>
      <c r="E30" s="124">
        <v>467039.18</v>
      </c>
      <c r="F30" s="125">
        <v>467039.18</v>
      </c>
      <c r="G30" s="126">
        <v>0</v>
      </c>
      <c r="H30" s="125">
        <v>0</v>
      </c>
      <c r="I30" s="125">
        <v>0</v>
      </c>
      <c r="J30" s="125">
        <v>0</v>
      </c>
      <c r="L30" s="102">
        <f t="shared" si="4"/>
        <v>0</v>
      </c>
      <c r="P30" s="121">
        <v>132</v>
      </c>
      <c r="Q30" s="122" t="s">
        <v>911</v>
      </c>
      <c r="R30" s="123">
        <v>581149.24</v>
      </c>
      <c r="S30" s="124">
        <v>888.11</v>
      </c>
      <c r="T30" s="125">
        <v>888.11</v>
      </c>
      <c r="U30" s="123">
        <v>580261.13</v>
      </c>
      <c r="V30" s="125">
        <v>1048808.76</v>
      </c>
      <c r="W30" s="125">
        <v>902272.3</v>
      </c>
      <c r="X30" s="125">
        <v>581149.24</v>
      </c>
      <c r="Z30" s="102">
        <f t="shared" si="2"/>
        <v>888.11</v>
      </c>
    </row>
    <row r="31" spans="1:26" x14ac:dyDescent="0.25">
      <c r="B31" s="121">
        <v>103</v>
      </c>
      <c r="C31" s="122" t="s">
        <v>898</v>
      </c>
      <c r="D31" s="123">
        <v>4518.01</v>
      </c>
      <c r="E31" s="124">
        <v>4518.01</v>
      </c>
      <c r="F31" s="125">
        <v>4518.01</v>
      </c>
      <c r="G31" s="126">
        <v>0</v>
      </c>
      <c r="H31" s="125">
        <v>10010</v>
      </c>
      <c r="I31" s="125">
        <v>4204.2</v>
      </c>
      <c r="J31" s="125">
        <v>4204.2</v>
      </c>
      <c r="L31" s="102">
        <f t="shared" si="4"/>
        <v>4518.01</v>
      </c>
      <c r="P31" s="121">
        <v>134</v>
      </c>
      <c r="Q31" s="122" t="s">
        <v>912</v>
      </c>
      <c r="R31" s="123">
        <v>1077951.92</v>
      </c>
      <c r="S31" s="124">
        <v>1077951.92</v>
      </c>
      <c r="T31" s="125">
        <v>1077951.92</v>
      </c>
      <c r="U31" s="126">
        <v>0</v>
      </c>
      <c r="V31" s="125">
        <v>6188335.3499999996</v>
      </c>
      <c r="W31" s="125">
        <v>5169710.5199999996</v>
      </c>
      <c r="X31" s="125">
        <v>1077951.92</v>
      </c>
      <c r="Z31" s="102">
        <f t="shared" si="2"/>
        <v>1077951.92</v>
      </c>
    </row>
    <row r="32" spans="1:26" x14ac:dyDescent="0.25">
      <c r="B32" s="121">
        <v>104</v>
      </c>
      <c r="C32" s="122" t="s">
        <v>899</v>
      </c>
      <c r="D32" s="126">
        <v>2850</v>
      </c>
      <c r="E32" s="124">
        <v>2850</v>
      </c>
      <c r="F32" s="125">
        <v>2850</v>
      </c>
      <c r="G32" s="126">
        <v>0</v>
      </c>
      <c r="H32" s="125">
        <v>0</v>
      </c>
      <c r="I32" s="125">
        <v>0</v>
      </c>
      <c r="J32" s="125">
        <v>0</v>
      </c>
      <c r="L32" s="102">
        <f t="shared" si="4"/>
        <v>0</v>
      </c>
      <c r="P32" s="121">
        <v>135</v>
      </c>
      <c r="Q32" s="122" t="s">
        <v>907</v>
      </c>
      <c r="R32" s="127">
        <v>641.73</v>
      </c>
      <c r="S32" s="124">
        <v>641.73</v>
      </c>
      <c r="T32" s="125">
        <v>641.73</v>
      </c>
      <c r="U32" s="126">
        <v>0</v>
      </c>
      <c r="V32" s="125">
        <v>0</v>
      </c>
      <c r="W32" s="125">
        <v>0</v>
      </c>
      <c r="X32" s="125">
        <v>0</v>
      </c>
      <c r="Z32" s="102">
        <f t="shared" si="2"/>
        <v>0</v>
      </c>
    </row>
    <row r="33" spans="1:27" x14ac:dyDescent="0.25">
      <c r="B33" s="121">
        <v>105</v>
      </c>
      <c r="C33" s="122" t="s">
        <v>900</v>
      </c>
      <c r="D33" s="123">
        <v>3149.75</v>
      </c>
      <c r="E33" s="124">
        <v>3149.75</v>
      </c>
      <c r="F33" s="125">
        <v>3149.75</v>
      </c>
      <c r="G33" s="126">
        <v>0</v>
      </c>
      <c r="H33" s="125">
        <v>0</v>
      </c>
      <c r="I33" s="125">
        <v>0</v>
      </c>
      <c r="J33" s="125">
        <v>0</v>
      </c>
      <c r="L33" s="102">
        <f t="shared" si="4"/>
        <v>0</v>
      </c>
      <c r="P33" s="121">
        <v>136</v>
      </c>
      <c r="Q33" s="122" t="s">
        <v>913</v>
      </c>
      <c r="R33" s="126">
        <v>1110</v>
      </c>
      <c r="S33" s="124">
        <v>1110</v>
      </c>
      <c r="T33" s="125">
        <v>1110</v>
      </c>
      <c r="U33" s="126">
        <v>0</v>
      </c>
      <c r="V33" s="125">
        <v>0</v>
      </c>
      <c r="W33" s="125">
        <v>0</v>
      </c>
      <c r="X33" s="125">
        <v>0</v>
      </c>
      <c r="Z33" s="102">
        <f t="shared" si="2"/>
        <v>0</v>
      </c>
    </row>
    <row r="34" spans="1:27" x14ac:dyDescent="0.25">
      <c r="B34" s="121">
        <v>106</v>
      </c>
      <c r="C34" s="122" t="s">
        <v>901</v>
      </c>
      <c r="D34" s="126">
        <v>2450</v>
      </c>
      <c r="E34" s="124">
        <v>2450</v>
      </c>
      <c r="F34" s="125">
        <v>2450</v>
      </c>
      <c r="G34" s="126">
        <v>0</v>
      </c>
      <c r="H34" s="125">
        <v>0</v>
      </c>
      <c r="I34" s="125">
        <v>0</v>
      </c>
      <c r="J34" s="125">
        <v>0</v>
      </c>
      <c r="L34" s="102">
        <f t="shared" si="4"/>
        <v>0</v>
      </c>
      <c r="P34" s="121">
        <v>139</v>
      </c>
      <c r="Q34" s="122" t="s">
        <v>910</v>
      </c>
      <c r="R34" s="123">
        <v>315292.53999999998</v>
      </c>
      <c r="S34" s="124">
        <v>315292.53999999998</v>
      </c>
      <c r="T34" s="125">
        <v>315292.53999999998</v>
      </c>
      <c r="U34" s="126">
        <v>0</v>
      </c>
      <c r="V34" s="125">
        <v>115515</v>
      </c>
      <c r="W34" s="125">
        <v>86013.45</v>
      </c>
      <c r="X34" s="125">
        <v>86013.45</v>
      </c>
      <c r="Z34" s="102">
        <f t="shared" si="2"/>
        <v>115515</v>
      </c>
    </row>
    <row r="35" spans="1:27" x14ac:dyDescent="0.25">
      <c r="B35" s="121">
        <v>107</v>
      </c>
      <c r="C35" s="122" t="s">
        <v>902</v>
      </c>
      <c r="D35" s="123">
        <v>1031.1199999999999</v>
      </c>
      <c r="E35" s="124">
        <v>1031.1199999999999</v>
      </c>
      <c r="F35" s="125">
        <v>1031.1199999999999</v>
      </c>
      <c r="G35" s="126">
        <v>0</v>
      </c>
      <c r="H35" s="125">
        <v>39990</v>
      </c>
      <c r="I35" s="125">
        <v>19181.400000000001</v>
      </c>
      <c r="J35" s="125">
        <v>1031.1199999999999</v>
      </c>
      <c r="L35" s="102">
        <f t="shared" si="4"/>
        <v>1031.1199999999999</v>
      </c>
      <c r="P35" s="121">
        <v>141</v>
      </c>
      <c r="Q35" s="122" t="s">
        <v>914</v>
      </c>
      <c r="R35" s="126">
        <v>2650</v>
      </c>
      <c r="S35" s="124">
        <v>2650</v>
      </c>
      <c r="T35" s="125">
        <v>2650</v>
      </c>
      <c r="U35" s="126">
        <v>0</v>
      </c>
      <c r="V35" s="125">
        <v>0</v>
      </c>
      <c r="W35" s="125">
        <v>0</v>
      </c>
      <c r="X35" s="125">
        <v>0</v>
      </c>
      <c r="Z35" s="102">
        <f t="shared" si="2"/>
        <v>0</v>
      </c>
    </row>
    <row r="36" spans="1:27" x14ac:dyDescent="0.25">
      <c r="B36" s="121">
        <v>109</v>
      </c>
      <c r="C36" s="122" t="s">
        <v>903</v>
      </c>
      <c r="D36" s="127">
        <v>239.19</v>
      </c>
      <c r="E36" s="124">
        <v>239.19</v>
      </c>
      <c r="F36" s="125">
        <v>239.19</v>
      </c>
      <c r="G36" s="126">
        <v>0</v>
      </c>
      <c r="H36" s="125">
        <v>0</v>
      </c>
      <c r="I36" s="125">
        <v>0</v>
      </c>
      <c r="J36" s="125">
        <v>0</v>
      </c>
      <c r="L36" s="102">
        <f t="shared" si="4"/>
        <v>0</v>
      </c>
      <c r="P36" s="121">
        <v>142</v>
      </c>
      <c r="Q36" s="122" t="s">
        <v>915</v>
      </c>
      <c r="R36" s="123">
        <v>120534.92</v>
      </c>
      <c r="S36" s="124">
        <v>120534.92</v>
      </c>
      <c r="T36" s="125">
        <v>120534.92</v>
      </c>
      <c r="U36" s="126">
        <v>0</v>
      </c>
      <c r="V36" s="125">
        <v>2537166</v>
      </c>
      <c r="W36" s="125">
        <v>2232796.36</v>
      </c>
      <c r="X36" s="125">
        <v>120534.92</v>
      </c>
      <c r="Z36" s="102">
        <f t="shared" si="2"/>
        <v>120534.92</v>
      </c>
    </row>
    <row r="37" spans="1:27" x14ac:dyDescent="0.25">
      <c r="B37" s="121">
        <v>111</v>
      </c>
      <c r="C37" s="122" t="s">
        <v>904</v>
      </c>
      <c r="D37" s="123">
        <v>1100959.31</v>
      </c>
      <c r="E37" s="124">
        <v>1017659.31</v>
      </c>
      <c r="F37" s="125">
        <v>1017659.31</v>
      </c>
      <c r="G37" s="126">
        <v>83300</v>
      </c>
      <c r="H37" s="125">
        <v>4798796.8</v>
      </c>
      <c r="I37" s="125">
        <v>4054983.3</v>
      </c>
      <c r="J37" s="125">
        <v>1100959.31</v>
      </c>
      <c r="L37" s="102">
        <f t="shared" si="4"/>
        <v>1017659.31</v>
      </c>
      <c r="P37" s="121">
        <v>143</v>
      </c>
      <c r="Q37" s="122" t="s">
        <v>916</v>
      </c>
      <c r="R37" s="123">
        <v>1202.8399999999999</v>
      </c>
      <c r="S37" s="124">
        <v>1202.8399999999999</v>
      </c>
      <c r="T37" s="125">
        <v>1202.8399999999999</v>
      </c>
      <c r="U37" s="126">
        <v>0</v>
      </c>
      <c r="V37" s="125">
        <v>0</v>
      </c>
      <c r="W37" s="125">
        <v>0</v>
      </c>
      <c r="X37" s="125">
        <v>0</v>
      </c>
      <c r="Z37" s="102">
        <f t="shared" si="2"/>
        <v>0</v>
      </c>
    </row>
    <row r="38" spans="1:27" x14ac:dyDescent="0.25">
      <c r="B38" s="121">
        <v>112</v>
      </c>
      <c r="C38" s="122" t="s">
        <v>905</v>
      </c>
      <c r="D38" s="123">
        <v>74126.58</v>
      </c>
      <c r="E38" s="124">
        <v>60801.45</v>
      </c>
      <c r="F38" s="125">
        <v>59657.45</v>
      </c>
      <c r="G38" s="123">
        <v>14469.13</v>
      </c>
      <c r="H38" s="125">
        <v>739093.5</v>
      </c>
      <c r="I38" s="125">
        <v>599014.79</v>
      </c>
      <c r="J38" s="125">
        <v>74126.58</v>
      </c>
      <c r="L38" s="102">
        <f t="shared" si="4"/>
        <v>59657.45</v>
      </c>
      <c r="P38" s="121">
        <v>144</v>
      </c>
      <c r="Q38" s="122" t="s">
        <v>917</v>
      </c>
      <c r="R38" s="123">
        <v>55178.03</v>
      </c>
      <c r="S38" s="124">
        <v>65178.03</v>
      </c>
      <c r="T38" s="125">
        <v>55178.03</v>
      </c>
      <c r="U38" s="126">
        <v>0</v>
      </c>
      <c r="V38" s="125">
        <v>2898.07</v>
      </c>
      <c r="W38" s="125">
        <v>1775.83</v>
      </c>
      <c r="X38" s="125">
        <v>1775.83</v>
      </c>
      <c r="Z38" s="102">
        <f t="shared" si="2"/>
        <v>2898.07</v>
      </c>
    </row>
    <row r="39" spans="1:27" x14ac:dyDescent="0.25">
      <c r="B39" s="121">
        <v>121</v>
      </c>
      <c r="C39" s="122" t="s">
        <v>906</v>
      </c>
      <c r="D39" s="123">
        <v>3175.33</v>
      </c>
      <c r="E39" s="124">
        <v>3175.33</v>
      </c>
      <c r="F39" s="125">
        <v>3175.33</v>
      </c>
      <c r="G39" s="126">
        <v>0</v>
      </c>
      <c r="H39" s="125">
        <v>0</v>
      </c>
      <c r="I39" s="125">
        <v>0</v>
      </c>
      <c r="J39" s="125">
        <v>0</v>
      </c>
      <c r="L39" s="102">
        <f t="shared" si="4"/>
        <v>0</v>
      </c>
      <c r="P39" s="121">
        <v>146</v>
      </c>
      <c r="Q39" s="122" t="s">
        <v>918</v>
      </c>
      <c r="R39" s="127">
        <v>524.55999999999995</v>
      </c>
      <c r="S39" s="124">
        <v>524.55999999999995</v>
      </c>
      <c r="T39" s="125">
        <v>524.55999999999995</v>
      </c>
      <c r="U39" s="126">
        <v>0</v>
      </c>
      <c r="V39" s="125">
        <v>0</v>
      </c>
      <c r="W39" s="125">
        <v>0</v>
      </c>
      <c r="X39" s="125">
        <v>0</v>
      </c>
      <c r="Z39" s="102">
        <f t="shared" si="2"/>
        <v>0</v>
      </c>
    </row>
    <row r="40" spans="1:27" x14ac:dyDescent="0.25">
      <c r="B40" s="121">
        <v>124</v>
      </c>
      <c r="C40" s="122" t="s">
        <v>907</v>
      </c>
      <c r="D40" s="126">
        <v>1248.5999999999999</v>
      </c>
      <c r="E40" s="124">
        <v>1248.5999999999999</v>
      </c>
      <c r="F40" s="125">
        <v>1248.5999999999999</v>
      </c>
      <c r="G40" s="126">
        <v>0</v>
      </c>
      <c r="H40" s="125">
        <v>0</v>
      </c>
      <c r="I40" s="125">
        <v>0</v>
      </c>
      <c r="J40" s="125">
        <v>0</v>
      </c>
      <c r="L40" s="102">
        <f t="shared" si="4"/>
        <v>0</v>
      </c>
      <c r="P40" s="121">
        <v>148</v>
      </c>
      <c r="Q40" s="122" t="s">
        <v>919</v>
      </c>
      <c r="R40" s="123">
        <v>6221322.8899999997</v>
      </c>
      <c r="S40" s="124">
        <v>5959984.0999999996</v>
      </c>
      <c r="T40" s="125">
        <v>5959984.0999999996</v>
      </c>
      <c r="U40" s="123">
        <v>261338.79</v>
      </c>
      <c r="V40" s="125">
        <v>2266810</v>
      </c>
      <c r="W40" s="125">
        <v>1244730.5</v>
      </c>
      <c r="X40" s="125">
        <v>1244730.5</v>
      </c>
      <c r="Z40" s="102">
        <f>IF(V40&lt;T40,V40,T40)</f>
        <v>2266810</v>
      </c>
    </row>
    <row r="41" spans="1:27" x14ac:dyDescent="0.25">
      <c r="B41" s="121">
        <v>126</v>
      </c>
      <c r="C41" s="122" t="s">
        <v>908</v>
      </c>
      <c r="D41" s="126">
        <v>2050</v>
      </c>
      <c r="E41" s="124">
        <v>2050</v>
      </c>
      <c r="F41" s="125">
        <v>2050</v>
      </c>
      <c r="G41" s="126">
        <v>0</v>
      </c>
      <c r="H41" s="125">
        <v>0</v>
      </c>
      <c r="I41" s="125">
        <v>0</v>
      </c>
      <c r="J41" s="125">
        <v>0</v>
      </c>
      <c r="L41" s="102">
        <f t="shared" si="4"/>
        <v>0</v>
      </c>
      <c r="P41" s="121">
        <v>149</v>
      </c>
      <c r="Q41" s="122" t="s">
        <v>920</v>
      </c>
      <c r="R41" s="123">
        <v>2506233.84</v>
      </c>
      <c r="S41" s="124">
        <v>2506233.84</v>
      </c>
      <c r="T41" s="125">
        <v>2506233.84</v>
      </c>
      <c r="U41" s="126">
        <v>0</v>
      </c>
      <c r="V41" s="125">
        <v>3730</v>
      </c>
      <c r="W41" s="125">
        <v>2051.5</v>
      </c>
      <c r="X41" s="125">
        <v>2051.5</v>
      </c>
      <c r="Z41" s="102">
        <f t="shared" ref="Z41:Z104" si="5">IF(V41&lt;T41,V41,T41)</f>
        <v>3730</v>
      </c>
    </row>
    <row r="42" spans="1:27" x14ac:dyDescent="0.25">
      <c r="B42" s="121">
        <v>127</v>
      </c>
      <c r="C42" s="122" t="s">
        <v>909</v>
      </c>
      <c r="D42" s="126">
        <v>2250</v>
      </c>
      <c r="E42" s="124">
        <v>2250</v>
      </c>
      <c r="F42" s="125">
        <v>2250</v>
      </c>
      <c r="G42" s="126">
        <v>0</v>
      </c>
      <c r="H42" s="125">
        <v>0</v>
      </c>
      <c r="I42" s="125">
        <v>0</v>
      </c>
      <c r="J42" s="125">
        <v>0</v>
      </c>
      <c r="L42" s="102">
        <f t="shared" si="4"/>
        <v>0</v>
      </c>
      <c r="P42" s="121">
        <v>151</v>
      </c>
      <c r="Q42" s="122" t="s">
        <v>921</v>
      </c>
      <c r="R42" s="123">
        <v>10454.81</v>
      </c>
      <c r="S42" s="124">
        <v>10454.81</v>
      </c>
      <c r="T42" s="125">
        <v>10454.81</v>
      </c>
      <c r="U42" s="126">
        <v>0</v>
      </c>
      <c r="V42" s="125">
        <v>0</v>
      </c>
      <c r="W42" s="125">
        <v>0</v>
      </c>
      <c r="X42" s="125">
        <v>0</v>
      </c>
      <c r="Z42" s="102">
        <f t="shared" si="5"/>
        <v>0</v>
      </c>
    </row>
    <row r="43" spans="1:27" x14ac:dyDescent="0.25">
      <c r="B43" s="121">
        <v>130</v>
      </c>
      <c r="C43" s="122" t="s">
        <v>910</v>
      </c>
      <c r="D43" s="123">
        <v>1601.83</v>
      </c>
      <c r="E43" s="124">
        <v>-2394.81</v>
      </c>
      <c r="F43" s="125">
        <v>0</v>
      </c>
      <c r="G43" s="123">
        <v>1601.83</v>
      </c>
      <c r="H43" s="125">
        <v>550748.6</v>
      </c>
      <c r="I43" s="125">
        <v>475392.88</v>
      </c>
      <c r="J43" s="125">
        <v>1601.83</v>
      </c>
      <c r="L43" s="102">
        <f t="shared" si="4"/>
        <v>0</v>
      </c>
      <c r="P43" s="121">
        <v>152</v>
      </c>
      <c r="Q43" s="122" t="s">
        <v>922</v>
      </c>
      <c r="R43" s="123">
        <v>209676.14</v>
      </c>
      <c r="S43" s="124">
        <v>270089.69</v>
      </c>
      <c r="T43" s="125">
        <v>209676.14</v>
      </c>
      <c r="U43" s="126">
        <v>0</v>
      </c>
      <c r="V43" s="125">
        <v>3189835</v>
      </c>
      <c r="W43" s="125">
        <v>2727308.93</v>
      </c>
      <c r="X43" s="125">
        <v>209676.14</v>
      </c>
      <c r="Z43" s="102">
        <f t="shared" si="5"/>
        <v>209676.14</v>
      </c>
    </row>
    <row r="44" spans="1:27" x14ac:dyDescent="0.25">
      <c r="B44" s="121">
        <v>132</v>
      </c>
      <c r="C44" s="122" t="s">
        <v>911</v>
      </c>
      <c r="D44" s="123">
        <v>581149.24</v>
      </c>
      <c r="E44" s="124">
        <v>888.11</v>
      </c>
      <c r="F44" s="125">
        <v>888.11</v>
      </c>
      <c r="G44" s="123">
        <v>580261.13</v>
      </c>
      <c r="H44" s="125">
        <v>1048808.76</v>
      </c>
      <c r="I44" s="125">
        <v>902272.3</v>
      </c>
      <c r="J44" s="125">
        <v>581149.24</v>
      </c>
      <c r="L44" s="102">
        <f t="shared" si="4"/>
        <v>888.11</v>
      </c>
      <c r="P44" s="121">
        <v>154</v>
      </c>
      <c r="Q44" s="122" t="s">
        <v>923</v>
      </c>
      <c r="R44" s="126">
        <v>53853.9</v>
      </c>
      <c r="S44" s="124">
        <v>70038.25</v>
      </c>
      <c r="T44" s="125">
        <v>48764.35</v>
      </c>
      <c r="U44" s="123">
        <v>5089.55</v>
      </c>
      <c r="V44" s="125">
        <v>384056.1</v>
      </c>
      <c r="W44" s="125">
        <v>326140.53999999998</v>
      </c>
      <c r="X44" s="125">
        <v>53853.9</v>
      </c>
      <c r="Z44" s="102">
        <f t="shared" si="5"/>
        <v>48764.35</v>
      </c>
    </row>
    <row r="45" spans="1:27" s="136" customFormat="1" x14ac:dyDescent="0.25">
      <c r="A45"/>
      <c r="B45" s="121">
        <v>134</v>
      </c>
      <c r="C45" s="122" t="s">
        <v>912</v>
      </c>
      <c r="D45" s="123">
        <v>1077951.92</v>
      </c>
      <c r="E45" s="124">
        <v>1077951.92</v>
      </c>
      <c r="F45" s="125">
        <v>1077951.92</v>
      </c>
      <c r="G45" s="126">
        <v>0</v>
      </c>
      <c r="H45" s="125">
        <v>6188335.3499999996</v>
      </c>
      <c r="I45" s="125">
        <v>5169710.5199999996</v>
      </c>
      <c r="J45" s="125">
        <v>1077951.92</v>
      </c>
      <c r="K45"/>
      <c r="L45" s="102">
        <f t="shared" si="4"/>
        <v>1077951.92</v>
      </c>
      <c r="M45"/>
      <c r="P45" s="121">
        <v>157</v>
      </c>
      <c r="Q45" s="122" t="s">
        <v>924</v>
      </c>
      <c r="R45" s="123">
        <v>10425.26</v>
      </c>
      <c r="S45" s="124">
        <v>25688.080000000002</v>
      </c>
      <c r="T45" s="125">
        <v>10425.26</v>
      </c>
      <c r="U45" s="126">
        <v>0</v>
      </c>
      <c r="V45" s="125">
        <v>54400</v>
      </c>
      <c r="W45" s="125">
        <v>21760</v>
      </c>
      <c r="X45" s="125">
        <v>10425.26</v>
      </c>
      <c r="Y45"/>
      <c r="Z45" s="102">
        <f t="shared" si="5"/>
        <v>10425.26</v>
      </c>
      <c r="AA45"/>
    </row>
    <row r="46" spans="1:27" x14ac:dyDescent="0.25">
      <c r="B46" s="121">
        <v>135</v>
      </c>
      <c r="C46" s="122" t="s">
        <v>907</v>
      </c>
      <c r="D46" s="127">
        <v>641.73</v>
      </c>
      <c r="E46" s="124">
        <v>641.73</v>
      </c>
      <c r="F46" s="125">
        <v>641.73</v>
      </c>
      <c r="G46" s="126">
        <v>0</v>
      </c>
      <c r="H46" s="125">
        <v>0</v>
      </c>
      <c r="I46" s="125">
        <v>0</v>
      </c>
      <c r="J46" s="125">
        <v>0</v>
      </c>
      <c r="L46" s="102">
        <f t="shared" si="4"/>
        <v>0</v>
      </c>
      <c r="P46" s="121">
        <v>161</v>
      </c>
      <c r="Q46" s="122" t="s">
        <v>925</v>
      </c>
      <c r="R46" s="127">
        <v>313.77999999999997</v>
      </c>
      <c r="S46" s="124">
        <v>313.77999999999997</v>
      </c>
      <c r="T46" s="125">
        <v>313.77999999999997</v>
      </c>
      <c r="U46" s="126">
        <v>0</v>
      </c>
      <c r="V46" s="125">
        <v>0</v>
      </c>
      <c r="W46" s="125">
        <v>0</v>
      </c>
      <c r="X46" s="125">
        <v>0</v>
      </c>
      <c r="Z46" s="102">
        <f t="shared" si="5"/>
        <v>0</v>
      </c>
    </row>
    <row r="47" spans="1:27" x14ac:dyDescent="0.25">
      <c r="B47" s="121">
        <v>136</v>
      </c>
      <c r="C47" s="122" t="s">
        <v>913</v>
      </c>
      <c r="D47" s="126">
        <v>1110</v>
      </c>
      <c r="E47" s="124">
        <v>1110</v>
      </c>
      <c r="F47" s="125">
        <v>1110</v>
      </c>
      <c r="G47" s="126">
        <v>0</v>
      </c>
      <c r="H47" s="125">
        <v>0</v>
      </c>
      <c r="I47" s="125">
        <v>0</v>
      </c>
      <c r="J47" s="125">
        <v>0</v>
      </c>
      <c r="L47" s="102">
        <f t="shared" si="4"/>
        <v>0</v>
      </c>
      <c r="P47" s="121">
        <v>162</v>
      </c>
      <c r="Q47" s="122" t="s">
        <v>926</v>
      </c>
      <c r="R47" s="123">
        <v>6856.44</v>
      </c>
      <c r="S47" s="124">
        <v>6856.44</v>
      </c>
      <c r="T47" s="125">
        <v>6856.44</v>
      </c>
      <c r="U47" s="126">
        <v>0</v>
      </c>
      <c r="V47" s="125">
        <v>0</v>
      </c>
      <c r="W47" s="125">
        <v>0</v>
      </c>
      <c r="X47" s="125">
        <v>0</v>
      </c>
      <c r="Z47" s="102">
        <f t="shared" si="5"/>
        <v>0</v>
      </c>
    </row>
    <row r="48" spans="1:27" x14ac:dyDescent="0.25">
      <c r="B48" s="121">
        <v>139</v>
      </c>
      <c r="C48" s="122" t="s">
        <v>910</v>
      </c>
      <c r="D48" s="123">
        <v>315292.53999999998</v>
      </c>
      <c r="E48" s="124">
        <v>315292.53999999998</v>
      </c>
      <c r="F48" s="125">
        <v>315292.53999999998</v>
      </c>
      <c r="G48" s="126">
        <v>0</v>
      </c>
      <c r="H48" s="125">
        <v>115515</v>
      </c>
      <c r="I48" s="125">
        <v>86013.45</v>
      </c>
      <c r="J48" s="125">
        <v>86013.45</v>
      </c>
      <c r="L48" s="102">
        <f t="shared" si="4"/>
        <v>115515</v>
      </c>
      <c r="P48" s="121">
        <v>164</v>
      </c>
      <c r="Q48" s="122" t="s">
        <v>927</v>
      </c>
      <c r="R48" s="123">
        <v>1367.69</v>
      </c>
      <c r="S48" s="124">
        <v>1367.69</v>
      </c>
      <c r="T48" s="125">
        <v>1367.69</v>
      </c>
      <c r="U48" s="126">
        <v>0</v>
      </c>
      <c r="V48" s="125">
        <v>1045250.05</v>
      </c>
      <c r="W48" s="125">
        <v>893688.79</v>
      </c>
      <c r="X48" s="125">
        <v>1367.69</v>
      </c>
      <c r="Z48" s="102">
        <f t="shared" si="5"/>
        <v>1367.69</v>
      </c>
    </row>
    <row r="49" spans="2:26" x14ac:dyDescent="0.25">
      <c r="B49" s="121">
        <v>141</v>
      </c>
      <c r="C49" s="122" t="s">
        <v>914</v>
      </c>
      <c r="D49" s="126">
        <v>2650</v>
      </c>
      <c r="E49" s="124">
        <v>2650</v>
      </c>
      <c r="F49" s="125">
        <v>2650</v>
      </c>
      <c r="G49" s="126">
        <v>0</v>
      </c>
      <c r="H49" s="125">
        <v>0</v>
      </c>
      <c r="I49" s="125">
        <v>0</v>
      </c>
      <c r="J49" s="125">
        <v>0</v>
      </c>
      <c r="L49" s="102">
        <f t="shared" si="4"/>
        <v>0</v>
      </c>
      <c r="P49" s="121">
        <v>166</v>
      </c>
      <c r="Q49" s="122" t="s">
        <v>928</v>
      </c>
      <c r="R49" s="123">
        <v>1307.1099999999999</v>
      </c>
      <c r="S49" s="124">
        <v>1307.1099999999999</v>
      </c>
      <c r="T49" s="125">
        <v>1307.1099999999999</v>
      </c>
      <c r="U49" s="126">
        <v>0</v>
      </c>
      <c r="V49" s="125">
        <v>5788.38</v>
      </c>
      <c r="W49" s="125">
        <v>3937.91</v>
      </c>
      <c r="X49" s="125">
        <v>1307.1099999999999</v>
      </c>
      <c r="Z49" s="102">
        <f t="shared" si="5"/>
        <v>1307.1099999999999</v>
      </c>
    </row>
    <row r="50" spans="2:26" x14ac:dyDescent="0.25">
      <c r="B50" s="121">
        <v>142</v>
      </c>
      <c r="C50" s="122" t="s">
        <v>915</v>
      </c>
      <c r="D50" s="123">
        <v>120534.92</v>
      </c>
      <c r="E50" s="124">
        <v>120534.92</v>
      </c>
      <c r="F50" s="125">
        <v>120534.92</v>
      </c>
      <c r="G50" s="126">
        <v>0</v>
      </c>
      <c r="H50" s="125">
        <v>2537166</v>
      </c>
      <c r="I50" s="125">
        <v>2232796.36</v>
      </c>
      <c r="J50" s="125">
        <v>120534.92</v>
      </c>
      <c r="L50" s="102">
        <f t="shared" si="4"/>
        <v>120534.92</v>
      </c>
      <c r="P50" s="121">
        <v>167</v>
      </c>
      <c r="Q50" s="122" t="s">
        <v>929</v>
      </c>
      <c r="R50" s="123">
        <v>3107.85</v>
      </c>
      <c r="S50" s="124">
        <v>3107.85</v>
      </c>
      <c r="T50" s="125">
        <v>3107.85</v>
      </c>
      <c r="U50" s="126">
        <v>0</v>
      </c>
      <c r="V50" s="125">
        <v>0</v>
      </c>
      <c r="W50" s="125">
        <v>0</v>
      </c>
      <c r="X50" s="125">
        <v>0</v>
      </c>
      <c r="Z50" s="102">
        <f t="shared" si="5"/>
        <v>0</v>
      </c>
    </row>
    <row r="51" spans="2:26" x14ac:dyDescent="0.25">
      <c r="B51" s="121">
        <v>143</v>
      </c>
      <c r="C51" s="122" t="s">
        <v>916</v>
      </c>
      <c r="D51" s="123">
        <v>1202.8399999999999</v>
      </c>
      <c r="E51" s="124">
        <v>1202.8399999999999</v>
      </c>
      <c r="F51" s="125">
        <v>1202.8399999999999</v>
      </c>
      <c r="G51" s="126">
        <v>0</v>
      </c>
      <c r="H51" s="125">
        <v>0</v>
      </c>
      <c r="I51" s="125">
        <v>0</v>
      </c>
      <c r="J51" s="125">
        <v>0</v>
      </c>
      <c r="L51" s="102">
        <f t="shared" si="4"/>
        <v>0</v>
      </c>
      <c r="P51" s="121">
        <v>171</v>
      </c>
      <c r="Q51" s="122" t="s">
        <v>930</v>
      </c>
      <c r="R51" s="126">
        <v>462634.7</v>
      </c>
      <c r="S51" s="124">
        <v>462634.7</v>
      </c>
      <c r="T51" s="125">
        <v>462634.7</v>
      </c>
      <c r="U51" s="126">
        <v>0</v>
      </c>
      <c r="V51" s="125">
        <v>363450</v>
      </c>
      <c r="W51" s="125">
        <v>323470.5</v>
      </c>
      <c r="X51" s="125">
        <v>323470.5</v>
      </c>
      <c r="Z51" s="102">
        <f t="shared" si="5"/>
        <v>363450</v>
      </c>
    </row>
    <row r="52" spans="2:26" x14ac:dyDescent="0.25">
      <c r="B52" s="121">
        <v>144</v>
      </c>
      <c r="C52" s="122" t="s">
        <v>917</v>
      </c>
      <c r="D52" s="123">
        <v>55178.03</v>
      </c>
      <c r="E52" s="124">
        <v>65178.03</v>
      </c>
      <c r="F52" s="125">
        <v>55178.03</v>
      </c>
      <c r="G52" s="126">
        <v>0</v>
      </c>
      <c r="H52" s="125">
        <v>2898.07</v>
      </c>
      <c r="I52" s="125">
        <v>1775.83</v>
      </c>
      <c r="J52" s="125">
        <v>1775.83</v>
      </c>
      <c r="L52" s="102">
        <f t="shared" si="4"/>
        <v>2898.07</v>
      </c>
      <c r="P52" s="121">
        <v>173</v>
      </c>
      <c r="Q52" s="122" t="s">
        <v>931</v>
      </c>
      <c r="R52" s="123">
        <v>3523.52</v>
      </c>
      <c r="S52" s="124">
        <v>3523.52</v>
      </c>
      <c r="T52" s="125">
        <v>3523.52</v>
      </c>
      <c r="U52" s="126">
        <v>0</v>
      </c>
      <c r="V52" s="125">
        <v>32060</v>
      </c>
      <c r="W52" s="125">
        <v>28052.5</v>
      </c>
      <c r="X52" s="125">
        <v>3523.52</v>
      </c>
      <c r="Z52" s="102">
        <f t="shared" si="5"/>
        <v>3523.52</v>
      </c>
    </row>
    <row r="53" spans="2:26" x14ac:dyDescent="0.25">
      <c r="B53" s="121">
        <v>146</v>
      </c>
      <c r="C53" s="122" t="s">
        <v>918</v>
      </c>
      <c r="D53" s="127">
        <v>524.55999999999995</v>
      </c>
      <c r="E53" s="124">
        <v>524.55999999999995</v>
      </c>
      <c r="F53" s="125">
        <v>524.55999999999995</v>
      </c>
      <c r="G53" s="126">
        <v>0</v>
      </c>
      <c r="H53" s="125">
        <v>0</v>
      </c>
      <c r="I53" s="125">
        <v>0</v>
      </c>
      <c r="J53" s="125">
        <v>0</v>
      </c>
      <c r="L53" s="102">
        <f t="shared" si="4"/>
        <v>0</v>
      </c>
      <c r="P53" s="121">
        <v>174</v>
      </c>
      <c r="Q53" s="122" t="s">
        <v>932</v>
      </c>
      <c r="R53" s="126">
        <v>2650</v>
      </c>
      <c r="S53" s="124">
        <v>2650</v>
      </c>
      <c r="T53" s="125">
        <v>2650</v>
      </c>
      <c r="U53" s="126">
        <v>0</v>
      </c>
      <c r="V53" s="125">
        <v>3702.4</v>
      </c>
      <c r="W53" s="125">
        <v>1480.96</v>
      </c>
      <c r="X53" s="125">
        <v>1480.96</v>
      </c>
      <c r="Z53" s="102">
        <f t="shared" si="5"/>
        <v>2650</v>
      </c>
    </row>
    <row r="54" spans="2:26" x14ac:dyDescent="0.25">
      <c r="B54" s="121">
        <v>149</v>
      </c>
      <c r="C54" s="122" t="s">
        <v>920</v>
      </c>
      <c r="D54" s="123">
        <v>2506233.84</v>
      </c>
      <c r="E54" s="124">
        <v>2506233.84</v>
      </c>
      <c r="F54" s="125">
        <v>2506233.84</v>
      </c>
      <c r="G54" s="126">
        <v>0</v>
      </c>
      <c r="H54" s="125">
        <v>3730</v>
      </c>
      <c r="I54" s="125">
        <v>2051.5</v>
      </c>
      <c r="J54" s="125">
        <v>2051.5</v>
      </c>
      <c r="L54" s="102">
        <f t="shared" si="4"/>
        <v>3730</v>
      </c>
      <c r="P54" s="121">
        <v>175</v>
      </c>
      <c r="Q54" s="122" t="s">
        <v>933</v>
      </c>
      <c r="R54" s="123">
        <v>1994.99</v>
      </c>
      <c r="S54" s="124">
        <v>1994.99</v>
      </c>
      <c r="T54" s="125">
        <v>1994.99</v>
      </c>
      <c r="U54" s="126">
        <v>0</v>
      </c>
      <c r="V54" s="125">
        <v>0</v>
      </c>
      <c r="W54" s="125">
        <v>0</v>
      </c>
      <c r="X54" s="125">
        <v>0</v>
      </c>
      <c r="Z54" s="102">
        <f t="shared" si="5"/>
        <v>0</v>
      </c>
    </row>
    <row r="55" spans="2:26" x14ac:dyDescent="0.25">
      <c r="B55" s="121">
        <v>151</v>
      </c>
      <c r="C55" s="122" t="s">
        <v>921</v>
      </c>
      <c r="D55" s="123">
        <v>10454.81</v>
      </c>
      <c r="E55" s="124">
        <v>10454.81</v>
      </c>
      <c r="F55" s="125">
        <v>10454.81</v>
      </c>
      <c r="G55" s="126">
        <v>0</v>
      </c>
      <c r="H55" s="125">
        <v>0</v>
      </c>
      <c r="I55" s="125">
        <v>0</v>
      </c>
      <c r="J55" s="125">
        <v>0</v>
      </c>
      <c r="L55" s="102">
        <f t="shared" si="4"/>
        <v>0</v>
      </c>
      <c r="P55" s="121">
        <v>176</v>
      </c>
      <c r="Q55" s="122" t="s">
        <v>934</v>
      </c>
      <c r="R55" s="126">
        <v>1300</v>
      </c>
      <c r="S55" s="124">
        <v>1300</v>
      </c>
      <c r="T55" s="125">
        <v>1300</v>
      </c>
      <c r="U55" s="126">
        <v>0</v>
      </c>
      <c r="V55" s="125">
        <v>0</v>
      </c>
      <c r="W55" s="125">
        <v>0</v>
      </c>
      <c r="X55" s="125">
        <v>0</v>
      </c>
      <c r="Z55" s="102">
        <f t="shared" si="5"/>
        <v>0</v>
      </c>
    </row>
    <row r="56" spans="2:26" x14ac:dyDescent="0.25">
      <c r="B56" s="121">
        <v>152</v>
      </c>
      <c r="C56" s="122" t="s">
        <v>922</v>
      </c>
      <c r="D56" s="123">
        <v>209676.14</v>
      </c>
      <c r="E56" s="124">
        <v>270089.69</v>
      </c>
      <c r="F56" s="125">
        <v>209676.14</v>
      </c>
      <c r="G56" s="126">
        <v>0</v>
      </c>
      <c r="H56" s="125">
        <v>3189835</v>
      </c>
      <c r="I56" s="125">
        <v>2727308.93</v>
      </c>
      <c r="J56" s="125">
        <v>209676.14</v>
      </c>
      <c r="L56" s="102">
        <f t="shared" si="4"/>
        <v>209676.14</v>
      </c>
      <c r="P56" s="121">
        <v>177</v>
      </c>
      <c r="Q56" s="122" t="s">
        <v>935</v>
      </c>
      <c r="R56" s="123">
        <v>1489.72</v>
      </c>
      <c r="S56" s="124">
        <v>1489.72</v>
      </c>
      <c r="T56" s="125">
        <v>1489.72</v>
      </c>
      <c r="U56" s="126">
        <v>0</v>
      </c>
      <c r="V56" s="125">
        <v>0</v>
      </c>
      <c r="W56" s="125">
        <v>0</v>
      </c>
      <c r="X56" s="125">
        <v>0</v>
      </c>
      <c r="Z56" s="102">
        <f t="shared" si="5"/>
        <v>0</v>
      </c>
    </row>
    <row r="57" spans="2:26" x14ac:dyDescent="0.25">
      <c r="B57" s="121">
        <v>154</v>
      </c>
      <c r="C57" s="122" t="s">
        <v>923</v>
      </c>
      <c r="D57" s="126">
        <v>53853.9</v>
      </c>
      <c r="E57" s="124">
        <v>70038.25</v>
      </c>
      <c r="F57" s="125">
        <v>48764.35</v>
      </c>
      <c r="G57" s="123">
        <v>5089.55</v>
      </c>
      <c r="H57" s="125">
        <v>384056.1</v>
      </c>
      <c r="I57" s="125">
        <v>326140.53999999998</v>
      </c>
      <c r="J57" s="125">
        <v>53853.9</v>
      </c>
      <c r="L57" s="102">
        <f t="shared" si="4"/>
        <v>48764.35</v>
      </c>
      <c r="P57" s="121">
        <v>181</v>
      </c>
      <c r="Q57" s="122" t="s">
        <v>936</v>
      </c>
      <c r="R57" s="123">
        <v>2961.13</v>
      </c>
      <c r="S57" s="124">
        <v>2961.13</v>
      </c>
      <c r="T57" s="125">
        <v>2961.13</v>
      </c>
      <c r="U57" s="126">
        <v>0</v>
      </c>
      <c r="V57" s="125">
        <v>0</v>
      </c>
      <c r="W57" s="125">
        <v>0</v>
      </c>
      <c r="X57" s="125">
        <v>0</v>
      </c>
      <c r="Z57" s="102">
        <f t="shared" si="5"/>
        <v>0</v>
      </c>
    </row>
    <row r="58" spans="2:26" x14ac:dyDescent="0.25">
      <c r="B58" s="121">
        <v>157</v>
      </c>
      <c r="C58" s="122" t="s">
        <v>924</v>
      </c>
      <c r="D58" s="123">
        <v>10425.26</v>
      </c>
      <c r="E58" s="124">
        <v>25688.080000000002</v>
      </c>
      <c r="F58" s="125">
        <v>10425.26</v>
      </c>
      <c r="G58" s="126">
        <v>0</v>
      </c>
      <c r="H58" s="125">
        <v>54400</v>
      </c>
      <c r="I58" s="125">
        <v>21760</v>
      </c>
      <c r="J58" s="125">
        <v>10425.26</v>
      </c>
      <c r="L58" s="102">
        <f t="shared" si="4"/>
        <v>10425.26</v>
      </c>
      <c r="P58" s="121">
        <v>183</v>
      </c>
      <c r="Q58" s="122" t="s">
        <v>937</v>
      </c>
      <c r="R58" s="126">
        <v>706.9</v>
      </c>
      <c r="S58" s="124">
        <v>706.9</v>
      </c>
      <c r="T58" s="125">
        <v>706.9</v>
      </c>
      <c r="U58" s="126">
        <v>0</v>
      </c>
      <c r="V58" s="125">
        <v>0</v>
      </c>
      <c r="W58" s="125">
        <v>0</v>
      </c>
      <c r="X58" s="125">
        <v>0</v>
      </c>
      <c r="Z58" s="102">
        <f t="shared" si="5"/>
        <v>0</v>
      </c>
    </row>
    <row r="59" spans="2:26" x14ac:dyDescent="0.25">
      <c r="B59" s="121">
        <v>161</v>
      </c>
      <c r="C59" s="122" t="s">
        <v>925</v>
      </c>
      <c r="D59" s="127">
        <v>313.77999999999997</v>
      </c>
      <c r="E59" s="124">
        <v>313.77999999999997</v>
      </c>
      <c r="F59" s="125">
        <v>313.77999999999997</v>
      </c>
      <c r="G59" s="126">
        <v>0</v>
      </c>
      <c r="H59" s="125">
        <v>0</v>
      </c>
      <c r="I59" s="125">
        <v>0</v>
      </c>
      <c r="J59" s="125">
        <v>0</v>
      </c>
      <c r="L59" s="102">
        <f t="shared" si="4"/>
        <v>0</v>
      </c>
      <c r="P59" s="121">
        <v>184</v>
      </c>
      <c r="Q59" s="122" t="s">
        <v>938</v>
      </c>
      <c r="R59" s="123">
        <v>1094.74</v>
      </c>
      <c r="S59" s="124">
        <v>1094.74</v>
      </c>
      <c r="T59" s="125">
        <v>1094.74</v>
      </c>
      <c r="U59" s="126">
        <v>0</v>
      </c>
      <c r="V59" s="125">
        <v>41250</v>
      </c>
      <c r="W59" s="125">
        <v>41250</v>
      </c>
      <c r="X59" s="125">
        <v>1094.74</v>
      </c>
      <c r="Z59" s="102">
        <f t="shared" si="5"/>
        <v>1094.74</v>
      </c>
    </row>
    <row r="60" spans="2:26" x14ac:dyDescent="0.25">
      <c r="B60" s="121">
        <v>162</v>
      </c>
      <c r="C60" s="122" t="s">
        <v>926</v>
      </c>
      <c r="D60" s="123">
        <v>6856.44</v>
      </c>
      <c r="E60" s="124">
        <v>6856.44</v>
      </c>
      <c r="F60" s="125">
        <v>6856.44</v>
      </c>
      <c r="G60" s="126">
        <v>0</v>
      </c>
      <c r="H60" s="125">
        <v>0</v>
      </c>
      <c r="I60" s="125">
        <v>0</v>
      </c>
      <c r="J60" s="125">
        <v>0</v>
      </c>
      <c r="L60" s="102">
        <f t="shared" si="4"/>
        <v>0</v>
      </c>
      <c r="P60" s="121">
        <v>185</v>
      </c>
      <c r="Q60" s="122" t="s">
        <v>939</v>
      </c>
      <c r="R60" s="123">
        <v>86350.13</v>
      </c>
      <c r="S60" s="124">
        <v>86350.13</v>
      </c>
      <c r="T60" s="125">
        <v>86350.13</v>
      </c>
      <c r="U60" s="126">
        <v>0</v>
      </c>
      <c r="V60" s="125">
        <v>128880</v>
      </c>
      <c r="W60" s="125">
        <v>110192.4</v>
      </c>
      <c r="X60" s="125">
        <v>86350.13</v>
      </c>
      <c r="Z60" s="102">
        <f t="shared" si="5"/>
        <v>86350.13</v>
      </c>
    </row>
    <row r="61" spans="2:26" x14ac:dyDescent="0.25">
      <c r="B61" s="121">
        <v>164</v>
      </c>
      <c r="C61" s="122" t="s">
        <v>927</v>
      </c>
      <c r="D61" s="123">
        <v>1367.69</v>
      </c>
      <c r="E61" s="124">
        <v>1367.69</v>
      </c>
      <c r="F61" s="125">
        <v>1367.69</v>
      </c>
      <c r="G61" s="126">
        <v>0</v>
      </c>
      <c r="H61" s="125">
        <v>1045250.05</v>
      </c>
      <c r="I61" s="125">
        <v>893688.79</v>
      </c>
      <c r="J61" s="125">
        <v>1367.69</v>
      </c>
      <c r="L61" s="102">
        <f t="shared" si="4"/>
        <v>1367.69</v>
      </c>
      <c r="P61" s="121">
        <v>187</v>
      </c>
      <c r="Q61" s="122" t="s">
        <v>940</v>
      </c>
      <c r="R61" s="123">
        <v>2253.91</v>
      </c>
      <c r="S61" s="124">
        <v>2253.91</v>
      </c>
      <c r="T61" s="125">
        <v>2253.91</v>
      </c>
      <c r="U61" s="126">
        <v>0</v>
      </c>
      <c r="V61" s="125">
        <v>85420</v>
      </c>
      <c r="W61" s="125">
        <v>74315.399999999994</v>
      </c>
      <c r="X61" s="125">
        <v>2253.91</v>
      </c>
      <c r="Z61" s="102">
        <f t="shared" si="5"/>
        <v>2253.91</v>
      </c>
    </row>
    <row r="62" spans="2:26" x14ac:dyDescent="0.25">
      <c r="B62" s="121">
        <v>166</v>
      </c>
      <c r="C62" s="122" t="s">
        <v>928</v>
      </c>
      <c r="D62" s="123">
        <v>1307.1099999999999</v>
      </c>
      <c r="E62" s="124">
        <v>1307.1099999999999</v>
      </c>
      <c r="F62" s="125">
        <v>1307.1099999999999</v>
      </c>
      <c r="G62" s="126">
        <v>0</v>
      </c>
      <c r="H62" s="125">
        <v>5788.38</v>
      </c>
      <c r="I62" s="125">
        <v>3937.91</v>
      </c>
      <c r="J62" s="125">
        <v>1307.1099999999999</v>
      </c>
      <c r="L62" s="102">
        <f t="shared" si="4"/>
        <v>1307.1099999999999</v>
      </c>
      <c r="P62" s="121">
        <v>188</v>
      </c>
      <c r="Q62" s="122" t="s">
        <v>941</v>
      </c>
      <c r="R62" s="123">
        <v>4257.95</v>
      </c>
      <c r="S62" s="124">
        <v>4257.95</v>
      </c>
      <c r="T62" s="125">
        <v>4257.95</v>
      </c>
      <c r="U62" s="126">
        <v>0</v>
      </c>
      <c r="V62" s="125">
        <v>0</v>
      </c>
      <c r="W62" s="125">
        <v>0</v>
      </c>
      <c r="X62" s="125">
        <v>0</v>
      </c>
      <c r="Z62" s="102">
        <f t="shared" si="5"/>
        <v>0</v>
      </c>
    </row>
    <row r="63" spans="2:26" x14ac:dyDescent="0.25">
      <c r="B63" s="121">
        <v>167</v>
      </c>
      <c r="C63" s="122" t="s">
        <v>929</v>
      </c>
      <c r="D63" s="123">
        <v>3107.85</v>
      </c>
      <c r="E63" s="124">
        <v>3107.85</v>
      </c>
      <c r="F63" s="125">
        <v>3107.85</v>
      </c>
      <c r="G63" s="126">
        <v>0</v>
      </c>
      <c r="H63" s="125">
        <v>0</v>
      </c>
      <c r="I63" s="125">
        <v>0</v>
      </c>
      <c r="J63" s="125">
        <v>0</v>
      </c>
      <c r="L63" s="102">
        <f t="shared" si="4"/>
        <v>0</v>
      </c>
      <c r="P63" s="121">
        <v>190</v>
      </c>
      <c r="Q63" s="122" t="s">
        <v>942</v>
      </c>
      <c r="R63" s="126">
        <v>1950</v>
      </c>
      <c r="S63" s="124">
        <v>1950</v>
      </c>
      <c r="T63" s="125">
        <v>1950</v>
      </c>
      <c r="U63" s="126">
        <v>0</v>
      </c>
      <c r="V63" s="125">
        <v>0</v>
      </c>
      <c r="W63" s="125">
        <v>0</v>
      </c>
      <c r="X63" s="125">
        <v>0</v>
      </c>
      <c r="Z63" s="102">
        <f t="shared" si="5"/>
        <v>0</v>
      </c>
    </row>
    <row r="64" spans="2:26" x14ac:dyDescent="0.25">
      <c r="B64" s="121">
        <v>171</v>
      </c>
      <c r="C64" s="122" t="s">
        <v>930</v>
      </c>
      <c r="D64" s="126">
        <v>462634.7</v>
      </c>
      <c r="E64" s="124">
        <v>462634.7</v>
      </c>
      <c r="F64" s="125">
        <v>462634.7</v>
      </c>
      <c r="G64" s="126">
        <v>0</v>
      </c>
      <c r="H64" s="125">
        <v>363450</v>
      </c>
      <c r="I64" s="125">
        <v>323470.5</v>
      </c>
      <c r="J64" s="125">
        <v>323470.5</v>
      </c>
      <c r="L64" s="102">
        <f t="shared" si="4"/>
        <v>363450</v>
      </c>
      <c r="P64" s="121">
        <v>191</v>
      </c>
      <c r="Q64" s="122" t="s">
        <v>943</v>
      </c>
      <c r="R64" s="123">
        <v>12849.09</v>
      </c>
      <c r="S64" s="124">
        <v>12849.09</v>
      </c>
      <c r="T64" s="125">
        <v>12849.09</v>
      </c>
      <c r="U64" s="126">
        <v>0</v>
      </c>
      <c r="V64" s="125">
        <v>0</v>
      </c>
      <c r="W64" s="125">
        <v>0</v>
      </c>
      <c r="X64" s="125">
        <v>0</v>
      </c>
      <c r="Z64" s="102">
        <f t="shared" si="5"/>
        <v>0</v>
      </c>
    </row>
    <row r="65" spans="1:27" x14ac:dyDescent="0.25">
      <c r="B65" s="121">
        <v>173</v>
      </c>
      <c r="C65" s="122" t="s">
        <v>931</v>
      </c>
      <c r="D65" s="123">
        <v>3523.52</v>
      </c>
      <c r="E65" s="124">
        <v>3523.52</v>
      </c>
      <c r="F65" s="125">
        <v>3523.52</v>
      </c>
      <c r="G65" s="126">
        <v>0</v>
      </c>
      <c r="H65" s="125">
        <v>32060</v>
      </c>
      <c r="I65" s="125">
        <v>28052.5</v>
      </c>
      <c r="J65" s="125">
        <v>3523.52</v>
      </c>
      <c r="L65" s="102">
        <f t="shared" si="4"/>
        <v>3523.52</v>
      </c>
      <c r="P65" s="121">
        <v>193</v>
      </c>
      <c r="Q65" s="122" t="s">
        <v>944</v>
      </c>
      <c r="R65" s="126">
        <v>1950</v>
      </c>
      <c r="S65" s="124">
        <v>1950</v>
      </c>
      <c r="T65" s="125">
        <v>1950</v>
      </c>
      <c r="U65" s="126">
        <v>0</v>
      </c>
      <c r="V65" s="125">
        <v>0</v>
      </c>
      <c r="W65" s="125">
        <v>0</v>
      </c>
      <c r="X65" s="125">
        <v>0</v>
      </c>
      <c r="Z65" s="102">
        <f t="shared" si="5"/>
        <v>0</v>
      </c>
    </row>
    <row r="66" spans="1:27" x14ac:dyDescent="0.25">
      <c r="B66" s="121">
        <v>174</v>
      </c>
      <c r="C66" s="122" t="s">
        <v>932</v>
      </c>
      <c r="D66" s="126">
        <v>2650</v>
      </c>
      <c r="E66" s="124">
        <v>2650</v>
      </c>
      <c r="F66" s="125">
        <v>2650</v>
      </c>
      <c r="G66" s="126">
        <v>0</v>
      </c>
      <c r="H66" s="125">
        <v>3702.4</v>
      </c>
      <c r="I66" s="125">
        <v>1480.96</v>
      </c>
      <c r="J66" s="125">
        <v>1480.96</v>
      </c>
      <c r="L66" s="102">
        <f t="shared" si="4"/>
        <v>2650</v>
      </c>
      <c r="P66" s="121">
        <v>194</v>
      </c>
      <c r="Q66" s="122" t="s">
        <v>945</v>
      </c>
      <c r="R66" s="123">
        <v>1190.58</v>
      </c>
      <c r="S66" s="124">
        <v>1190.58</v>
      </c>
      <c r="T66" s="125">
        <v>1190.58</v>
      </c>
      <c r="U66" s="126">
        <v>0</v>
      </c>
      <c r="V66" s="125">
        <v>33330</v>
      </c>
      <c r="W66" s="125">
        <v>25834.799999999999</v>
      </c>
      <c r="X66" s="125">
        <v>1190.58</v>
      </c>
      <c r="Z66" s="102">
        <f t="shared" si="5"/>
        <v>1190.58</v>
      </c>
    </row>
    <row r="67" spans="1:27" x14ac:dyDescent="0.25">
      <c r="B67" s="121">
        <v>175</v>
      </c>
      <c r="C67" s="122" t="s">
        <v>933</v>
      </c>
      <c r="D67" s="123">
        <v>1994.99</v>
      </c>
      <c r="E67" s="124">
        <v>1994.99</v>
      </c>
      <c r="F67" s="125">
        <v>1994.99</v>
      </c>
      <c r="G67" s="126">
        <v>0</v>
      </c>
      <c r="H67" s="125">
        <v>0</v>
      </c>
      <c r="I67" s="125">
        <v>0</v>
      </c>
      <c r="J67" s="125">
        <v>0</v>
      </c>
      <c r="L67" s="102">
        <f t="shared" si="4"/>
        <v>0</v>
      </c>
      <c r="P67" s="121">
        <v>199</v>
      </c>
      <c r="Q67" s="122" t="s">
        <v>946</v>
      </c>
      <c r="R67" s="126">
        <v>5484632.9000000004</v>
      </c>
      <c r="S67" s="124">
        <v>5311700.4000000004</v>
      </c>
      <c r="T67" s="125">
        <v>5311700.4000000004</v>
      </c>
      <c r="U67" s="126">
        <v>172932.5</v>
      </c>
      <c r="V67" s="125">
        <v>3370600</v>
      </c>
      <c r="W67" s="125">
        <v>2785473</v>
      </c>
      <c r="X67" s="125">
        <v>2785473</v>
      </c>
      <c r="Z67" s="102">
        <f t="shared" si="5"/>
        <v>3370600</v>
      </c>
    </row>
    <row r="68" spans="1:27" x14ac:dyDescent="0.25">
      <c r="B68" s="121">
        <v>176</v>
      </c>
      <c r="C68" s="122" t="s">
        <v>934</v>
      </c>
      <c r="D68" s="126">
        <v>1300</v>
      </c>
      <c r="E68" s="124">
        <v>1300</v>
      </c>
      <c r="F68" s="125">
        <v>1300</v>
      </c>
      <c r="G68" s="126">
        <v>0</v>
      </c>
      <c r="H68" s="125">
        <v>0</v>
      </c>
      <c r="I68" s="125">
        <v>0</v>
      </c>
      <c r="J68" s="125">
        <v>0</v>
      </c>
      <c r="L68" s="102">
        <f t="shared" si="4"/>
        <v>0</v>
      </c>
      <c r="P68" s="121">
        <v>200</v>
      </c>
      <c r="Q68" s="122" t="s">
        <v>947</v>
      </c>
      <c r="R68" s="123">
        <v>6758696.9500000002</v>
      </c>
      <c r="S68" s="124">
        <v>6456134.1500000004</v>
      </c>
      <c r="T68" s="125">
        <v>6456134.1500000004</v>
      </c>
      <c r="U68" s="126">
        <v>302562.8</v>
      </c>
      <c r="V68" s="125">
        <v>15.61</v>
      </c>
      <c r="W68" s="125">
        <v>13.19</v>
      </c>
      <c r="X68" s="125">
        <v>13.19</v>
      </c>
      <c r="Z68" s="102">
        <f t="shared" si="5"/>
        <v>15.61</v>
      </c>
    </row>
    <row r="69" spans="1:27" s="136" customFormat="1" x14ac:dyDescent="0.25">
      <c r="A69"/>
      <c r="B69" s="121">
        <v>177</v>
      </c>
      <c r="C69" s="122" t="s">
        <v>935</v>
      </c>
      <c r="D69" s="123">
        <v>1489.72</v>
      </c>
      <c r="E69" s="124">
        <v>1489.72</v>
      </c>
      <c r="F69" s="125">
        <v>1489.72</v>
      </c>
      <c r="G69" s="126">
        <v>0</v>
      </c>
      <c r="H69" s="125">
        <v>0</v>
      </c>
      <c r="I69" s="125">
        <v>0</v>
      </c>
      <c r="J69" s="125">
        <v>0</v>
      </c>
      <c r="K69"/>
      <c r="L69" s="102">
        <f t="shared" si="4"/>
        <v>0</v>
      </c>
      <c r="M69"/>
      <c r="P69" s="121">
        <v>205</v>
      </c>
      <c r="Q69" s="122" t="s">
        <v>948</v>
      </c>
      <c r="R69" s="123">
        <v>1820.89</v>
      </c>
      <c r="S69" s="124">
        <v>1820.89</v>
      </c>
      <c r="T69" s="125">
        <v>1820.89</v>
      </c>
      <c r="U69" s="126">
        <v>0</v>
      </c>
      <c r="V69" s="125">
        <v>187209.32</v>
      </c>
      <c r="W69" s="125">
        <v>162985.67000000001</v>
      </c>
      <c r="X69" s="125">
        <v>1820.89</v>
      </c>
      <c r="Y69"/>
      <c r="Z69" s="102">
        <f t="shared" si="5"/>
        <v>1820.89</v>
      </c>
      <c r="AA69"/>
    </row>
    <row r="70" spans="1:27" x14ac:dyDescent="0.25">
      <c r="B70" s="121">
        <v>181</v>
      </c>
      <c r="C70" s="122" t="s">
        <v>936</v>
      </c>
      <c r="D70" s="123">
        <v>2961.13</v>
      </c>
      <c r="E70" s="124">
        <v>2961.13</v>
      </c>
      <c r="F70" s="125">
        <v>2961.13</v>
      </c>
      <c r="G70" s="126">
        <v>0</v>
      </c>
      <c r="H70" s="125">
        <v>0</v>
      </c>
      <c r="I70" s="125">
        <v>0</v>
      </c>
      <c r="J70" s="125">
        <v>0</v>
      </c>
      <c r="L70" s="102">
        <f t="shared" si="4"/>
        <v>0</v>
      </c>
      <c r="P70" s="121">
        <v>206</v>
      </c>
      <c r="Q70" s="122" t="s">
        <v>949</v>
      </c>
      <c r="R70" s="123">
        <v>1803.68</v>
      </c>
      <c r="S70" s="124">
        <v>1803.68</v>
      </c>
      <c r="T70" s="125">
        <v>1803.68</v>
      </c>
      <c r="U70" s="126">
        <v>0</v>
      </c>
      <c r="V70" s="125">
        <v>147121.4</v>
      </c>
      <c r="W70" s="125">
        <v>120175.14</v>
      </c>
      <c r="X70" s="125">
        <v>1803.68</v>
      </c>
      <c r="Z70" s="102">
        <f t="shared" si="5"/>
        <v>1803.68</v>
      </c>
    </row>
    <row r="71" spans="1:27" x14ac:dyDescent="0.25">
      <c r="B71" s="121">
        <v>183</v>
      </c>
      <c r="C71" s="122" t="s">
        <v>937</v>
      </c>
      <c r="D71" s="126">
        <v>706.9</v>
      </c>
      <c r="E71" s="124">
        <v>706.9</v>
      </c>
      <c r="F71" s="125">
        <v>706.9</v>
      </c>
      <c r="G71" s="126">
        <v>0</v>
      </c>
      <c r="H71" s="125">
        <v>0</v>
      </c>
      <c r="I71" s="125">
        <v>0</v>
      </c>
      <c r="J71" s="125">
        <v>0</v>
      </c>
      <c r="L71" s="102">
        <f t="shared" si="4"/>
        <v>0</v>
      </c>
      <c r="P71" s="121">
        <v>210</v>
      </c>
      <c r="Q71" s="122" t="s">
        <v>950</v>
      </c>
      <c r="R71" s="127">
        <v>499.11</v>
      </c>
      <c r="S71" s="124">
        <v>499.11</v>
      </c>
      <c r="T71" s="125">
        <v>499.11</v>
      </c>
      <c r="U71" s="126">
        <v>0</v>
      </c>
      <c r="V71" s="125">
        <v>0</v>
      </c>
      <c r="W71" s="125">
        <v>0</v>
      </c>
      <c r="X71" s="125">
        <v>0</v>
      </c>
      <c r="Z71" s="102">
        <f t="shared" si="5"/>
        <v>0</v>
      </c>
    </row>
    <row r="72" spans="1:27" s="136" customFormat="1" x14ac:dyDescent="0.25">
      <c r="A72"/>
      <c r="B72" s="121">
        <v>184</v>
      </c>
      <c r="C72" s="122" t="s">
        <v>938</v>
      </c>
      <c r="D72" s="123">
        <v>1094.74</v>
      </c>
      <c r="E72" s="124">
        <v>1094.74</v>
      </c>
      <c r="F72" s="125">
        <v>1094.74</v>
      </c>
      <c r="G72" s="126">
        <v>0</v>
      </c>
      <c r="H72" s="125">
        <v>41250</v>
      </c>
      <c r="I72" s="125">
        <v>41250</v>
      </c>
      <c r="J72" s="125">
        <v>1094.74</v>
      </c>
      <c r="K72"/>
      <c r="L72" s="102">
        <f t="shared" si="4"/>
        <v>1094.74</v>
      </c>
      <c r="M72"/>
      <c r="P72" s="121">
        <v>211</v>
      </c>
      <c r="Q72" s="122" t="s">
        <v>951</v>
      </c>
      <c r="R72" s="123">
        <v>10193.620000000001</v>
      </c>
      <c r="S72" s="124">
        <v>10193.620000000001</v>
      </c>
      <c r="T72" s="125">
        <v>10193.620000000001</v>
      </c>
      <c r="U72" s="126">
        <v>0</v>
      </c>
      <c r="V72" s="125">
        <v>0</v>
      </c>
      <c r="W72" s="125">
        <v>0</v>
      </c>
      <c r="X72" s="125">
        <v>0</v>
      </c>
      <c r="Y72"/>
      <c r="Z72" s="102">
        <f t="shared" si="5"/>
        <v>0</v>
      </c>
      <c r="AA72"/>
    </row>
    <row r="73" spans="1:27" x14ac:dyDescent="0.25">
      <c r="B73" s="121">
        <v>185</v>
      </c>
      <c r="C73" s="122" t="s">
        <v>939</v>
      </c>
      <c r="D73" s="123">
        <v>86350.13</v>
      </c>
      <c r="E73" s="124">
        <v>86350.13</v>
      </c>
      <c r="F73" s="125">
        <v>86350.13</v>
      </c>
      <c r="G73" s="126">
        <v>0</v>
      </c>
      <c r="H73" s="125">
        <v>128880</v>
      </c>
      <c r="I73" s="125">
        <v>110192.4</v>
      </c>
      <c r="J73" s="125">
        <v>86350.13</v>
      </c>
      <c r="L73" s="102">
        <f t="shared" si="4"/>
        <v>86350.13</v>
      </c>
      <c r="P73" s="121">
        <v>212</v>
      </c>
      <c r="Q73" s="122" t="s">
        <v>952</v>
      </c>
      <c r="R73" s="126">
        <v>350</v>
      </c>
      <c r="S73" s="124">
        <v>350</v>
      </c>
      <c r="T73" s="125">
        <v>350</v>
      </c>
      <c r="U73" s="126">
        <v>0</v>
      </c>
      <c r="V73" s="125">
        <v>0</v>
      </c>
      <c r="W73" s="125">
        <v>0</v>
      </c>
      <c r="X73" s="125">
        <v>0</v>
      </c>
      <c r="Z73" s="102">
        <f t="shared" si="5"/>
        <v>0</v>
      </c>
    </row>
    <row r="74" spans="1:27" x14ac:dyDescent="0.25">
      <c r="B74" s="121">
        <v>187</v>
      </c>
      <c r="C74" s="122" t="s">
        <v>940</v>
      </c>
      <c r="D74" s="123">
        <v>2253.91</v>
      </c>
      <c r="E74" s="124">
        <v>2253.91</v>
      </c>
      <c r="F74" s="125">
        <v>2253.91</v>
      </c>
      <c r="G74" s="126">
        <v>0</v>
      </c>
      <c r="H74" s="125">
        <v>85420</v>
      </c>
      <c r="I74" s="125">
        <v>74315.399999999994</v>
      </c>
      <c r="J74" s="125">
        <v>2253.91</v>
      </c>
      <c r="L74" s="102">
        <f t="shared" si="4"/>
        <v>2253.91</v>
      </c>
      <c r="P74" s="121">
        <v>214</v>
      </c>
      <c r="Q74" s="122" t="s">
        <v>953</v>
      </c>
      <c r="R74" s="123">
        <v>30486.560000000001</v>
      </c>
      <c r="S74" s="124">
        <v>30448.31</v>
      </c>
      <c r="T74" s="125">
        <v>30448.31</v>
      </c>
      <c r="U74" s="127">
        <v>38.25</v>
      </c>
      <c r="V74" s="125">
        <v>142464.9</v>
      </c>
      <c r="W74" s="125">
        <v>121069.84</v>
      </c>
      <c r="X74" s="125">
        <v>30486.560000000001</v>
      </c>
      <c r="Z74" s="102">
        <f t="shared" si="5"/>
        <v>30448.31</v>
      </c>
    </row>
    <row r="75" spans="1:27" x14ac:dyDescent="0.25">
      <c r="B75" s="121">
        <v>188</v>
      </c>
      <c r="C75" s="122" t="s">
        <v>941</v>
      </c>
      <c r="D75" s="123">
        <v>4257.95</v>
      </c>
      <c r="E75" s="124">
        <v>4257.95</v>
      </c>
      <c r="F75" s="125">
        <v>4257.95</v>
      </c>
      <c r="G75" s="126">
        <v>0</v>
      </c>
      <c r="H75" s="125">
        <v>0</v>
      </c>
      <c r="I75" s="125">
        <v>0</v>
      </c>
      <c r="J75" s="125">
        <v>0</v>
      </c>
      <c r="L75" s="102">
        <f t="shared" si="4"/>
        <v>0</v>
      </c>
      <c r="P75" s="121">
        <v>217</v>
      </c>
      <c r="Q75" s="122" t="s">
        <v>954</v>
      </c>
      <c r="R75" s="123">
        <v>2546.39</v>
      </c>
      <c r="S75" s="124">
        <v>2546.39</v>
      </c>
      <c r="T75" s="125">
        <v>2546.39</v>
      </c>
      <c r="U75" s="126">
        <v>0</v>
      </c>
      <c r="V75" s="125">
        <v>0</v>
      </c>
      <c r="W75" s="125">
        <v>0</v>
      </c>
      <c r="X75" s="125">
        <v>0</v>
      </c>
      <c r="Z75" s="102">
        <f t="shared" si="5"/>
        <v>0</v>
      </c>
    </row>
    <row r="76" spans="1:27" x14ac:dyDescent="0.25">
      <c r="B76" s="121">
        <v>190</v>
      </c>
      <c r="C76" s="122" t="s">
        <v>942</v>
      </c>
      <c r="D76" s="126">
        <v>1950</v>
      </c>
      <c r="E76" s="124">
        <v>1950</v>
      </c>
      <c r="F76" s="125">
        <v>1950</v>
      </c>
      <c r="G76" s="126">
        <v>0</v>
      </c>
      <c r="H76" s="125">
        <v>0</v>
      </c>
      <c r="I76" s="125">
        <v>0</v>
      </c>
      <c r="J76" s="125">
        <v>0</v>
      </c>
      <c r="L76" s="102">
        <f t="shared" si="4"/>
        <v>0</v>
      </c>
      <c r="P76" s="121">
        <v>220</v>
      </c>
      <c r="Q76" s="122" t="s">
        <v>955</v>
      </c>
      <c r="R76" s="123">
        <v>8252.43</v>
      </c>
      <c r="S76" s="124">
        <v>8252.43</v>
      </c>
      <c r="T76" s="125">
        <v>8252.43</v>
      </c>
      <c r="U76" s="126">
        <v>0</v>
      </c>
      <c r="V76" s="125">
        <v>0</v>
      </c>
      <c r="W76" s="125">
        <v>0</v>
      </c>
      <c r="X76" s="125">
        <v>0</v>
      </c>
      <c r="Z76" s="102">
        <f t="shared" si="5"/>
        <v>0</v>
      </c>
    </row>
    <row r="77" spans="1:27" x14ac:dyDescent="0.25">
      <c r="B77" s="121">
        <v>193</v>
      </c>
      <c r="C77" s="122" t="s">
        <v>944</v>
      </c>
      <c r="D77" s="126">
        <v>1950</v>
      </c>
      <c r="E77" s="124">
        <v>1950</v>
      </c>
      <c r="F77" s="125">
        <v>1950</v>
      </c>
      <c r="G77" s="126">
        <v>0</v>
      </c>
      <c r="H77" s="125">
        <v>0</v>
      </c>
      <c r="I77" s="125">
        <v>0</v>
      </c>
      <c r="J77" s="125">
        <v>0</v>
      </c>
      <c r="L77" s="102">
        <f t="shared" si="4"/>
        <v>0</v>
      </c>
      <c r="P77" s="121">
        <v>222</v>
      </c>
      <c r="Q77" s="122" t="s">
        <v>956</v>
      </c>
      <c r="R77" s="126">
        <v>1150</v>
      </c>
      <c r="S77" s="124">
        <v>1150</v>
      </c>
      <c r="T77" s="125">
        <v>1150</v>
      </c>
      <c r="U77" s="126">
        <v>0</v>
      </c>
      <c r="V77" s="125">
        <v>0</v>
      </c>
      <c r="W77" s="125">
        <v>0</v>
      </c>
      <c r="X77" s="125">
        <v>0</v>
      </c>
      <c r="Z77" s="102">
        <f t="shared" si="5"/>
        <v>0</v>
      </c>
    </row>
    <row r="78" spans="1:27" x14ac:dyDescent="0.25">
      <c r="B78" s="121">
        <v>194</v>
      </c>
      <c r="C78" s="122" t="s">
        <v>945</v>
      </c>
      <c r="D78" s="123">
        <v>1190.58</v>
      </c>
      <c r="E78" s="124">
        <v>1190.58</v>
      </c>
      <c r="F78" s="125">
        <v>1190.58</v>
      </c>
      <c r="G78" s="126">
        <v>0</v>
      </c>
      <c r="H78" s="125">
        <v>33330</v>
      </c>
      <c r="I78" s="125">
        <v>25834.799999999999</v>
      </c>
      <c r="J78" s="125">
        <v>1190.58</v>
      </c>
      <c r="L78" s="102">
        <f t="shared" si="4"/>
        <v>1190.58</v>
      </c>
      <c r="P78" s="121">
        <v>223</v>
      </c>
      <c r="Q78" s="122" t="s">
        <v>957</v>
      </c>
      <c r="R78" s="127">
        <v>349.09</v>
      </c>
      <c r="S78" s="124">
        <v>349.09</v>
      </c>
      <c r="T78" s="125">
        <v>349.09</v>
      </c>
      <c r="U78" s="126">
        <v>0</v>
      </c>
      <c r="V78" s="125">
        <v>0</v>
      </c>
      <c r="W78" s="125">
        <v>0</v>
      </c>
      <c r="X78" s="125">
        <v>0</v>
      </c>
      <c r="Z78" s="102">
        <f t="shared" si="5"/>
        <v>0</v>
      </c>
    </row>
    <row r="79" spans="1:27" x14ac:dyDescent="0.25">
      <c r="B79" s="121">
        <v>200</v>
      </c>
      <c r="C79" s="122" t="s">
        <v>947</v>
      </c>
      <c r="D79" s="123">
        <v>6758696.9500000002</v>
      </c>
      <c r="E79" s="124">
        <v>6456134.1500000004</v>
      </c>
      <c r="F79" s="125">
        <v>6456134.1500000004</v>
      </c>
      <c r="G79" s="126">
        <v>302562.8</v>
      </c>
      <c r="H79" s="125">
        <v>15.61</v>
      </c>
      <c r="I79" s="125">
        <v>13.19</v>
      </c>
      <c r="J79" s="125">
        <v>13.19</v>
      </c>
      <c r="L79" s="102">
        <f t="shared" si="4"/>
        <v>15.61</v>
      </c>
      <c r="P79" s="121">
        <v>228</v>
      </c>
      <c r="Q79" s="122" t="s">
        <v>958</v>
      </c>
      <c r="R79" s="126">
        <v>1950</v>
      </c>
      <c r="S79" s="124">
        <v>1950</v>
      </c>
      <c r="T79" s="125">
        <v>1950</v>
      </c>
      <c r="U79" s="126">
        <v>0</v>
      </c>
      <c r="V79" s="125">
        <v>0</v>
      </c>
      <c r="W79" s="125">
        <v>0</v>
      </c>
      <c r="X79" s="125">
        <v>0</v>
      </c>
      <c r="Z79" s="102">
        <f t="shared" si="5"/>
        <v>0</v>
      </c>
    </row>
    <row r="80" spans="1:27" x14ac:dyDescent="0.25">
      <c r="B80" s="121">
        <v>205</v>
      </c>
      <c r="C80" s="122" t="s">
        <v>948</v>
      </c>
      <c r="D80" s="123">
        <v>1820.89</v>
      </c>
      <c r="E80" s="124">
        <v>1820.89</v>
      </c>
      <c r="F80" s="125">
        <v>1820.89</v>
      </c>
      <c r="G80" s="126">
        <v>0</v>
      </c>
      <c r="H80" s="125">
        <v>187209.32</v>
      </c>
      <c r="I80" s="125">
        <v>162985.67000000001</v>
      </c>
      <c r="J80" s="125">
        <v>1820.89</v>
      </c>
      <c r="L80" s="102">
        <f t="shared" si="4"/>
        <v>1820.89</v>
      </c>
      <c r="P80" s="121">
        <v>231</v>
      </c>
      <c r="Q80" s="122" t="s">
        <v>959</v>
      </c>
      <c r="R80" s="123">
        <v>84763.97</v>
      </c>
      <c r="S80" s="124">
        <v>83072.679999999993</v>
      </c>
      <c r="T80" s="125">
        <v>83072.679999999993</v>
      </c>
      <c r="U80" s="123">
        <v>1691.29</v>
      </c>
      <c r="V80" s="125">
        <v>161951.79999999999</v>
      </c>
      <c r="W80" s="125">
        <v>140024.88</v>
      </c>
      <c r="X80" s="125">
        <v>84763.97</v>
      </c>
      <c r="Z80" s="102">
        <f t="shared" si="5"/>
        <v>83072.679999999993</v>
      </c>
    </row>
    <row r="81" spans="2:26" x14ac:dyDescent="0.25">
      <c r="B81" s="121">
        <v>206</v>
      </c>
      <c r="C81" s="122" t="s">
        <v>949</v>
      </c>
      <c r="D81" s="123">
        <v>1803.68</v>
      </c>
      <c r="E81" s="124">
        <v>1803.68</v>
      </c>
      <c r="F81" s="125">
        <v>1803.68</v>
      </c>
      <c r="G81" s="126">
        <v>0</v>
      </c>
      <c r="H81" s="125">
        <v>147121.4</v>
      </c>
      <c r="I81" s="125">
        <v>120175.14</v>
      </c>
      <c r="J81" s="125">
        <v>1803.68</v>
      </c>
      <c r="L81" s="102">
        <f t="shared" si="4"/>
        <v>1803.68</v>
      </c>
      <c r="P81" s="121">
        <v>232</v>
      </c>
      <c r="Q81" s="122" t="s">
        <v>960</v>
      </c>
      <c r="R81" s="127">
        <v>111.33</v>
      </c>
      <c r="S81" s="124">
        <v>111.33</v>
      </c>
      <c r="T81" s="125">
        <v>111.33</v>
      </c>
      <c r="U81" s="126">
        <v>0</v>
      </c>
      <c r="V81" s="125">
        <v>0</v>
      </c>
      <c r="W81" s="125">
        <v>0</v>
      </c>
      <c r="X81" s="125">
        <v>0</v>
      </c>
      <c r="Z81" s="102">
        <f t="shared" si="5"/>
        <v>0</v>
      </c>
    </row>
    <row r="82" spans="2:26" x14ac:dyDescent="0.25">
      <c r="B82" s="121">
        <v>210</v>
      </c>
      <c r="C82" s="122" t="s">
        <v>950</v>
      </c>
      <c r="D82" s="127">
        <v>499.11</v>
      </c>
      <c r="E82" s="124">
        <v>499.11</v>
      </c>
      <c r="F82" s="125">
        <v>499.11</v>
      </c>
      <c r="G82" s="126">
        <v>0</v>
      </c>
      <c r="H82" s="125">
        <v>0</v>
      </c>
      <c r="I82" s="125">
        <v>0</v>
      </c>
      <c r="J82" s="125">
        <v>0</v>
      </c>
      <c r="L82" s="102">
        <f t="shared" si="4"/>
        <v>0</v>
      </c>
      <c r="P82" s="121">
        <v>233</v>
      </c>
      <c r="Q82" s="122" t="s">
        <v>961</v>
      </c>
      <c r="R82" s="123">
        <v>2301.37</v>
      </c>
      <c r="S82" s="124">
        <v>-33514.559999999998</v>
      </c>
      <c r="T82" s="125">
        <v>0</v>
      </c>
      <c r="U82" s="123">
        <v>2301.37</v>
      </c>
      <c r="V82" s="125">
        <v>30142.799999999999</v>
      </c>
      <c r="W82" s="125">
        <v>25454.2</v>
      </c>
      <c r="X82" s="125">
        <v>2301.37</v>
      </c>
      <c r="Z82" s="102">
        <f t="shared" si="5"/>
        <v>0</v>
      </c>
    </row>
    <row r="83" spans="2:26" x14ac:dyDescent="0.25">
      <c r="B83" s="121">
        <v>211</v>
      </c>
      <c r="C83" s="122" t="s">
        <v>951</v>
      </c>
      <c r="D83" s="123">
        <v>10193.620000000001</v>
      </c>
      <c r="E83" s="124">
        <v>10193.620000000001</v>
      </c>
      <c r="F83" s="125">
        <v>10193.620000000001</v>
      </c>
      <c r="G83" s="126">
        <v>0</v>
      </c>
      <c r="H83" s="125">
        <v>0</v>
      </c>
      <c r="I83" s="125">
        <v>0</v>
      </c>
      <c r="J83" s="125">
        <v>0</v>
      </c>
      <c r="L83" s="102">
        <f t="shared" si="4"/>
        <v>0</v>
      </c>
      <c r="P83" s="121">
        <v>234</v>
      </c>
      <c r="Q83" s="122" t="s">
        <v>962</v>
      </c>
      <c r="R83" s="123">
        <v>2039.65</v>
      </c>
      <c r="S83" s="124">
        <v>2039.65</v>
      </c>
      <c r="T83" s="125">
        <v>2039.65</v>
      </c>
      <c r="U83" s="126">
        <v>0</v>
      </c>
      <c r="V83" s="125">
        <v>236048</v>
      </c>
      <c r="W83" s="125">
        <v>203151.28</v>
      </c>
      <c r="X83" s="125">
        <v>2039.65</v>
      </c>
      <c r="Z83" s="102">
        <f t="shared" si="5"/>
        <v>2039.65</v>
      </c>
    </row>
    <row r="84" spans="2:26" x14ac:dyDescent="0.25">
      <c r="B84" s="121">
        <v>212</v>
      </c>
      <c r="C84" s="122" t="s">
        <v>952</v>
      </c>
      <c r="D84" s="126">
        <v>350</v>
      </c>
      <c r="E84" s="124">
        <v>350</v>
      </c>
      <c r="F84" s="125">
        <v>350</v>
      </c>
      <c r="G84" s="126">
        <v>0</v>
      </c>
      <c r="H84" s="125">
        <v>0</v>
      </c>
      <c r="I84" s="125">
        <v>0</v>
      </c>
      <c r="J84" s="125">
        <v>0</v>
      </c>
      <c r="L84" s="102">
        <f t="shared" si="4"/>
        <v>0</v>
      </c>
      <c r="P84" s="121">
        <v>235</v>
      </c>
      <c r="Q84" s="122" t="s">
        <v>963</v>
      </c>
      <c r="R84" s="126">
        <v>1104</v>
      </c>
      <c r="S84" s="124">
        <v>1104</v>
      </c>
      <c r="T84" s="125">
        <v>1104</v>
      </c>
      <c r="U84" s="126">
        <v>0</v>
      </c>
      <c r="V84" s="125">
        <v>25056</v>
      </c>
      <c r="W84" s="125">
        <v>10022.4</v>
      </c>
      <c r="X84" s="125">
        <v>1104</v>
      </c>
      <c r="Z84" s="102">
        <f t="shared" si="5"/>
        <v>1104</v>
      </c>
    </row>
    <row r="85" spans="2:26" x14ac:dyDescent="0.25">
      <c r="B85" s="121">
        <v>214</v>
      </c>
      <c r="C85" s="122" t="s">
        <v>953</v>
      </c>
      <c r="D85" s="123">
        <v>30486.560000000001</v>
      </c>
      <c r="E85" s="124">
        <v>30448.31</v>
      </c>
      <c r="F85" s="125">
        <v>30448.31</v>
      </c>
      <c r="G85" s="127">
        <v>38.25</v>
      </c>
      <c r="H85" s="125">
        <v>142464.9</v>
      </c>
      <c r="I85" s="125">
        <v>121069.84</v>
      </c>
      <c r="J85" s="125">
        <v>30486.560000000001</v>
      </c>
      <c r="L85" s="102">
        <f t="shared" si="4"/>
        <v>30448.31</v>
      </c>
      <c r="P85" s="121">
        <v>237</v>
      </c>
      <c r="Q85" s="122" t="s">
        <v>964</v>
      </c>
      <c r="R85" s="123">
        <v>1787.03</v>
      </c>
      <c r="S85" s="124">
        <v>1787.03</v>
      </c>
      <c r="T85" s="125">
        <v>1787.03</v>
      </c>
      <c r="U85" s="126">
        <v>0</v>
      </c>
      <c r="V85" s="125">
        <v>112510</v>
      </c>
      <c r="W85" s="125">
        <v>97405.95</v>
      </c>
      <c r="X85" s="125">
        <v>1787.03</v>
      </c>
      <c r="Z85" s="102">
        <f t="shared" si="5"/>
        <v>1787.03</v>
      </c>
    </row>
    <row r="86" spans="2:26" x14ac:dyDescent="0.25">
      <c r="B86" s="121">
        <v>217</v>
      </c>
      <c r="C86" s="122" t="s">
        <v>954</v>
      </c>
      <c r="D86" s="123">
        <v>2546.39</v>
      </c>
      <c r="E86" s="124">
        <v>2546.39</v>
      </c>
      <c r="F86" s="125">
        <v>2546.39</v>
      </c>
      <c r="G86" s="126">
        <v>0</v>
      </c>
      <c r="H86" s="125">
        <v>0</v>
      </c>
      <c r="I86" s="125">
        <v>0</v>
      </c>
      <c r="J86" s="125">
        <v>0</v>
      </c>
      <c r="L86" s="102">
        <f t="shared" si="4"/>
        <v>0</v>
      </c>
      <c r="P86" s="121">
        <v>239</v>
      </c>
      <c r="Q86" s="122" t="s">
        <v>965</v>
      </c>
      <c r="R86" s="126">
        <v>1350</v>
      </c>
      <c r="S86" s="124">
        <v>1350</v>
      </c>
      <c r="T86" s="125">
        <v>1350</v>
      </c>
      <c r="U86" s="126">
        <v>0</v>
      </c>
      <c r="V86" s="125">
        <v>0</v>
      </c>
      <c r="W86" s="125">
        <v>0</v>
      </c>
      <c r="X86" s="125">
        <v>0</v>
      </c>
      <c r="Z86" s="102">
        <f t="shared" si="5"/>
        <v>0</v>
      </c>
    </row>
    <row r="87" spans="2:26" x14ac:dyDescent="0.25">
      <c r="B87" s="121">
        <v>220</v>
      </c>
      <c r="C87" s="122" t="s">
        <v>955</v>
      </c>
      <c r="D87" s="123">
        <v>8252.43</v>
      </c>
      <c r="E87" s="124">
        <v>8252.43</v>
      </c>
      <c r="F87" s="125">
        <v>8252.43</v>
      </c>
      <c r="G87" s="126">
        <v>0</v>
      </c>
      <c r="H87" s="125">
        <v>0</v>
      </c>
      <c r="I87" s="125">
        <v>0</v>
      </c>
      <c r="J87" s="125">
        <v>0</v>
      </c>
      <c r="L87" s="102">
        <f t="shared" si="4"/>
        <v>0</v>
      </c>
      <c r="P87" s="121">
        <v>243</v>
      </c>
      <c r="Q87" s="122" t="s">
        <v>966</v>
      </c>
      <c r="R87" s="123">
        <v>2372.5700000000002</v>
      </c>
      <c r="S87" s="124">
        <v>2372.5700000000002</v>
      </c>
      <c r="T87" s="125">
        <v>2372.5700000000002</v>
      </c>
      <c r="U87" s="126">
        <v>0</v>
      </c>
      <c r="V87" s="125">
        <v>5910</v>
      </c>
      <c r="W87" s="125">
        <v>5053.05</v>
      </c>
      <c r="X87" s="125">
        <v>2372.5700000000002</v>
      </c>
      <c r="Z87" s="102">
        <f t="shared" si="5"/>
        <v>2372.5700000000002</v>
      </c>
    </row>
    <row r="88" spans="2:26" x14ac:dyDescent="0.25">
      <c r="B88" s="121">
        <v>222</v>
      </c>
      <c r="C88" s="122" t="s">
        <v>956</v>
      </c>
      <c r="D88" s="126">
        <v>1150</v>
      </c>
      <c r="E88" s="124">
        <v>1150</v>
      </c>
      <c r="F88" s="125">
        <v>1150</v>
      </c>
      <c r="G88" s="126">
        <v>0</v>
      </c>
      <c r="H88" s="125">
        <v>0</v>
      </c>
      <c r="I88" s="125">
        <v>0</v>
      </c>
      <c r="J88" s="125">
        <v>0</v>
      </c>
      <c r="L88" s="102">
        <f t="shared" si="4"/>
        <v>0</v>
      </c>
      <c r="P88" s="121">
        <v>245</v>
      </c>
      <c r="Q88" s="122" t="s">
        <v>967</v>
      </c>
      <c r="R88" s="126">
        <v>36525.800000000003</v>
      </c>
      <c r="S88" s="124">
        <v>36525.800000000003</v>
      </c>
      <c r="T88" s="125">
        <v>36525.800000000003</v>
      </c>
      <c r="U88" s="126">
        <v>0</v>
      </c>
      <c r="V88" s="125">
        <v>322106.40000000002</v>
      </c>
      <c r="W88" s="125">
        <v>270117.46000000002</v>
      </c>
      <c r="X88" s="125">
        <v>36525.800000000003</v>
      </c>
      <c r="Z88" s="102">
        <f t="shared" si="5"/>
        <v>36525.800000000003</v>
      </c>
    </row>
    <row r="89" spans="2:26" x14ac:dyDescent="0.25">
      <c r="B89" s="121">
        <v>223</v>
      </c>
      <c r="C89" s="122" t="s">
        <v>957</v>
      </c>
      <c r="D89" s="127">
        <v>349.09</v>
      </c>
      <c r="E89" s="124">
        <v>349.09</v>
      </c>
      <c r="F89" s="125">
        <v>349.09</v>
      </c>
      <c r="G89" s="126">
        <v>0</v>
      </c>
      <c r="H89" s="125">
        <v>0</v>
      </c>
      <c r="I89" s="125">
        <v>0</v>
      </c>
      <c r="J89" s="125">
        <v>0</v>
      </c>
      <c r="L89" s="102">
        <f t="shared" si="4"/>
        <v>0</v>
      </c>
      <c r="P89" s="121">
        <v>247</v>
      </c>
      <c r="Q89" s="122" t="s">
        <v>968</v>
      </c>
      <c r="R89" s="123">
        <v>1440.95</v>
      </c>
      <c r="S89" s="124">
        <v>1440.95</v>
      </c>
      <c r="T89" s="125">
        <v>1440.95</v>
      </c>
      <c r="U89" s="126">
        <v>0</v>
      </c>
      <c r="V89" s="125">
        <v>0</v>
      </c>
      <c r="W89" s="125">
        <v>0</v>
      </c>
      <c r="X89" s="125">
        <v>0</v>
      </c>
      <c r="Z89" s="102">
        <f t="shared" si="5"/>
        <v>0</v>
      </c>
    </row>
    <row r="90" spans="2:26" x14ac:dyDescent="0.25">
      <c r="B90" s="121">
        <v>228</v>
      </c>
      <c r="C90" s="122" t="s">
        <v>958</v>
      </c>
      <c r="D90" s="126">
        <v>1950</v>
      </c>
      <c r="E90" s="124">
        <v>1950</v>
      </c>
      <c r="F90" s="125">
        <v>1950</v>
      </c>
      <c r="G90" s="126">
        <v>0</v>
      </c>
      <c r="H90" s="125">
        <v>0</v>
      </c>
      <c r="I90" s="125">
        <v>0</v>
      </c>
      <c r="J90" s="125">
        <v>0</v>
      </c>
      <c r="L90" s="102">
        <f t="shared" si="4"/>
        <v>0</v>
      </c>
      <c r="P90" s="121">
        <v>250</v>
      </c>
      <c r="Q90" s="122" t="s">
        <v>969</v>
      </c>
      <c r="R90" s="123">
        <v>1389.06</v>
      </c>
      <c r="S90" s="124">
        <v>1389.06</v>
      </c>
      <c r="T90" s="125">
        <v>1389.06</v>
      </c>
      <c r="U90" s="126">
        <v>0</v>
      </c>
      <c r="V90" s="125">
        <v>9200</v>
      </c>
      <c r="W90" s="125">
        <v>6026</v>
      </c>
      <c r="X90" s="125">
        <v>1389.06</v>
      </c>
      <c r="Z90" s="102">
        <f t="shared" si="5"/>
        <v>1389.06</v>
      </c>
    </row>
    <row r="91" spans="2:26" x14ac:dyDescent="0.25">
      <c r="B91" s="121">
        <v>231</v>
      </c>
      <c r="C91" s="122" t="s">
        <v>959</v>
      </c>
      <c r="D91" s="123">
        <v>84763.97</v>
      </c>
      <c r="E91" s="124">
        <v>83072.679999999993</v>
      </c>
      <c r="F91" s="125">
        <v>83072.679999999993</v>
      </c>
      <c r="G91" s="123">
        <v>1691.29</v>
      </c>
      <c r="H91" s="125">
        <v>161951.79999999999</v>
      </c>
      <c r="I91" s="125">
        <v>140024.88</v>
      </c>
      <c r="J91" s="125">
        <v>84763.97</v>
      </c>
      <c r="L91" s="102">
        <f t="shared" si="4"/>
        <v>83072.679999999993</v>
      </c>
      <c r="P91" s="121">
        <v>252</v>
      </c>
      <c r="Q91" s="122" t="s">
        <v>970</v>
      </c>
      <c r="R91" s="126">
        <v>350</v>
      </c>
      <c r="S91" s="124">
        <v>350</v>
      </c>
      <c r="T91" s="125">
        <v>350</v>
      </c>
      <c r="U91" s="126">
        <v>0</v>
      </c>
      <c r="V91" s="125">
        <v>0</v>
      </c>
      <c r="W91" s="125">
        <v>0</v>
      </c>
      <c r="X91" s="125">
        <v>0</v>
      </c>
      <c r="Z91" s="102">
        <f t="shared" si="5"/>
        <v>0</v>
      </c>
    </row>
    <row r="92" spans="2:26" x14ac:dyDescent="0.25">
      <c r="B92" s="121">
        <v>232</v>
      </c>
      <c r="C92" s="122" t="s">
        <v>960</v>
      </c>
      <c r="D92" s="127">
        <v>111.33</v>
      </c>
      <c r="E92" s="124">
        <v>111.33</v>
      </c>
      <c r="F92" s="125">
        <v>111.33</v>
      </c>
      <c r="G92" s="126">
        <v>0</v>
      </c>
      <c r="H92" s="125">
        <v>0</v>
      </c>
      <c r="I92" s="125">
        <v>0</v>
      </c>
      <c r="J92" s="125">
        <v>0</v>
      </c>
      <c r="L92" s="102">
        <f t="shared" si="4"/>
        <v>0</v>
      </c>
      <c r="P92" s="121">
        <v>253</v>
      </c>
      <c r="Q92" s="122" t="s">
        <v>971</v>
      </c>
      <c r="R92" s="123">
        <v>41238.089999999997</v>
      </c>
      <c r="S92" s="124">
        <v>41238.089999999997</v>
      </c>
      <c r="T92" s="125">
        <v>41238.089999999997</v>
      </c>
      <c r="U92" s="126">
        <v>0</v>
      </c>
      <c r="V92" s="125">
        <v>332820</v>
      </c>
      <c r="W92" s="125">
        <v>283776.59999999998</v>
      </c>
      <c r="X92" s="125">
        <v>41238.089999999997</v>
      </c>
      <c r="Z92" s="102">
        <f t="shared" si="5"/>
        <v>41238.089999999997</v>
      </c>
    </row>
    <row r="93" spans="2:26" x14ac:dyDescent="0.25">
      <c r="B93" s="121">
        <v>233</v>
      </c>
      <c r="C93" s="122" t="s">
        <v>961</v>
      </c>
      <c r="D93" s="123">
        <v>2301.37</v>
      </c>
      <c r="E93" s="124">
        <v>-33514.559999999998</v>
      </c>
      <c r="F93" s="125">
        <v>0</v>
      </c>
      <c r="G93" s="123">
        <v>2301.37</v>
      </c>
      <c r="H93" s="125">
        <v>30142.799999999999</v>
      </c>
      <c r="I93" s="125">
        <v>25454.2</v>
      </c>
      <c r="J93" s="125">
        <v>2301.37</v>
      </c>
      <c r="L93" s="102">
        <f t="shared" ref="L93:L156" si="6">IF(H93&lt;F93,H93,F93)</f>
        <v>0</v>
      </c>
      <c r="P93" s="121">
        <v>257</v>
      </c>
      <c r="Q93" s="122" t="s">
        <v>972</v>
      </c>
      <c r="R93" s="127">
        <v>727.53</v>
      </c>
      <c r="S93" s="124">
        <v>727.53</v>
      </c>
      <c r="T93" s="125">
        <v>727.53</v>
      </c>
      <c r="U93" s="126">
        <v>0</v>
      </c>
      <c r="V93" s="125">
        <v>1281.7</v>
      </c>
      <c r="W93" s="125">
        <v>1121.49</v>
      </c>
      <c r="X93" s="125">
        <v>727.53</v>
      </c>
      <c r="Z93" s="102">
        <f t="shared" si="5"/>
        <v>727.53</v>
      </c>
    </row>
    <row r="94" spans="2:26" x14ac:dyDescent="0.25">
      <c r="B94" s="121">
        <v>234</v>
      </c>
      <c r="C94" s="122" t="s">
        <v>962</v>
      </c>
      <c r="D94" s="123">
        <v>2039.65</v>
      </c>
      <c r="E94" s="124">
        <v>2039.65</v>
      </c>
      <c r="F94" s="125">
        <v>2039.65</v>
      </c>
      <c r="G94" s="126">
        <v>0</v>
      </c>
      <c r="H94" s="125">
        <v>236048</v>
      </c>
      <c r="I94" s="125">
        <v>203151.28</v>
      </c>
      <c r="J94" s="125">
        <v>2039.65</v>
      </c>
      <c r="L94" s="102">
        <f t="shared" si="6"/>
        <v>2039.65</v>
      </c>
      <c r="P94" s="121">
        <v>259</v>
      </c>
      <c r="Q94" s="122" t="s">
        <v>973</v>
      </c>
      <c r="R94" s="126">
        <v>50</v>
      </c>
      <c r="S94" s="124">
        <v>50</v>
      </c>
      <c r="T94" s="125">
        <v>50</v>
      </c>
      <c r="U94" s="126">
        <v>0</v>
      </c>
      <c r="V94" s="125">
        <v>0</v>
      </c>
      <c r="W94" s="125">
        <v>0</v>
      </c>
      <c r="X94" s="125">
        <v>0</v>
      </c>
      <c r="Z94" s="102">
        <f t="shared" si="5"/>
        <v>0</v>
      </c>
    </row>
    <row r="95" spans="2:26" x14ac:dyDescent="0.25">
      <c r="B95" s="121">
        <v>235</v>
      </c>
      <c r="C95" s="122" t="s">
        <v>963</v>
      </c>
      <c r="D95" s="126">
        <v>1104</v>
      </c>
      <c r="E95" s="124">
        <v>1104</v>
      </c>
      <c r="F95" s="125">
        <v>1104</v>
      </c>
      <c r="G95" s="126">
        <v>0</v>
      </c>
      <c r="H95" s="125">
        <v>25056</v>
      </c>
      <c r="I95" s="125">
        <v>10022.4</v>
      </c>
      <c r="J95" s="125">
        <v>1104</v>
      </c>
      <c r="L95" s="102">
        <f t="shared" si="6"/>
        <v>1104</v>
      </c>
      <c r="P95" s="121">
        <v>263</v>
      </c>
      <c r="Q95" s="122" t="s">
        <v>974</v>
      </c>
      <c r="R95" s="126">
        <v>2213.6</v>
      </c>
      <c r="S95" s="124">
        <v>2213.6</v>
      </c>
      <c r="T95" s="125">
        <v>2213.6</v>
      </c>
      <c r="U95" s="126">
        <v>0</v>
      </c>
      <c r="V95" s="125">
        <v>0</v>
      </c>
      <c r="W95" s="125">
        <v>0</v>
      </c>
      <c r="X95" s="125">
        <v>0</v>
      </c>
      <c r="Z95" s="102">
        <f t="shared" si="5"/>
        <v>0</v>
      </c>
    </row>
    <row r="96" spans="2:26" x14ac:dyDescent="0.25">
      <c r="B96" s="121">
        <v>237</v>
      </c>
      <c r="C96" s="122" t="s">
        <v>964</v>
      </c>
      <c r="D96" s="123">
        <v>1787.03</v>
      </c>
      <c r="E96" s="124">
        <v>1787.03</v>
      </c>
      <c r="F96" s="125">
        <v>1787.03</v>
      </c>
      <c r="G96" s="126">
        <v>0</v>
      </c>
      <c r="H96" s="125">
        <v>112510</v>
      </c>
      <c r="I96" s="125">
        <v>97405.95</v>
      </c>
      <c r="J96" s="125">
        <v>1787.03</v>
      </c>
      <c r="L96" s="102">
        <f t="shared" si="6"/>
        <v>1787.03</v>
      </c>
      <c r="P96" s="121">
        <v>264</v>
      </c>
      <c r="Q96" s="122" t="s">
        <v>975</v>
      </c>
      <c r="R96" s="127">
        <v>733.97</v>
      </c>
      <c r="S96" s="124">
        <v>733.97</v>
      </c>
      <c r="T96" s="125">
        <v>733.97</v>
      </c>
      <c r="U96" s="126">
        <v>0</v>
      </c>
      <c r="V96" s="125">
        <v>0</v>
      </c>
      <c r="W96" s="125">
        <v>0</v>
      </c>
      <c r="X96" s="125">
        <v>0</v>
      </c>
      <c r="Z96" s="102">
        <f t="shared" si="5"/>
        <v>0</v>
      </c>
    </row>
    <row r="97" spans="1:27" x14ac:dyDescent="0.25">
      <c r="B97" s="121">
        <v>239</v>
      </c>
      <c r="C97" s="122" t="s">
        <v>965</v>
      </c>
      <c r="D97" s="126">
        <v>1350</v>
      </c>
      <c r="E97" s="124">
        <v>1350</v>
      </c>
      <c r="F97" s="125">
        <v>1350</v>
      </c>
      <c r="G97" s="126">
        <v>0</v>
      </c>
      <c r="H97" s="125">
        <v>0</v>
      </c>
      <c r="I97" s="125">
        <v>0</v>
      </c>
      <c r="J97" s="125">
        <v>0</v>
      </c>
      <c r="L97" s="102">
        <f t="shared" si="6"/>
        <v>0</v>
      </c>
      <c r="P97" s="121">
        <v>266</v>
      </c>
      <c r="Q97" s="122" t="s">
        <v>897</v>
      </c>
      <c r="R97" s="126">
        <v>2652650.6</v>
      </c>
      <c r="S97" s="124">
        <v>2652650.6</v>
      </c>
      <c r="T97" s="125">
        <v>2652650.6</v>
      </c>
      <c r="U97" s="126">
        <v>0</v>
      </c>
      <c r="V97" s="125">
        <v>1938430</v>
      </c>
      <c r="W97" s="125">
        <v>957005.4</v>
      </c>
      <c r="X97" s="125">
        <v>957005.4</v>
      </c>
      <c r="Z97" s="102">
        <f t="shared" si="5"/>
        <v>1938430</v>
      </c>
    </row>
    <row r="98" spans="1:27" x14ac:dyDescent="0.25">
      <c r="B98" s="121">
        <v>243</v>
      </c>
      <c r="C98" s="122" t="s">
        <v>966</v>
      </c>
      <c r="D98" s="123">
        <v>2372.5700000000002</v>
      </c>
      <c r="E98" s="124">
        <v>2372.5700000000002</v>
      </c>
      <c r="F98" s="125">
        <v>2372.5700000000002</v>
      </c>
      <c r="G98" s="126">
        <v>0</v>
      </c>
      <c r="H98" s="125">
        <v>5910</v>
      </c>
      <c r="I98" s="125">
        <v>5053.05</v>
      </c>
      <c r="J98" s="125">
        <v>2372.5700000000002</v>
      </c>
      <c r="L98" s="102">
        <f t="shared" si="6"/>
        <v>2372.5700000000002</v>
      </c>
      <c r="P98" s="121">
        <v>268</v>
      </c>
      <c r="Q98" s="122" t="s">
        <v>976</v>
      </c>
      <c r="R98" s="127">
        <v>723.14</v>
      </c>
      <c r="S98" s="124">
        <v>723.14</v>
      </c>
      <c r="T98" s="125">
        <v>723.14</v>
      </c>
      <c r="U98" s="126">
        <v>0</v>
      </c>
      <c r="V98" s="125">
        <v>48937.75</v>
      </c>
      <c r="W98" s="125">
        <v>41370.06</v>
      </c>
      <c r="X98" s="125">
        <v>723.14</v>
      </c>
      <c r="Z98" s="102">
        <f t="shared" si="5"/>
        <v>723.14</v>
      </c>
    </row>
    <row r="99" spans="1:27" x14ac:dyDescent="0.25">
      <c r="B99" s="121">
        <v>245</v>
      </c>
      <c r="C99" s="122" t="s">
        <v>967</v>
      </c>
      <c r="D99" s="126">
        <v>36525.800000000003</v>
      </c>
      <c r="E99" s="124">
        <v>36525.800000000003</v>
      </c>
      <c r="F99" s="125">
        <v>36525.800000000003</v>
      </c>
      <c r="G99" s="126">
        <v>0</v>
      </c>
      <c r="H99" s="125">
        <v>322106.40000000002</v>
      </c>
      <c r="I99" s="125">
        <v>270117.46000000002</v>
      </c>
      <c r="J99" s="125">
        <v>36525.800000000003</v>
      </c>
      <c r="L99" s="102">
        <f t="shared" si="6"/>
        <v>36525.800000000003</v>
      </c>
      <c r="P99" s="121">
        <v>270</v>
      </c>
      <c r="Q99" s="122" t="s">
        <v>977</v>
      </c>
      <c r="R99" s="126">
        <v>77707</v>
      </c>
      <c r="S99" s="124">
        <v>77707</v>
      </c>
      <c r="T99" s="125">
        <v>77707</v>
      </c>
      <c r="U99" s="126">
        <v>0</v>
      </c>
      <c r="V99" s="125">
        <v>604350</v>
      </c>
      <c r="W99" s="125">
        <v>528806.25</v>
      </c>
      <c r="X99" s="125">
        <v>77707</v>
      </c>
      <c r="Z99" s="102">
        <f t="shared" si="5"/>
        <v>77707</v>
      </c>
    </row>
    <row r="100" spans="1:27" x14ac:dyDescent="0.25">
      <c r="B100" s="121">
        <v>247</v>
      </c>
      <c r="C100" s="122" t="s">
        <v>968</v>
      </c>
      <c r="D100" s="123">
        <v>1440.95</v>
      </c>
      <c r="E100" s="124">
        <v>1440.95</v>
      </c>
      <c r="F100" s="125">
        <v>1440.95</v>
      </c>
      <c r="G100" s="126">
        <v>0</v>
      </c>
      <c r="H100" s="125">
        <v>0</v>
      </c>
      <c r="I100" s="125">
        <v>0</v>
      </c>
      <c r="J100" s="125">
        <v>0</v>
      </c>
      <c r="L100" s="102">
        <f t="shared" si="6"/>
        <v>0</v>
      </c>
      <c r="P100" s="121">
        <v>273</v>
      </c>
      <c r="Q100" s="122" t="s">
        <v>978</v>
      </c>
      <c r="R100" s="123">
        <v>2035.76</v>
      </c>
      <c r="S100" s="124">
        <v>2035.76</v>
      </c>
      <c r="T100" s="125">
        <v>2035.76</v>
      </c>
      <c r="U100" s="126">
        <v>0</v>
      </c>
      <c r="V100" s="125">
        <v>0</v>
      </c>
      <c r="W100" s="125">
        <v>0</v>
      </c>
      <c r="X100" s="125">
        <v>0</v>
      </c>
      <c r="Z100" s="102">
        <f t="shared" si="5"/>
        <v>0</v>
      </c>
    </row>
    <row r="101" spans="1:27" x14ac:dyDescent="0.25">
      <c r="B101" s="121">
        <v>250</v>
      </c>
      <c r="C101" s="122" t="s">
        <v>969</v>
      </c>
      <c r="D101" s="123">
        <v>1389.06</v>
      </c>
      <c r="E101" s="124">
        <v>1389.06</v>
      </c>
      <c r="F101" s="125">
        <v>1389.06</v>
      </c>
      <c r="G101" s="126">
        <v>0</v>
      </c>
      <c r="H101" s="125">
        <v>9200</v>
      </c>
      <c r="I101" s="125">
        <v>6026</v>
      </c>
      <c r="J101" s="125">
        <v>1389.06</v>
      </c>
      <c r="L101" s="102">
        <f t="shared" si="6"/>
        <v>1389.06</v>
      </c>
      <c r="P101" s="121">
        <v>274</v>
      </c>
      <c r="Q101" s="122" t="s">
        <v>979</v>
      </c>
      <c r="R101" s="123">
        <v>3099.94</v>
      </c>
      <c r="S101" s="124">
        <v>3099.94</v>
      </c>
      <c r="T101" s="125">
        <v>3099.94</v>
      </c>
      <c r="U101" s="126">
        <v>0</v>
      </c>
      <c r="V101" s="125">
        <v>3730</v>
      </c>
      <c r="W101" s="125">
        <v>2051.5</v>
      </c>
      <c r="X101" s="125">
        <v>2051.5</v>
      </c>
      <c r="Z101" s="102">
        <f t="shared" si="5"/>
        <v>3099.94</v>
      </c>
    </row>
    <row r="102" spans="1:27" x14ac:dyDescent="0.25">
      <c r="B102" s="121">
        <v>252</v>
      </c>
      <c r="C102" s="122" t="s">
        <v>970</v>
      </c>
      <c r="D102" s="126">
        <v>350</v>
      </c>
      <c r="E102" s="124">
        <v>350</v>
      </c>
      <c r="F102" s="125">
        <v>350</v>
      </c>
      <c r="G102" s="126">
        <v>0</v>
      </c>
      <c r="H102" s="125">
        <v>0</v>
      </c>
      <c r="I102" s="125">
        <v>0</v>
      </c>
      <c r="J102" s="125">
        <v>0</v>
      </c>
      <c r="L102" s="102">
        <f t="shared" si="6"/>
        <v>0</v>
      </c>
      <c r="P102" s="121">
        <v>277</v>
      </c>
      <c r="Q102" s="122" t="s">
        <v>980</v>
      </c>
      <c r="R102" s="123">
        <v>1952.46</v>
      </c>
      <c r="S102" s="124">
        <v>1952.46</v>
      </c>
      <c r="T102" s="125">
        <v>1952.46</v>
      </c>
      <c r="U102" s="126">
        <v>0</v>
      </c>
      <c r="V102" s="125">
        <v>31920</v>
      </c>
      <c r="W102" s="125">
        <v>17556</v>
      </c>
      <c r="X102" s="125">
        <v>1952.46</v>
      </c>
      <c r="Z102" s="102">
        <f t="shared" si="5"/>
        <v>1952.46</v>
      </c>
    </row>
    <row r="103" spans="1:27" x14ac:dyDescent="0.25">
      <c r="B103" s="121">
        <v>253</v>
      </c>
      <c r="C103" s="122" t="s">
        <v>971</v>
      </c>
      <c r="D103" s="123">
        <v>41238.089999999997</v>
      </c>
      <c r="E103" s="124">
        <v>41238.089999999997</v>
      </c>
      <c r="F103" s="125">
        <v>41238.089999999997</v>
      </c>
      <c r="G103" s="126">
        <v>0</v>
      </c>
      <c r="H103" s="125">
        <v>332820</v>
      </c>
      <c r="I103" s="125">
        <v>283776.59999999998</v>
      </c>
      <c r="J103" s="125">
        <v>41238.089999999997</v>
      </c>
      <c r="L103" s="102">
        <f t="shared" si="6"/>
        <v>41238.089999999997</v>
      </c>
      <c r="P103" s="121">
        <v>279</v>
      </c>
      <c r="Q103" s="122" t="s">
        <v>981</v>
      </c>
      <c r="R103" s="123">
        <v>4436206.71</v>
      </c>
      <c r="S103" s="124">
        <v>4436206.71</v>
      </c>
      <c r="T103" s="125">
        <v>4436206.71</v>
      </c>
      <c r="U103" s="126">
        <v>0</v>
      </c>
      <c r="V103" s="125">
        <v>2779300</v>
      </c>
      <c r="W103" s="125">
        <v>1724380.5</v>
      </c>
      <c r="X103" s="125">
        <v>1724380.5</v>
      </c>
      <c r="Z103" s="102">
        <f t="shared" si="5"/>
        <v>2779300</v>
      </c>
    </row>
    <row r="104" spans="1:27" x14ac:dyDescent="0.25">
      <c r="B104" s="121">
        <v>257</v>
      </c>
      <c r="C104" s="122" t="s">
        <v>972</v>
      </c>
      <c r="D104" s="127">
        <v>727.53</v>
      </c>
      <c r="E104" s="124">
        <v>727.53</v>
      </c>
      <c r="F104" s="125">
        <v>727.53</v>
      </c>
      <c r="G104" s="126">
        <v>0</v>
      </c>
      <c r="H104" s="125">
        <v>1281.7</v>
      </c>
      <c r="I104" s="125">
        <v>1121.49</v>
      </c>
      <c r="J104" s="125">
        <v>727.53</v>
      </c>
      <c r="L104" s="102">
        <f t="shared" si="6"/>
        <v>727.53</v>
      </c>
      <c r="P104" s="121">
        <v>280</v>
      </c>
      <c r="Q104" s="122" t="s">
        <v>982</v>
      </c>
      <c r="R104" s="123">
        <v>12129040.890000001</v>
      </c>
      <c r="S104" s="124">
        <v>12466521.02</v>
      </c>
      <c r="T104" s="125">
        <v>12129040.890000001</v>
      </c>
      <c r="U104" s="126">
        <v>0</v>
      </c>
      <c r="V104" s="125">
        <v>2249370</v>
      </c>
      <c r="W104" s="125">
        <v>956335.4</v>
      </c>
      <c r="X104" s="125">
        <v>956335.4</v>
      </c>
      <c r="Z104" s="102">
        <f t="shared" si="5"/>
        <v>2249370</v>
      </c>
    </row>
    <row r="105" spans="1:27" x14ac:dyDescent="0.25">
      <c r="B105" s="121">
        <v>259</v>
      </c>
      <c r="C105" s="122" t="s">
        <v>973</v>
      </c>
      <c r="D105" s="126">
        <v>50</v>
      </c>
      <c r="E105" s="124">
        <v>50</v>
      </c>
      <c r="F105" s="125">
        <v>50</v>
      </c>
      <c r="G105" s="126">
        <v>0</v>
      </c>
      <c r="H105" s="125">
        <v>0</v>
      </c>
      <c r="I105" s="125">
        <v>0</v>
      </c>
      <c r="J105" s="125">
        <v>0</v>
      </c>
      <c r="L105" s="102">
        <f t="shared" si="6"/>
        <v>0</v>
      </c>
      <c r="P105" s="121">
        <v>281</v>
      </c>
      <c r="Q105" s="122" t="s">
        <v>982</v>
      </c>
      <c r="R105" s="123">
        <v>18471467.25</v>
      </c>
      <c r="S105" s="124">
        <v>22287016.5</v>
      </c>
      <c r="T105" s="125">
        <v>18315084.460000001</v>
      </c>
      <c r="U105" s="123">
        <v>156382.79</v>
      </c>
      <c r="V105" s="125">
        <v>14799415</v>
      </c>
      <c r="W105" s="125">
        <v>12056064.33</v>
      </c>
      <c r="X105" s="125">
        <v>12056064.33</v>
      </c>
      <c r="Z105" s="102">
        <f t="shared" ref="Z105:Z168" si="7">IF(V105&lt;T105,V105,T105)</f>
        <v>14799415</v>
      </c>
    </row>
    <row r="106" spans="1:27" x14ac:dyDescent="0.25">
      <c r="B106" s="121">
        <v>263</v>
      </c>
      <c r="C106" s="122" t="s">
        <v>974</v>
      </c>
      <c r="D106" s="126">
        <v>2213.6</v>
      </c>
      <c r="E106" s="124">
        <v>2213.6</v>
      </c>
      <c r="F106" s="125">
        <v>2213.6</v>
      </c>
      <c r="G106" s="126">
        <v>0</v>
      </c>
      <c r="H106" s="125">
        <v>0</v>
      </c>
      <c r="I106" s="125">
        <v>0</v>
      </c>
      <c r="J106" s="125">
        <v>0</v>
      </c>
      <c r="L106" s="102">
        <f t="shared" si="6"/>
        <v>0</v>
      </c>
      <c r="P106" s="121">
        <v>285</v>
      </c>
      <c r="Q106" s="122" t="s">
        <v>983</v>
      </c>
      <c r="R106" s="126">
        <v>1950</v>
      </c>
      <c r="S106" s="124">
        <v>1950</v>
      </c>
      <c r="T106" s="125">
        <v>1950</v>
      </c>
      <c r="U106" s="126">
        <v>0</v>
      </c>
      <c r="V106" s="125">
        <v>0</v>
      </c>
      <c r="W106" s="125">
        <v>0</v>
      </c>
      <c r="X106" s="125">
        <v>0</v>
      </c>
      <c r="Z106" s="102">
        <f t="shared" si="7"/>
        <v>0</v>
      </c>
    </row>
    <row r="107" spans="1:27" x14ac:dyDescent="0.25">
      <c r="B107" s="121">
        <v>264</v>
      </c>
      <c r="C107" s="122" t="s">
        <v>975</v>
      </c>
      <c r="D107" s="127">
        <v>733.97</v>
      </c>
      <c r="E107" s="124">
        <v>733.97</v>
      </c>
      <c r="F107" s="125">
        <v>733.97</v>
      </c>
      <c r="G107" s="126">
        <v>0</v>
      </c>
      <c r="H107" s="125">
        <v>0</v>
      </c>
      <c r="I107" s="125">
        <v>0</v>
      </c>
      <c r="J107" s="125">
        <v>0</v>
      </c>
      <c r="L107" s="102">
        <f t="shared" si="6"/>
        <v>0</v>
      </c>
      <c r="P107" s="121">
        <v>287</v>
      </c>
      <c r="Q107" s="122" t="s">
        <v>984</v>
      </c>
      <c r="R107" s="126">
        <v>338784.6</v>
      </c>
      <c r="S107" s="124">
        <v>272909.82</v>
      </c>
      <c r="T107" s="125">
        <v>272909.82</v>
      </c>
      <c r="U107" s="123">
        <v>65874.78</v>
      </c>
      <c r="V107" s="125">
        <v>774807.16</v>
      </c>
      <c r="W107" s="125">
        <v>570002.81999999995</v>
      </c>
      <c r="X107" s="125">
        <v>338784.6</v>
      </c>
      <c r="Z107" s="102">
        <f t="shared" si="7"/>
        <v>272909.82</v>
      </c>
    </row>
    <row r="108" spans="1:27" x14ac:dyDescent="0.25">
      <c r="B108" s="121">
        <v>266</v>
      </c>
      <c r="C108" s="122" t="s">
        <v>897</v>
      </c>
      <c r="D108" s="126">
        <v>2652650.6</v>
      </c>
      <c r="E108" s="124">
        <v>2652650.6</v>
      </c>
      <c r="F108" s="125">
        <v>2652650.6</v>
      </c>
      <c r="G108" s="126">
        <v>0</v>
      </c>
      <c r="H108" s="125">
        <v>1938430</v>
      </c>
      <c r="I108" s="125">
        <v>957005.4</v>
      </c>
      <c r="J108" s="125">
        <v>957005.4</v>
      </c>
      <c r="L108" s="102">
        <f t="shared" si="6"/>
        <v>1938430</v>
      </c>
      <c r="P108" s="121">
        <v>288</v>
      </c>
      <c r="Q108" s="122" t="s">
        <v>985</v>
      </c>
      <c r="R108" s="123">
        <v>1377.81</v>
      </c>
      <c r="S108" s="124">
        <v>1377.81</v>
      </c>
      <c r="T108" s="125">
        <v>1377.81</v>
      </c>
      <c r="U108" s="126">
        <v>0</v>
      </c>
      <c r="V108" s="125">
        <v>0</v>
      </c>
      <c r="W108" s="125">
        <v>0</v>
      </c>
      <c r="X108" s="125">
        <v>0</v>
      </c>
      <c r="Z108" s="102">
        <f t="shared" si="7"/>
        <v>0</v>
      </c>
    </row>
    <row r="109" spans="1:27" s="136" customFormat="1" x14ac:dyDescent="0.25">
      <c r="A109"/>
      <c r="B109" s="121">
        <v>268</v>
      </c>
      <c r="C109" s="122" t="s">
        <v>976</v>
      </c>
      <c r="D109" s="127">
        <v>723.14</v>
      </c>
      <c r="E109" s="124">
        <v>723.14</v>
      </c>
      <c r="F109" s="125">
        <v>723.14</v>
      </c>
      <c r="G109" s="126">
        <v>0</v>
      </c>
      <c r="H109" s="125">
        <v>48937.75</v>
      </c>
      <c r="I109" s="125">
        <v>41370.06</v>
      </c>
      <c r="J109" s="125">
        <v>723.14</v>
      </c>
      <c r="K109"/>
      <c r="L109" s="102">
        <f t="shared" si="6"/>
        <v>723.14</v>
      </c>
      <c r="M109"/>
      <c r="P109" s="121">
        <v>290</v>
      </c>
      <c r="Q109" s="122" t="s">
        <v>986</v>
      </c>
      <c r="R109" s="123">
        <v>239688.36</v>
      </c>
      <c r="S109" s="124">
        <v>123998.5</v>
      </c>
      <c r="T109" s="125">
        <v>123998.5</v>
      </c>
      <c r="U109" s="123">
        <v>115689.86</v>
      </c>
      <c r="V109" s="125">
        <v>48500</v>
      </c>
      <c r="W109" s="125">
        <v>37830</v>
      </c>
      <c r="X109" s="125">
        <v>37830</v>
      </c>
      <c r="Y109"/>
      <c r="Z109" s="102">
        <f t="shared" si="7"/>
        <v>48500</v>
      </c>
      <c r="AA109"/>
    </row>
    <row r="110" spans="1:27" s="136" customFormat="1" x14ac:dyDescent="0.25">
      <c r="A110"/>
      <c r="B110" s="121">
        <v>270</v>
      </c>
      <c r="C110" s="122" t="s">
        <v>977</v>
      </c>
      <c r="D110" s="126">
        <v>77707</v>
      </c>
      <c r="E110" s="124">
        <v>77707</v>
      </c>
      <c r="F110" s="125">
        <v>77707</v>
      </c>
      <c r="G110" s="126">
        <v>0</v>
      </c>
      <c r="H110" s="125">
        <v>604350</v>
      </c>
      <c r="I110" s="125">
        <v>528806.25</v>
      </c>
      <c r="J110" s="125">
        <v>77707</v>
      </c>
      <c r="K110"/>
      <c r="L110" s="102">
        <f t="shared" si="6"/>
        <v>77707</v>
      </c>
      <c r="M110"/>
      <c r="P110" s="121">
        <v>291</v>
      </c>
      <c r="Q110" s="122" t="s">
        <v>987</v>
      </c>
      <c r="R110" s="127">
        <v>599.59</v>
      </c>
      <c r="S110" s="124">
        <v>599.59</v>
      </c>
      <c r="T110" s="125">
        <v>599.59</v>
      </c>
      <c r="U110" s="126">
        <v>0</v>
      </c>
      <c r="V110" s="125">
        <v>0</v>
      </c>
      <c r="W110" s="125">
        <v>0</v>
      </c>
      <c r="X110" s="125">
        <v>0</v>
      </c>
      <c r="Y110"/>
      <c r="Z110" s="102">
        <f t="shared" si="7"/>
        <v>0</v>
      </c>
      <c r="AA110"/>
    </row>
    <row r="111" spans="1:27" x14ac:dyDescent="0.25">
      <c r="B111" s="121">
        <v>273</v>
      </c>
      <c r="C111" s="122" t="s">
        <v>978</v>
      </c>
      <c r="D111" s="123">
        <v>2035.76</v>
      </c>
      <c r="E111" s="124">
        <v>2035.76</v>
      </c>
      <c r="F111" s="125">
        <v>2035.76</v>
      </c>
      <c r="G111" s="126">
        <v>0</v>
      </c>
      <c r="H111" s="125">
        <v>0</v>
      </c>
      <c r="I111" s="125">
        <v>0</v>
      </c>
      <c r="J111" s="125">
        <v>0</v>
      </c>
      <c r="L111" s="102">
        <f t="shared" si="6"/>
        <v>0</v>
      </c>
      <c r="P111" s="121">
        <v>292</v>
      </c>
      <c r="Q111" s="122" t="s">
        <v>988</v>
      </c>
      <c r="R111" s="126">
        <v>1950</v>
      </c>
      <c r="S111" s="124">
        <v>1950</v>
      </c>
      <c r="T111" s="125">
        <v>1950</v>
      </c>
      <c r="U111" s="126">
        <v>0</v>
      </c>
      <c r="V111" s="125">
        <v>0</v>
      </c>
      <c r="W111" s="125">
        <v>0</v>
      </c>
      <c r="X111" s="125">
        <v>0</v>
      </c>
      <c r="Z111" s="102">
        <f t="shared" si="7"/>
        <v>0</v>
      </c>
    </row>
    <row r="112" spans="1:27" x14ac:dyDescent="0.25">
      <c r="B112" s="121">
        <v>274</v>
      </c>
      <c r="C112" s="122" t="s">
        <v>979</v>
      </c>
      <c r="D112" s="123">
        <v>3099.94</v>
      </c>
      <c r="E112" s="124">
        <v>3099.94</v>
      </c>
      <c r="F112" s="125">
        <v>3099.94</v>
      </c>
      <c r="G112" s="126">
        <v>0</v>
      </c>
      <c r="H112" s="125">
        <v>3730</v>
      </c>
      <c r="I112" s="125">
        <v>2051.5</v>
      </c>
      <c r="J112" s="125">
        <v>2051.5</v>
      </c>
      <c r="L112" s="102">
        <f t="shared" si="6"/>
        <v>3099.94</v>
      </c>
      <c r="P112" s="121">
        <v>293</v>
      </c>
      <c r="Q112" s="122" t="s">
        <v>989</v>
      </c>
      <c r="R112" s="127">
        <v>768.07</v>
      </c>
      <c r="S112" s="124">
        <v>768.07</v>
      </c>
      <c r="T112" s="125">
        <v>768.07</v>
      </c>
      <c r="U112" s="126">
        <v>0</v>
      </c>
      <c r="V112" s="125">
        <v>0</v>
      </c>
      <c r="W112" s="125">
        <v>0</v>
      </c>
      <c r="X112" s="125">
        <v>0</v>
      </c>
      <c r="Z112" s="102">
        <f t="shared" si="7"/>
        <v>0</v>
      </c>
    </row>
    <row r="113" spans="2:26" x14ac:dyDescent="0.25">
      <c r="B113" s="121">
        <v>277</v>
      </c>
      <c r="C113" s="122" t="s">
        <v>980</v>
      </c>
      <c r="D113" s="123">
        <v>1952.46</v>
      </c>
      <c r="E113" s="124">
        <v>1952.46</v>
      </c>
      <c r="F113" s="125">
        <v>1952.46</v>
      </c>
      <c r="G113" s="126">
        <v>0</v>
      </c>
      <c r="H113" s="125">
        <v>31920</v>
      </c>
      <c r="I113" s="125">
        <v>17556</v>
      </c>
      <c r="J113" s="125">
        <v>1952.46</v>
      </c>
      <c r="L113" s="102">
        <f t="shared" si="6"/>
        <v>1952.46</v>
      </c>
      <c r="P113" s="121">
        <v>294</v>
      </c>
      <c r="Q113" s="122" t="s">
        <v>990</v>
      </c>
      <c r="R113" s="126">
        <v>137753.1</v>
      </c>
      <c r="S113" s="124">
        <v>108726.2</v>
      </c>
      <c r="T113" s="125">
        <v>108726.2</v>
      </c>
      <c r="U113" s="126">
        <v>29026.9</v>
      </c>
      <c r="V113" s="125">
        <v>848398.2</v>
      </c>
      <c r="W113" s="125">
        <v>732672.78</v>
      </c>
      <c r="X113" s="125">
        <v>137753.1</v>
      </c>
      <c r="Z113" s="102">
        <f t="shared" si="7"/>
        <v>108726.2</v>
      </c>
    </row>
    <row r="114" spans="2:26" x14ac:dyDescent="0.25">
      <c r="B114" s="121">
        <v>279</v>
      </c>
      <c r="C114" s="122" t="s">
        <v>981</v>
      </c>
      <c r="D114" s="123">
        <v>4436206.71</v>
      </c>
      <c r="E114" s="124">
        <v>4436206.71</v>
      </c>
      <c r="F114" s="125">
        <v>4436206.71</v>
      </c>
      <c r="G114" s="126">
        <v>0</v>
      </c>
      <c r="H114" s="125">
        <v>2779300</v>
      </c>
      <c r="I114" s="125">
        <v>1724380.5</v>
      </c>
      <c r="J114" s="125">
        <v>1724380.5</v>
      </c>
      <c r="L114" s="102">
        <f t="shared" si="6"/>
        <v>2779300</v>
      </c>
      <c r="P114" s="121">
        <v>295</v>
      </c>
      <c r="Q114" s="122" t="s">
        <v>991</v>
      </c>
      <c r="R114" s="127">
        <v>193.12</v>
      </c>
      <c r="S114" s="124">
        <v>193.12</v>
      </c>
      <c r="T114" s="125">
        <v>193.12</v>
      </c>
      <c r="U114" s="126">
        <v>0</v>
      </c>
      <c r="V114" s="125">
        <v>0</v>
      </c>
      <c r="W114" s="125">
        <v>0</v>
      </c>
      <c r="X114" s="125">
        <v>0</v>
      </c>
      <c r="Z114" s="102">
        <f t="shared" si="7"/>
        <v>0</v>
      </c>
    </row>
    <row r="115" spans="2:26" x14ac:dyDescent="0.25">
      <c r="B115" s="121">
        <v>285</v>
      </c>
      <c r="C115" s="122" t="s">
        <v>983</v>
      </c>
      <c r="D115" s="126">
        <v>1950</v>
      </c>
      <c r="E115" s="124">
        <v>1950</v>
      </c>
      <c r="F115" s="125">
        <v>1950</v>
      </c>
      <c r="G115" s="126">
        <v>0</v>
      </c>
      <c r="H115" s="125">
        <v>0</v>
      </c>
      <c r="I115" s="125">
        <v>0</v>
      </c>
      <c r="J115" s="125">
        <v>0</v>
      </c>
      <c r="L115" s="102">
        <f t="shared" si="6"/>
        <v>0</v>
      </c>
      <c r="P115" s="121">
        <v>297</v>
      </c>
      <c r="Q115" s="122" t="s">
        <v>992</v>
      </c>
      <c r="R115" s="126">
        <v>8412</v>
      </c>
      <c r="S115" s="124">
        <v>8412</v>
      </c>
      <c r="T115" s="125">
        <v>8412</v>
      </c>
      <c r="U115" s="126">
        <v>0</v>
      </c>
      <c r="V115" s="125">
        <v>2485170</v>
      </c>
      <c r="W115" s="125">
        <v>2082308.4</v>
      </c>
      <c r="X115" s="125">
        <v>8412</v>
      </c>
      <c r="Z115" s="102">
        <f t="shared" si="7"/>
        <v>8412</v>
      </c>
    </row>
    <row r="116" spans="2:26" x14ac:dyDescent="0.25">
      <c r="B116" s="121">
        <v>287</v>
      </c>
      <c r="C116" s="122" t="s">
        <v>984</v>
      </c>
      <c r="D116" s="126">
        <v>338784.6</v>
      </c>
      <c r="E116" s="124">
        <v>272909.82</v>
      </c>
      <c r="F116" s="125">
        <v>272909.82</v>
      </c>
      <c r="G116" s="123">
        <v>65874.78</v>
      </c>
      <c r="H116" s="125">
        <v>774807.16</v>
      </c>
      <c r="I116" s="125">
        <v>570002.81999999995</v>
      </c>
      <c r="J116" s="125">
        <v>338784.6</v>
      </c>
      <c r="L116" s="102">
        <f t="shared" si="6"/>
        <v>272909.82</v>
      </c>
      <c r="P116" s="121">
        <v>298</v>
      </c>
      <c r="Q116" s="122" t="s">
        <v>993</v>
      </c>
      <c r="R116" s="127">
        <v>458.82</v>
      </c>
      <c r="S116" s="124">
        <v>458.82</v>
      </c>
      <c r="T116" s="125">
        <v>458.82</v>
      </c>
      <c r="U116" s="126">
        <v>0</v>
      </c>
      <c r="V116" s="125">
        <v>0</v>
      </c>
      <c r="W116" s="125">
        <v>0</v>
      </c>
      <c r="X116" s="125">
        <v>0</v>
      </c>
      <c r="Z116" s="102">
        <f t="shared" si="7"/>
        <v>0</v>
      </c>
    </row>
    <row r="117" spans="2:26" x14ac:dyDescent="0.25">
      <c r="B117" s="121">
        <v>288</v>
      </c>
      <c r="C117" s="122" t="s">
        <v>985</v>
      </c>
      <c r="D117" s="123">
        <v>1377.81</v>
      </c>
      <c r="E117" s="124">
        <v>1377.81</v>
      </c>
      <c r="F117" s="125">
        <v>1377.81</v>
      </c>
      <c r="G117" s="126">
        <v>0</v>
      </c>
      <c r="H117" s="125">
        <v>0</v>
      </c>
      <c r="I117" s="125">
        <v>0</v>
      </c>
      <c r="J117" s="125">
        <v>0</v>
      </c>
      <c r="L117" s="102">
        <f t="shared" si="6"/>
        <v>0</v>
      </c>
      <c r="P117" s="121">
        <v>299</v>
      </c>
      <c r="Q117" s="122" t="s">
        <v>994</v>
      </c>
      <c r="R117" s="127">
        <v>317.24</v>
      </c>
      <c r="S117" s="124">
        <v>317.24</v>
      </c>
      <c r="T117" s="125">
        <v>317.24</v>
      </c>
      <c r="U117" s="126">
        <v>0</v>
      </c>
      <c r="V117" s="125">
        <v>23930.5</v>
      </c>
      <c r="W117" s="125">
        <v>20734.63</v>
      </c>
      <c r="X117" s="125">
        <v>317.24</v>
      </c>
      <c r="Z117" s="102">
        <f t="shared" si="7"/>
        <v>317.24</v>
      </c>
    </row>
    <row r="118" spans="2:26" x14ac:dyDescent="0.25">
      <c r="B118" s="121">
        <v>290</v>
      </c>
      <c r="C118" s="122" t="s">
        <v>986</v>
      </c>
      <c r="D118" s="123">
        <v>239688.36</v>
      </c>
      <c r="E118" s="124">
        <v>123998.5</v>
      </c>
      <c r="F118" s="125">
        <v>123998.5</v>
      </c>
      <c r="G118" s="123">
        <v>115689.86</v>
      </c>
      <c r="H118" s="125">
        <v>48500</v>
      </c>
      <c r="I118" s="125">
        <v>37830</v>
      </c>
      <c r="J118" s="125">
        <v>37830</v>
      </c>
      <c r="L118" s="102">
        <f t="shared" si="6"/>
        <v>48500</v>
      </c>
      <c r="P118" s="121">
        <v>300</v>
      </c>
      <c r="Q118" s="122" t="s">
        <v>995</v>
      </c>
      <c r="R118" s="123">
        <v>1039.93</v>
      </c>
      <c r="S118" s="124">
        <v>1039.93</v>
      </c>
      <c r="T118" s="125">
        <v>1039.93</v>
      </c>
      <c r="U118" s="126">
        <v>0</v>
      </c>
      <c r="V118" s="125">
        <v>0</v>
      </c>
      <c r="W118" s="125">
        <v>0</v>
      </c>
      <c r="X118" s="125">
        <v>0</v>
      </c>
      <c r="Z118" s="102">
        <f t="shared" si="7"/>
        <v>0</v>
      </c>
    </row>
    <row r="119" spans="2:26" x14ac:dyDescent="0.25">
      <c r="B119" s="121">
        <v>291</v>
      </c>
      <c r="C119" s="122" t="s">
        <v>987</v>
      </c>
      <c r="D119" s="127">
        <v>599.59</v>
      </c>
      <c r="E119" s="124">
        <v>599.59</v>
      </c>
      <c r="F119" s="125">
        <v>599.59</v>
      </c>
      <c r="G119" s="126">
        <v>0</v>
      </c>
      <c r="H119" s="125">
        <v>0</v>
      </c>
      <c r="I119" s="125">
        <v>0</v>
      </c>
      <c r="J119" s="125">
        <v>0</v>
      </c>
      <c r="L119" s="102">
        <f t="shared" si="6"/>
        <v>0</v>
      </c>
      <c r="P119" s="121">
        <v>301</v>
      </c>
      <c r="Q119" s="122" t="s">
        <v>996</v>
      </c>
      <c r="R119" s="123">
        <v>1003.58</v>
      </c>
      <c r="S119" s="124">
        <v>1003.58</v>
      </c>
      <c r="T119" s="125">
        <v>1003.58</v>
      </c>
      <c r="U119" s="126">
        <v>0</v>
      </c>
      <c r="V119" s="125">
        <v>12904.5</v>
      </c>
      <c r="W119" s="125">
        <v>11097.87</v>
      </c>
      <c r="X119" s="125">
        <v>1003.58</v>
      </c>
      <c r="Z119" s="102">
        <f t="shared" si="7"/>
        <v>1003.58</v>
      </c>
    </row>
    <row r="120" spans="2:26" x14ac:dyDescent="0.25">
      <c r="B120" s="121">
        <v>292</v>
      </c>
      <c r="C120" s="122" t="s">
        <v>988</v>
      </c>
      <c r="D120" s="126">
        <v>1950</v>
      </c>
      <c r="E120" s="124">
        <v>1950</v>
      </c>
      <c r="F120" s="125">
        <v>1950</v>
      </c>
      <c r="G120" s="126">
        <v>0</v>
      </c>
      <c r="H120" s="125">
        <v>0</v>
      </c>
      <c r="I120" s="125">
        <v>0</v>
      </c>
      <c r="J120" s="125">
        <v>0</v>
      </c>
      <c r="L120" s="102">
        <f t="shared" si="6"/>
        <v>0</v>
      </c>
      <c r="P120" s="121">
        <v>304</v>
      </c>
      <c r="Q120" s="122" t="s">
        <v>997</v>
      </c>
      <c r="R120" s="127">
        <v>22.12</v>
      </c>
      <c r="S120" s="124">
        <v>22.12</v>
      </c>
      <c r="T120" s="125">
        <v>22.12</v>
      </c>
      <c r="U120" s="126">
        <v>0</v>
      </c>
      <c r="V120" s="125">
        <v>91400</v>
      </c>
      <c r="W120" s="125">
        <v>73159.399999999994</v>
      </c>
      <c r="X120" s="125">
        <v>22.12</v>
      </c>
      <c r="Z120" s="102">
        <f t="shared" si="7"/>
        <v>22.12</v>
      </c>
    </row>
    <row r="121" spans="2:26" x14ac:dyDescent="0.25">
      <c r="B121" s="121">
        <v>293</v>
      </c>
      <c r="C121" s="122" t="s">
        <v>989</v>
      </c>
      <c r="D121" s="127">
        <v>768.07</v>
      </c>
      <c r="E121" s="124">
        <v>768.07</v>
      </c>
      <c r="F121" s="125">
        <v>768.07</v>
      </c>
      <c r="G121" s="126">
        <v>0</v>
      </c>
      <c r="H121" s="125">
        <v>0</v>
      </c>
      <c r="I121" s="125">
        <v>0</v>
      </c>
      <c r="J121" s="125">
        <v>0</v>
      </c>
      <c r="L121" s="102">
        <f t="shared" si="6"/>
        <v>0</v>
      </c>
      <c r="P121" s="121">
        <v>308</v>
      </c>
      <c r="Q121" s="122" t="s">
        <v>998</v>
      </c>
      <c r="R121" s="123">
        <v>5379.33</v>
      </c>
      <c r="S121" s="124">
        <v>5379.33</v>
      </c>
      <c r="T121" s="125">
        <v>5379.33</v>
      </c>
      <c r="U121" s="126">
        <v>0</v>
      </c>
      <c r="V121" s="125">
        <v>258611.89</v>
      </c>
      <c r="W121" s="125">
        <v>224783.97</v>
      </c>
      <c r="X121" s="125">
        <v>5379.33</v>
      </c>
      <c r="Z121" s="102">
        <f t="shared" si="7"/>
        <v>5379.33</v>
      </c>
    </row>
    <row r="122" spans="2:26" x14ac:dyDescent="0.25">
      <c r="B122" s="121">
        <v>294</v>
      </c>
      <c r="C122" s="122" t="s">
        <v>990</v>
      </c>
      <c r="D122" s="126">
        <v>137753.1</v>
      </c>
      <c r="E122" s="124">
        <v>108726.2</v>
      </c>
      <c r="F122" s="125">
        <v>108726.2</v>
      </c>
      <c r="G122" s="126">
        <v>29026.9</v>
      </c>
      <c r="H122" s="125">
        <v>848398.2</v>
      </c>
      <c r="I122" s="125">
        <v>732672.78</v>
      </c>
      <c r="J122" s="125">
        <v>137753.1</v>
      </c>
      <c r="L122" s="102">
        <f t="shared" si="6"/>
        <v>108726.2</v>
      </c>
      <c r="P122" s="121">
        <v>311</v>
      </c>
      <c r="Q122" s="122" t="s">
        <v>999</v>
      </c>
      <c r="R122" s="126">
        <v>3054.5</v>
      </c>
      <c r="S122" s="124">
        <v>3054.5</v>
      </c>
      <c r="T122" s="125">
        <v>3054.5</v>
      </c>
      <c r="U122" s="126">
        <v>0</v>
      </c>
      <c r="V122" s="125">
        <v>52005</v>
      </c>
      <c r="W122" s="125">
        <v>45043.43</v>
      </c>
      <c r="X122" s="125">
        <v>3054.5</v>
      </c>
      <c r="Z122" s="102">
        <f t="shared" si="7"/>
        <v>3054.5</v>
      </c>
    </row>
    <row r="123" spans="2:26" x14ac:dyDescent="0.25">
      <c r="B123" s="121">
        <v>295</v>
      </c>
      <c r="C123" s="122" t="s">
        <v>991</v>
      </c>
      <c r="D123" s="127">
        <v>193.12</v>
      </c>
      <c r="E123" s="124">
        <v>193.12</v>
      </c>
      <c r="F123" s="125">
        <v>193.12</v>
      </c>
      <c r="G123" s="126">
        <v>0</v>
      </c>
      <c r="H123" s="125">
        <v>0</v>
      </c>
      <c r="I123" s="125">
        <v>0</v>
      </c>
      <c r="J123" s="125">
        <v>0</v>
      </c>
      <c r="L123" s="102">
        <f t="shared" si="6"/>
        <v>0</v>
      </c>
      <c r="P123" s="121">
        <v>312</v>
      </c>
      <c r="Q123" s="122" t="s">
        <v>1000</v>
      </c>
      <c r="R123" s="123">
        <v>36330.01</v>
      </c>
      <c r="S123" s="124">
        <v>28746.93</v>
      </c>
      <c r="T123" s="125">
        <v>28746.93</v>
      </c>
      <c r="U123" s="123">
        <v>7583.08</v>
      </c>
      <c r="V123" s="125">
        <v>170137.3</v>
      </c>
      <c r="W123" s="125">
        <v>140034.01999999999</v>
      </c>
      <c r="X123" s="125">
        <v>36330.01</v>
      </c>
      <c r="Z123" s="102">
        <f t="shared" si="7"/>
        <v>28746.93</v>
      </c>
    </row>
    <row r="124" spans="2:26" x14ac:dyDescent="0.25">
      <c r="B124" s="121">
        <v>297</v>
      </c>
      <c r="C124" s="122" t="s">
        <v>992</v>
      </c>
      <c r="D124" s="126">
        <v>8412</v>
      </c>
      <c r="E124" s="124">
        <v>8412</v>
      </c>
      <c r="F124" s="125">
        <v>8412</v>
      </c>
      <c r="G124" s="126">
        <v>0</v>
      </c>
      <c r="H124" s="125">
        <v>2485170</v>
      </c>
      <c r="I124" s="125">
        <v>2082308.4</v>
      </c>
      <c r="J124" s="125">
        <v>8412</v>
      </c>
      <c r="L124" s="102">
        <f t="shared" si="6"/>
        <v>8412</v>
      </c>
      <c r="P124" s="121">
        <v>315</v>
      </c>
      <c r="Q124" s="122" t="s">
        <v>1001</v>
      </c>
      <c r="R124" s="123">
        <v>2178.1799999999998</v>
      </c>
      <c r="S124" s="124">
        <v>2178.1799999999998</v>
      </c>
      <c r="T124" s="125">
        <v>2178.1799999999998</v>
      </c>
      <c r="U124" s="126">
        <v>0</v>
      </c>
      <c r="V124" s="125">
        <v>0</v>
      </c>
      <c r="W124" s="125">
        <v>0</v>
      </c>
      <c r="X124" s="125">
        <v>0</v>
      </c>
      <c r="Z124" s="102">
        <f t="shared" si="7"/>
        <v>0</v>
      </c>
    </row>
    <row r="125" spans="2:26" x14ac:dyDescent="0.25">
      <c r="B125" s="121">
        <v>298</v>
      </c>
      <c r="C125" s="122" t="s">
        <v>993</v>
      </c>
      <c r="D125" s="127">
        <v>458.82</v>
      </c>
      <c r="E125" s="124">
        <v>458.82</v>
      </c>
      <c r="F125" s="125">
        <v>458.82</v>
      </c>
      <c r="G125" s="126">
        <v>0</v>
      </c>
      <c r="H125" s="125">
        <v>0</v>
      </c>
      <c r="I125" s="125">
        <v>0</v>
      </c>
      <c r="J125" s="125">
        <v>0</v>
      </c>
      <c r="L125" s="102">
        <f t="shared" si="6"/>
        <v>0</v>
      </c>
      <c r="P125" s="121">
        <v>316</v>
      </c>
      <c r="Q125" s="122" t="s">
        <v>1002</v>
      </c>
      <c r="R125" s="123">
        <v>2372.65</v>
      </c>
      <c r="S125" s="124">
        <v>2372.65</v>
      </c>
      <c r="T125" s="125">
        <v>2372.65</v>
      </c>
      <c r="U125" s="126">
        <v>0</v>
      </c>
      <c r="V125" s="125">
        <v>0</v>
      </c>
      <c r="W125" s="125">
        <v>0</v>
      </c>
      <c r="X125" s="125">
        <v>0</v>
      </c>
      <c r="Z125" s="102">
        <f t="shared" si="7"/>
        <v>0</v>
      </c>
    </row>
    <row r="126" spans="2:26" x14ac:dyDescent="0.25">
      <c r="B126" s="121">
        <v>299</v>
      </c>
      <c r="C126" s="122" t="s">
        <v>994</v>
      </c>
      <c r="D126" s="127">
        <v>317.24</v>
      </c>
      <c r="E126" s="124">
        <v>317.24</v>
      </c>
      <c r="F126" s="125">
        <v>317.24</v>
      </c>
      <c r="G126" s="126">
        <v>0</v>
      </c>
      <c r="H126" s="125">
        <v>23930.5</v>
      </c>
      <c r="I126" s="125">
        <v>20734.63</v>
      </c>
      <c r="J126" s="125">
        <v>317.24</v>
      </c>
      <c r="L126" s="102">
        <f t="shared" si="6"/>
        <v>317.24</v>
      </c>
      <c r="P126" s="121">
        <v>317</v>
      </c>
      <c r="Q126" s="122" t="s">
        <v>1003</v>
      </c>
      <c r="R126" s="123">
        <v>4378.58</v>
      </c>
      <c r="S126" s="124">
        <v>4378.58</v>
      </c>
      <c r="T126" s="125">
        <v>4378.58</v>
      </c>
      <c r="U126" s="126">
        <v>0</v>
      </c>
      <c r="V126" s="125">
        <v>12366</v>
      </c>
      <c r="W126" s="125">
        <v>10758.42</v>
      </c>
      <c r="X126" s="125">
        <v>4378.58</v>
      </c>
      <c r="Z126" s="102">
        <f t="shared" si="7"/>
        <v>4378.58</v>
      </c>
    </row>
    <row r="127" spans="2:26" x14ac:dyDescent="0.25">
      <c r="B127" s="121">
        <v>300</v>
      </c>
      <c r="C127" s="122" t="s">
        <v>995</v>
      </c>
      <c r="D127" s="123">
        <v>1039.93</v>
      </c>
      <c r="E127" s="124">
        <v>1039.93</v>
      </c>
      <c r="F127" s="125">
        <v>1039.93</v>
      </c>
      <c r="G127" s="126">
        <v>0</v>
      </c>
      <c r="H127" s="125">
        <v>0</v>
      </c>
      <c r="I127" s="125">
        <v>0</v>
      </c>
      <c r="J127" s="125">
        <v>0</v>
      </c>
      <c r="L127" s="102">
        <f t="shared" si="6"/>
        <v>0</v>
      </c>
      <c r="P127" s="121">
        <v>318</v>
      </c>
      <c r="Q127" s="122" t="s">
        <v>1004</v>
      </c>
      <c r="R127" s="126">
        <v>2150</v>
      </c>
      <c r="S127" s="124">
        <v>2150</v>
      </c>
      <c r="T127" s="125">
        <v>2150</v>
      </c>
      <c r="U127" s="126">
        <v>0</v>
      </c>
      <c r="V127" s="125">
        <v>0</v>
      </c>
      <c r="W127" s="125">
        <v>0</v>
      </c>
      <c r="X127" s="125">
        <v>0</v>
      </c>
      <c r="Z127" s="102">
        <f t="shared" si="7"/>
        <v>0</v>
      </c>
    </row>
    <row r="128" spans="2:26" x14ac:dyDescent="0.25">
      <c r="B128" s="121">
        <v>301</v>
      </c>
      <c r="C128" s="122" t="s">
        <v>996</v>
      </c>
      <c r="D128" s="123">
        <v>1003.58</v>
      </c>
      <c r="E128" s="124">
        <v>1003.58</v>
      </c>
      <c r="F128" s="125">
        <v>1003.58</v>
      </c>
      <c r="G128" s="126">
        <v>0</v>
      </c>
      <c r="H128" s="125">
        <v>12904.5</v>
      </c>
      <c r="I128" s="125">
        <v>11097.87</v>
      </c>
      <c r="J128" s="125">
        <v>1003.58</v>
      </c>
      <c r="L128" s="102">
        <f t="shared" si="6"/>
        <v>1003.58</v>
      </c>
      <c r="P128" s="121">
        <v>319</v>
      </c>
      <c r="Q128" s="122" t="s">
        <v>1005</v>
      </c>
      <c r="R128" s="123">
        <v>5058.32</v>
      </c>
      <c r="S128" s="124">
        <v>5058.32</v>
      </c>
      <c r="T128" s="125">
        <v>5058.32</v>
      </c>
      <c r="U128" s="126">
        <v>0</v>
      </c>
      <c r="V128" s="125">
        <v>0</v>
      </c>
      <c r="W128" s="125">
        <v>0</v>
      </c>
      <c r="X128" s="125">
        <v>0</v>
      </c>
      <c r="Z128" s="102">
        <f t="shared" si="7"/>
        <v>0</v>
      </c>
    </row>
    <row r="129" spans="2:26" x14ac:dyDescent="0.25">
      <c r="B129" s="121">
        <v>304</v>
      </c>
      <c r="C129" s="122" t="s">
        <v>997</v>
      </c>
      <c r="D129" s="127">
        <v>22.12</v>
      </c>
      <c r="E129" s="124">
        <v>22.12</v>
      </c>
      <c r="F129" s="125">
        <v>22.12</v>
      </c>
      <c r="G129" s="126">
        <v>0</v>
      </c>
      <c r="H129" s="125">
        <v>91400</v>
      </c>
      <c r="I129" s="125">
        <v>73159.399999999994</v>
      </c>
      <c r="J129" s="125">
        <v>22.12</v>
      </c>
      <c r="L129" s="102">
        <f t="shared" si="6"/>
        <v>22.12</v>
      </c>
      <c r="P129" s="121">
        <v>320</v>
      </c>
      <c r="Q129" s="122" t="s">
        <v>1006</v>
      </c>
      <c r="R129" s="127">
        <v>174.07</v>
      </c>
      <c r="S129" s="124">
        <v>174.07</v>
      </c>
      <c r="T129" s="125">
        <v>174.07</v>
      </c>
      <c r="U129" s="126">
        <v>0</v>
      </c>
      <c r="V129" s="125">
        <v>0</v>
      </c>
      <c r="W129" s="125">
        <v>0</v>
      </c>
      <c r="X129" s="125">
        <v>0</v>
      </c>
      <c r="Z129" s="102">
        <f t="shared" si="7"/>
        <v>0</v>
      </c>
    </row>
    <row r="130" spans="2:26" x14ac:dyDescent="0.25">
      <c r="B130" s="121">
        <v>308</v>
      </c>
      <c r="C130" s="122" t="s">
        <v>998</v>
      </c>
      <c r="D130" s="123">
        <v>5379.33</v>
      </c>
      <c r="E130" s="124">
        <v>5379.33</v>
      </c>
      <c r="F130" s="125">
        <v>5379.33</v>
      </c>
      <c r="G130" s="126">
        <v>0</v>
      </c>
      <c r="H130" s="125">
        <v>258611.89</v>
      </c>
      <c r="I130" s="125">
        <v>224783.97</v>
      </c>
      <c r="J130" s="125">
        <v>5379.33</v>
      </c>
      <c r="L130" s="102">
        <f t="shared" si="6"/>
        <v>5379.33</v>
      </c>
      <c r="P130" s="121">
        <v>321</v>
      </c>
      <c r="Q130" s="122" t="s">
        <v>1007</v>
      </c>
      <c r="R130" s="127">
        <v>829.51</v>
      </c>
      <c r="S130" s="124">
        <v>829.51</v>
      </c>
      <c r="T130" s="125">
        <v>829.51</v>
      </c>
      <c r="U130" s="126">
        <v>0</v>
      </c>
      <c r="V130" s="125">
        <v>0</v>
      </c>
      <c r="W130" s="125">
        <v>0</v>
      </c>
      <c r="X130" s="125">
        <v>0</v>
      </c>
      <c r="Z130" s="102">
        <f t="shared" si="7"/>
        <v>0</v>
      </c>
    </row>
    <row r="131" spans="2:26" x14ac:dyDescent="0.25">
      <c r="B131" s="121">
        <v>311</v>
      </c>
      <c r="C131" s="122" t="s">
        <v>999</v>
      </c>
      <c r="D131" s="126">
        <v>3054.5</v>
      </c>
      <c r="E131" s="124">
        <v>3054.5</v>
      </c>
      <c r="F131" s="125">
        <v>3054.5</v>
      </c>
      <c r="G131" s="126">
        <v>0</v>
      </c>
      <c r="H131" s="125">
        <v>52005</v>
      </c>
      <c r="I131" s="125">
        <v>45043.43</v>
      </c>
      <c r="J131" s="125">
        <v>3054.5</v>
      </c>
      <c r="L131" s="102">
        <f t="shared" si="6"/>
        <v>3054.5</v>
      </c>
      <c r="P131" s="121">
        <v>325</v>
      </c>
      <c r="Q131" s="122" t="s">
        <v>1008</v>
      </c>
      <c r="R131" s="127">
        <v>948.01</v>
      </c>
      <c r="S131" s="124">
        <v>948.01</v>
      </c>
      <c r="T131" s="125">
        <v>948.01</v>
      </c>
      <c r="U131" s="126">
        <v>0</v>
      </c>
      <c r="V131" s="125">
        <v>0</v>
      </c>
      <c r="W131" s="125">
        <v>0</v>
      </c>
      <c r="X131" s="125">
        <v>0</v>
      </c>
      <c r="Z131" s="102">
        <f t="shared" si="7"/>
        <v>0</v>
      </c>
    </row>
    <row r="132" spans="2:26" x14ac:dyDescent="0.25">
      <c r="B132" s="121">
        <v>312</v>
      </c>
      <c r="C132" s="122" t="s">
        <v>1000</v>
      </c>
      <c r="D132" s="123">
        <v>36330.01</v>
      </c>
      <c r="E132" s="124">
        <v>28746.93</v>
      </c>
      <c r="F132" s="125">
        <v>28746.93</v>
      </c>
      <c r="G132" s="123">
        <v>7583.08</v>
      </c>
      <c r="H132" s="125">
        <v>170137.3</v>
      </c>
      <c r="I132" s="125">
        <v>140034.01999999999</v>
      </c>
      <c r="J132" s="125">
        <v>36330.01</v>
      </c>
      <c r="L132" s="102">
        <f t="shared" si="6"/>
        <v>28746.93</v>
      </c>
      <c r="P132" s="121">
        <v>326</v>
      </c>
      <c r="Q132" s="122" t="s">
        <v>975</v>
      </c>
      <c r="R132" s="126">
        <v>2150</v>
      </c>
      <c r="S132" s="124">
        <v>2150</v>
      </c>
      <c r="T132" s="125">
        <v>2150</v>
      </c>
      <c r="U132" s="126">
        <v>0</v>
      </c>
      <c r="V132" s="125">
        <v>0</v>
      </c>
      <c r="W132" s="125">
        <v>0</v>
      </c>
      <c r="X132" s="125">
        <v>0</v>
      </c>
      <c r="Z132" s="102">
        <f t="shared" si="7"/>
        <v>0</v>
      </c>
    </row>
    <row r="133" spans="2:26" x14ac:dyDescent="0.25">
      <c r="B133" s="121">
        <v>315</v>
      </c>
      <c r="C133" s="122" t="s">
        <v>1001</v>
      </c>
      <c r="D133" s="123">
        <v>2178.1799999999998</v>
      </c>
      <c r="E133" s="124">
        <v>2178.1799999999998</v>
      </c>
      <c r="F133" s="125">
        <v>2178.1799999999998</v>
      </c>
      <c r="G133" s="126">
        <v>0</v>
      </c>
      <c r="H133" s="125">
        <v>0</v>
      </c>
      <c r="I133" s="125">
        <v>0</v>
      </c>
      <c r="J133" s="125">
        <v>0</v>
      </c>
      <c r="L133" s="102">
        <f t="shared" si="6"/>
        <v>0</v>
      </c>
      <c r="P133" s="121">
        <v>327</v>
      </c>
      <c r="Q133" s="122" t="s">
        <v>1009</v>
      </c>
      <c r="R133" s="127">
        <v>19.97</v>
      </c>
      <c r="S133" s="124">
        <v>19.97</v>
      </c>
      <c r="T133" s="125">
        <v>19.97</v>
      </c>
      <c r="U133" s="126">
        <v>0</v>
      </c>
      <c r="V133" s="125">
        <v>0</v>
      </c>
      <c r="W133" s="125">
        <v>0</v>
      </c>
      <c r="X133" s="125">
        <v>0</v>
      </c>
      <c r="Z133" s="102">
        <f t="shared" si="7"/>
        <v>0</v>
      </c>
    </row>
    <row r="134" spans="2:26" x14ac:dyDescent="0.25">
      <c r="B134" s="121">
        <v>316</v>
      </c>
      <c r="C134" s="122" t="s">
        <v>1002</v>
      </c>
      <c r="D134" s="123">
        <v>2372.65</v>
      </c>
      <c r="E134" s="124">
        <v>2372.65</v>
      </c>
      <c r="F134" s="125">
        <v>2372.65</v>
      </c>
      <c r="G134" s="126">
        <v>0</v>
      </c>
      <c r="H134" s="125">
        <v>0</v>
      </c>
      <c r="I134" s="125">
        <v>0</v>
      </c>
      <c r="J134" s="125">
        <v>0</v>
      </c>
      <c r="L134" s="102">
        <f t="shared" si="6"/>
        <v>0</v>
      </c>
      <c r="P134" s="121">
        <v>332</v>
      </c>
      <c r="Q134" s="122" t="s">
        <v>1010</v>
      </c>
      <c r="R134" s="123">
        <v>28900.76</v>
      </c>
      <c r="S134" s="124">
        <v>28900.76</v>
      </c>
      <c r="T134" s="125">
        <v>28900.76</v>
      </c>
      <c r="U134" s="126">
        <v>0</v>
      </c>
      <c r="V134" s="125">
        <v>0</v>
      </c>
      <c r="W134" s="125">
        <v>0</v>
      </c>
      <c r="X134" s="125">
        <v>0</v>
      </c>
      <c r="Z134" s="102">
        <f t="shared" si="7"/>
        <v>0</v>
      </c>
    </row>
    <row r="135" spans="2:26" x14ac:dyDescent="0.25">
      <c r="B135" s="121">
        <v>317</v>
      </c>
      <c r="C135" s="122" t="s">
        <v>1003</v>
      </c>
      <c r="D135" s="123">
        <v>4378.58</v>
      </c>
      <c r="E135" s="124">
        <v>4378.58</v>
      </c>
      <c r="F135" s="125">
        <v>4378.58</v>
      </c>
      <c r="G135" s="126">
        <v>0</v>
      </c>
      <c r="H135" s="125">
        <v>12366</v>
      </c>
      <c r="I135" s="125">
        <v>10758.42</v>
      </c>
      <c r="J135" s="125">
        <v>4378.58</v>
      </c>
      <c r="L135" s="102">
        <f t="shared" si="6"/>
        <v>4378.58</v>
      </c>
      <c r="P135" s="121">
        <v>336</v>
      </c>
      <c r="Q135" s="122" t="s">
        <v>1011</v>
      </c>
      <c r="R135" s="126">
        <v>1200</v>
      </c>
      <c r="S135" s="124">
        <v>1200</v>
      </c>
      <c r="T135" s="125">
        <v>1200</v>
      </c>
      <c r="U135" s="126">
        <v>0</v>
      </c>
      <c r="V135" s="125">
        <v>0</v>
      </c>
      <c r="W135" s="125">
        <v>0</v>
      </c>
      <c r="X135" s="125">
        <v>0</v>
      </c>
      <c r="Z135" s="102">
        <f t="shared" si="7"/>
        <v>0</v>
      </c>
    </row>
    <row r="136" spans="2:26" x14ac:dyDescent="0.25">
      <c r="B136" s="121">
        <v>318</v>
      </c>
      <c r="C136" s="122" t="s">
        <v>1004</v>
      </c>
      <c r="D136" s="126">
        <v>2150</v>
      </c>
      <c r="E136" s="124">
        <v>2150</v>
      </c>
      <c r="F136" s="125">
        <v>2150</v>
      </c>
      <c r="G136" s="126">
        <v>0</v>
      </c>
      <c r="H136" s="125">
        <v>0</v>
      </c>
      <c r="I136" s="125">
        <v>0</v>
      </c>
      <c r="J136" s="125">
        <v>0</v>
      </c>
      <c r="L136" s="102">
        <f t="shared" si="6"/>
        <v>0</v>
      </c>
      <c r="P136" s="121">
        <v>338</v>
      </c>
      <c r="Q136" s="122" t="s">
        <v>1012</v>
      </c>
      <c r="R136" s="126">
        <v>855.9</v>
      </c>
      <c r="S136" s="124">
        <v>855.9</v>
      </c>
      <c r="T136" s="125">
        <v>855.9</v>
      </c>
      <c r="U136" s="126">
        <v>0</v>
      </c>
      <c r="V136" s="125">
        <v>0</v>
      </c>
      <c r="W136" s="125">
        <v>0</v>
      </c>
      <c r="X136" s="125">
        <v>0</v>
      </c>
      <c r="Z136" s="102">
        <f t="shared" si="7"/>
        <v>0</v>
      </c>
    </row>
    <row r="137" spans="2:26" x14ac:dyDescent="0.25">
      <c r="B137" s="121">
        <v>319</v>
      </c>
      <c r="C137" s="122" t="s">
        <v>1005</v>
      </c>
      <c r="D137" s="123">
        <v>5058.32</v>
      </c>
      <c r="E137" s="124">
        <v>5058.32</v>
      </c>
      <c r="F137" s="125">
        <v>5058.32</v>
      </c>
      <c r="G137" s="126">
        <v>0</v>
      </c>
      <c r="H137" s="125">
        <v>0</v>
      </c>
      <c r="I137" s="125">
        <v>0</v>
      </c>
      <c r="J137" s="125">
        <v>0</v>
      </c>
      <c r="L137" s="102">
        <f t="shared" si="6"/>
        <v>0</v>
      </c>
      <c r="P137" s="121">
        <v>341</v>
      </c>
      <c r="Q137" s="122" t="s">
        <v>1013</v>
      </c>
      <c r="R137" s="123">
        <v>5296.54</v>
      </c>
      <c r="S137" s="124">
        <v>-233.95</v>
      </c>
      <c r="T137" s="125">
        <v>0</v>
      </c>
      <c r="U137" s="123">
        <v>5296.54</v>
      </c>
      <c r="V137" s="125">
        <v>24220</v>
      </c>
      <c r="W137" s="125">
        <v>18214.3</v>
      </c>
      <c r="X137" s="125">
        <v>5296.54</v>
      </c>
      <c r="Z137" s="102">
        <f t="shared" si="7"/>
        <v>0</v>
      </c>
    </row>
    <row r="138" spans="2:26" x14ac:dyDescent="0.25">
      <c r="B138" s="121">
        <v>320</v>
      </c>
      <c r="C138" s="122" t="s">
        <v>1006</v>
      </c>
      <c r="D138" s="127">
        <v>174.07</v>
      </c>
      <c r="E138" s="124">
        <v>174.07</v>
      </c>
      <c r="F138" s="125">
        <v>174.07</v>
      </c>
      <c r="G138" s="126">
        <v>0</v>
      </c>
      <c r="H138" s="125">
        <v>0</v>
      </c>
      <c r="I138" s="125">
        <v>0</v>
      </c>
      <c r="J138" s="125">
        <v>0</v>
      </c>
      <c r="L138" s="102">
        <f t="shared" si="6"/>
        <v>0</v>
      </c>
      <c r="P138" s="121">
        <v>343</v>
      </c>
      <c r="Q138" s="122" t="s">
        <v>1014</v>
      </c>
      <c r="R138" s="127">
        <v>254.48</v>
      </c>
      <c r="S138" s="124">
        <v>254.48</v>
      </c>
      <c r="T138" s="125">
        <v>254.48</v>
      </c>
      <c r="U138" s="126">
        <v>0</v>
      </c>
      <c r="V138" s="125">
        <v>3416.5</v>
      </c>
      <c r="W138" s="125">
        <v>2972.36</v>
      </c>
      <c r="X138" s="125">
        <v>254.48</v>
      </c>
      <c r="Z138" s="102">
        <f t="shared" si="7"/>
        <v>254.48</v>
      </c>
    </row>
    <row r="139" spans="2:26" x14ac:dyDescent="0.25">
      <c r="B139" s="121">
        <v>321</v>
      </c>
      <c r="C139" s="122" t="s">
        <v>1007</v>
      </c>
      <c r="D139" s="127">
        <v>829.51</v>
      </c>
      <c r="E139" s="124">
        <v>829.51</v>
      </c>
      <c r="F139" s="125">
        <v>829.51</v>
      </c>
      <c r="G139" s="126">
        <v>0</v>
      </c>
      <c r="H139" s="125">
        <v>0</v>
      </c>
      <c r="I139" s="125">
        <v>0</v>
      </c>
      <c r="J139" s="125">
        <v>0</v>
      </c>
      <c r="L139" s="102">
        <f t="shared" si="6"/>
        <v>0</v>
      </c>
      <c r="P139" s="121">
        <v>344</v>
      </c>
      <c r="Q139" s="122" t="s">
        <v>1015</v>
      </c>
      <c r="R139" s="123">
        <v>1163.6400000000001</v>
      </c>
      <c r="S139" s="124">
        <v>1163.6400000000001</v>
      </c>
      <c r="T139" s="125">
        <v>1163.6400000000001</v>
      </c>
      <c r="U139" s="126">
        <v>0</v>
      </c>
      <c r="V139" s="125">
        <v>6204</v>
      </c>
      <c r="W139" s="125">
        <v>5253.12</v>
      </c>
      <c r="X139" s="125">
        <v>1163.6400000000001</v>
      </c>
      <c r="Z139" s="102">
        <f t="shared" si="7"/>
        <v>1163.6400000000001</v>
      </c>
    </row>
    <row r="140" spans="2:26" x14ac:dyDescent="0.25">
      <c r="B140" s="121">
        <v>325</v>
      </c>
      <c r="C140" s="122" t="s">
        <v>1008</v>
      </c>
      <c r="D140" s="127">
        <v>948.01</v>
      </c>
      <c r="E140" s="124">
        <v>948.01</v>
      </c>
      <c r="F140" s="125">
        <v>948.01</v>
      </c>
      <c r="G140" s="126">
        <v>0</v>
      </c>
      <c r="H140" s="125">
        <v>0</v>
      </c>
      <c r="I140" s="125">
        <v>0</v>
      </c>
      <c r="J140" s="125">
        <v>0</v>
      </c>
      <c r="L140" s="102">
        <f t="shared" si="6"/>
        <v>0</v>
      </c>
      <c r="P140" s="121">
        <v>345</v>
      </c>
      <c r="Q140" s="122" t="s">
        <v>1016</v>
      </c>
      <c r="R140" s="123">
        <v>55119.040000000001</v>
      </c>
      <c r="S140" s="124">
        <v>55119.040000000001</v>
      </c>
      <c r="T140" s="125">
        <v>55119.040000000001</v>
      </c>
      <c r="U140" s="126">
        <v>0</v>
      </c>
      <c r="V140" s="125">
        <v>0</v>
      </c>
      <c r="W140" s="125">
        <v>0</v>
      </c>
      <c r="X140" s="125">
        <v>0</v>
      </c>
      <c r="Z140" s="102">
        <f t="shared" si="7"/>
        <v>0</v>
      </c>
    </row>
    <row r="141" spans="2:26" x14ac:dyDescent="0.25">
      <c r="B141" s="121">
        <v>326</v>
      </c>
      <c r="C141" s="122" t="s">
        <v>975</v>
      </c>
      <c r="D141" s="126">
        <v>2150</v>
      </c>
      <c r="E141" s="124">
        <v>2150</v>
      </c>
      <c r="F141" s="125">
        <v>2150</v>
      </c>
      <c r="G141" s="126">
        <v>0</v>
      </c>
      <c r="H141" s="125">
        <v>0</v>
      </c>
      <c r="I141" s="125">
        <v>0</v>
      </c>
      <c r="J141" s="125">
        <v>0</v>
      </c>
      <c r="L141" s="102">
        <f t="shared" si="6"/>
        <v>0</v>
      </c>
      <c r="P141" s="121">
        <v>346</v>
      </c>
      <c r="Q141" s="122" t="s">
        <v>1017</v>
      </c>
      <c r="R141" s="126">
        <v>240</v>
      </c>
      <c r="S141" s="124">
        <v>240</v>
      </c>
      <c r="T141" s="125">
        <v>240</v>
      </c>
      <c r="U141" s="126">
        <v>0</v>
      </c>
      <c r="V141" s="125">
        <v>0</v>
      </c>
      <c r="W141" s="125">
        <v>0</v>
      </c>
      <c r="X141" s="125">
        <v>0</v>
      </c>
      <c r="Z141" s="102">
        <f t="shared" si="7"/>
        <v>0</v>
      </c>
    </row>
    <row r="142" spans="2:26" x14ac:dyDescent="0.25">
      <c r="B142" s="121">
        <v>327</v>
      </c>
      <c r="C142" s="122" t="s">
        <v>1009</v>
      </c>
      <c r="D142" s="127">
        <v>19.97</v>
      </c>
      <c r="E142" s="124">
        <v>19.97</v>
      </c>
      <c r="F142" s="125">
        <v>19.97</v>
      </c>
      <c r="G142" s="126">
        <v>0</v>
      </c>
      <c r="H142" s="125">
        <v>0</v>
      </c>
      <c r="I142" s="125">
        <v>0</v>
      </c>
      <c r="J142" s="125">
        <v>0</v>
      </c>
      <c r="L142" s="102">
        <f t="shared" si="6"/>
        <v>0</v>
      </c>
      <c r="P142" s="121">
        <v>348</v>
      </c>
      <c r="Q142" s="122" t="s">
        <v>973</v>
      </c>
      <c r="R142" s="123">
        <v>5539.43</v>
      </c>
      <c r="S142" s="124">
        <v>5539.43</v>
      </c>
      <c r="T142" s="125">
        <v>5539.43</v>
      </c>
      <c r="U142" s="126">
        <v>0</v>
      </c>
      <c r="V142" s="125">
        <v>23519.87</v>
      </c>
      <c r="W142" s="125">
        <v>19122.12</v>
      </c>
      <c r="X142" s="125">
        <v>5539.43</v>
      </c>
      <c r="Z142" s="102">
        <f t="shared" si="7"/>
        <v>5539.43</v>
      </c>
    </row>
    <row r="143" spans="2:26" x14ac:dyDescent="0.25">
      <c r="B143" s="121">
        <v>332</v>
      </c>
      <c r="C143" s="122" t="s">
        <v>1010</v>
      </c>
      <c r="D143" s="123">
        <v>28900.76</v>
      </c>
      <c r="E143" s="124">
        <v>28900.76</v>
      </c>
      <c r="F143" s="125">
        <v>28900.76</v>
      </c>
      <c r="G143" s="126">
        <v>0</v>
      </c>
      <c r="H143" s="125">
        <v>0</v>
      </c>
      <c r="I143" s="125">
        <v>0</v>
      </c>
      <c r="J143" s="125">
        <v>0</v>
      </c>
      <c r="L143" s="102">
        <f t="shared" si="6"/>
        <v>0</v>
      </c>
      <c r="P143" s="121">
        <v>353</v>
      </c>
      <c r="Q143" s="122" t="s">
        <v>1018</v>
      </c>
      <c r="R143" s="123">
        <v>1807.94</v>
      </c>
      <c r="S143" s="124">
        <v>1807.94</v>
      </c>
      <c r="T143" s="125">
        <v>1807.94</v>
      </c>
      <c r="U143" s="126">
        <v>0</v>
      </c>
      <c r="V143" s="125">
        <v>0</v>
      </c>
      <c r="W143" s="125">
        <v>0</v>
      </c>
      <c r="X143" s="125">
        <v>0</v>
      </c>
      <c r="Z143" s="102">
        <f t="shared" si="7"/>
        <v>0</v>
      </c>
    </row>
    <row r="144" spans="2:26" x14ac:dyDescent="0.25">
      <c r="B144" s="121">
        <v>336</v>
      </c>
      <c r="C144" s="122" t="s">
        <v>1011</v>
      </c>
      <c r="D144" s="126">
        <v>1200</v>
      </c>
      <c r="E144" s="124">
        <v>1200</v>
      </c>
      <c r="F144" s="125">
        <v>1200</v>
      </c>
      <c r="G144" s="126">
        <v>0</v>
      </c>
      <c r="H144" s="125">
        <v>0</v>
      </c>
      <c r="I144" s="125">
        <v>0</v>
      </c>
      <c r="J144" s="125">
        <v>0</v>
      </c>
      <c r="L144" s="102">
        <f t="shared" si="6"/>
        <v>0</v>
      </c>
      <c r="P144" s="121">
        <v>355</v>
      </c>
      <c r="Q144" s="122" t="s">
        <v>1019</v>
      </c>
      <c r="R144" s="123">
        <v>1371.66</v>
      </c>
      <c r="S144" s="124">
        <v>1371.66</v>
      </c>
      <c r="T144" s="125">
        <v>1371.66</v>
      </c>
      <c r="U144" s="126">
        <v>0</v>
      </c>
      <c r="V144" s="125">
        <v>450036</v>
      </c>
      <c r="W144" s="125">
        <v>389178</v>
      </c>
      <c r="X144" s="125">
        <v>1371.66</v>
      </c>
      <c r="Z144" s="102">
        <f t="shared" si="7"/>
        <v>1371.66</v>
      </c>
    </row>
    <row r="145" spans="1:27" x14ac:dyDescent="0.25">
      <c r="B145" s="121">
        <v>338</v>
      </c>
      <c r="C145" s="122" t="s">
        <v>1012</v>
      </c>
      <c r="D145" s="126">
        <v>855.9</v>
      </c>
      <c r="E145" s="124">
        <v>855.9</v>
      </c>
      <c r="F145" s="125">
        <v>855.9</v>
      </c>
      <c r="G145" s="126">
        <v>0</v>
      </c>
      <c r="H145" s="125">
        <v>0</v>
      </c>
      <c r="I145" s="125">
        <v>0</v>
      </c>
      <c r="J145" s="125">
        <v>0</v>
      </c>
      <c r="L145" s="102">
        <f t="shared" si="6"/>
        <v>0</v>
      </c>
      <c r="P145" s="121">
        <v>360</v>
      </c>
      <c r="Q145" s="122" t="s">
        <v>921</v>
      </c>
      <c r="R145" s="123">
        <v>20625.84</v>
      </c>
      <c r="S145" s="124">
        <v>6575.29</v>
      </c>
      <c r="T145" s="125">
        <v>6575.29</v>
      </c>
      <c r="U145" s="123">
        <v>14050.55</v>
      </c>
      <c r="V145" s="125">
        <v>292318</v>
      </c>
      <c r="W145" s="125">
        <v>244840.73</v>
      </c>
      <c r="X145" s="125">
        <v>20625.84</v>
      </c>
      <c r="Z145" s="102">
        <f t="shared" si="7"/>
        <v>6575.29</v>
      </c>
    </row>
    <row r="146" spans="1:27" x14ac:dyDescent="0.25">
      <c r="B146" s="121">
        <v>341</v>
      </c>
      <c r="C146" s="122" t="s">
        <v>1013</v>
      </c>
      <c r="D146" s="123">
        <v>5296.54</v>
      </c>
      <c r="E146" s="124">
        <v>-233.95</v>
      </c>
      <c r="F146" s="125">
        <v>0</v>
      </c>
      <c r="G146" s="123">
        <v>5296.54</v>
      </c>
      <c r="H146" s="125">
        <v>24220</v>
      </c>
      <c r="I146" s="125">
        <v>18214.3</v>
      </c>
      <c r="J146" s="125">
        <v>5296.54</v>
      </c>
      <c r="L146" s="102">
        <f t="shared" si="6"/>
        <v>0</v>
      </c>
      <c r="P146" s="121">
        <v>367</v>
      </c>
      <c r="Q146" s="122" t="s">
        <v>1020</v>
      </c>
      <c r="R146" s="123">
        <v>30227.25</v>
      </c>
      <c r="S146" s="124">
        <v>30227.25</v>
      </c>
      <c r="T146" s="125">
        <v>30227.25</v>
      </c>
      <c r="U146" s="126">
        <v>0</v>
      </c>
      <c r="V146" s="125">
        <v>256851</v>
      </c>
      <c r="W146" s="125">
        <v>212584.87</v>
      </c>
      <c r="X146" s="125">
        <v>30227.25</v>
      </c>
      <c r="Z146" s="102">
        <f t="shared" si="7"/>
        <v>30227.25</v>
      </c>
    </row>
    <row r="147" spans="1:27" x14ac:dyDescent="0.25">
      <c r="B147" s="121">
        <v>343</v>
      </c>
      <c r="C147" s="122" t="s">
        <v>1014</v>
      </c>
      <c r="D147" s="127">
        <v>254.48</v>
      </c>
      <c r="E147" s="124">
        <v>254.48</v>
      </c>
      <c r="F147" s="125">
        <v>254.48</v>
      </c>
      <c r="G147" s="126">
        <v>0</v>
      </c>
      <c r="H147" s="125">
        <v>3416.5</v>
      </c>
      <c r="I147" s="125">
        <v>2972.36</v>
      </c>
      <c r="J147" s="125">
        <v>254.48</v>
      </c>
      <c r="L147" s="102">
        <f t="shared" si="6"/>
        <v>254.48</v>
      </c>
      <c r="P147" s="121">
        <v>368</v>
      </c>
      <c r="Q147" s="122" t="s">
        <v>1021</v>
      </c>
      <c r="R147" s="127">
        <v>378.15</v>
      </c>
      <c r="S147" s="124">
        <v>378.15</v>
      </c>
      <c r="T147" s="125">
        <v>378.15</v>
      </c>
      <c r="U147" s="126">
        <v>0</v>
      </c>
      <c r="V147" s="125">
        <v>6821.63</v>
      </c>
      <c r="W147" s="125">
        <v>3397.12</v>
      </c>
      <c r="X147" s="125">
        <v>378.15</v>
      </c>
      <c r="Z147" s="102">
        <f t="shared" si="7"/>
        <v>378.15</v>
      </c>
    </row>
    <row r="148" spans="1:27" x14ac:dyDescent="0.25">
      <c r="B148" s="121">
        <v>344</v>
      </c>
      <c r="C148" s="122" t="s">
        <v>1015</v>
      </c>
      <c r="D148" s="123">
        <v>1163.6400000000001</v>
      </c>
      <c r="E148" s="124">
        <v>1163.6400000000001</v>
      </c>
      <c r="F148" s="125">
        <v>1163.6400000000001</v>
      </c>
      <c r="G148" s="126">
        <v>0</v>
      </c>
      <c r="H148" s="125">
        <v>6204</v>
      </c>
      <c r="I148" s="125">
        <v>5253.12</v>
      </c>
      <c r="J148" s="125">
        <v>1163.6400000000001</v>
      </c>
      <c r="L148" s="102">
        <f t="shared" si="6"/>
        <v>1163.6400000000001</v>
      </c>
      <c r="P148" s="121">
        <v>371</v>
      </c>
      <c r="Q148" s="122" t="s">
        <v>1022</v>
      </c>
      <c r="R148" s="123">
        <v>2225.13</v>
      </c>
      <c r="S148" s="124">
        <v>2225.13</v>
      </c>
      <c r="T148" s="125">
        <v>2225.13</v>
      </c>
      <c r="U148" s="126">
        <v>0</v>
      </c>
      <c r="V148" s="125">
        <v>0</v>
      </c>
      <c r="W148" s="125">
        <v>0</v>
      </c>
      <c r="X148" s="125">
        <v>0</v>
      </c>
      <c r="Z148" s="102">
        <f t="shared" si="7"/>
        <v>0</v>
      </c>
    </row>
    <row r="149" spans="1:27" x14ac:dyDescent="0.25">
      <c r="B149" s="121">
        <v>345</v>
      </c>
      <c r="C149" s="122" t="s">
        <v>1016</v>
      </c>
      <c r="D149" s="123">
        <v>55119.040000000001</v>
      </c>
      <c r="E149" s="124">
        <v>55119.040000000001</v>
      </c>
      <c r="F149" s="125">
        <v>55119.040000000001</v>
      </c>
      <c r="G149" s="126">
        <v>0</v>
      </c>
      <c r="H149" s="125">
        <v>0</v>
      </c>
      <c r="I149" s="125">
        <v>0</v>
      </c>
      <c r="J149" s="125">
        <v>0</v>
      </c>
      <c r="L149" s="102">
        <f t="shared" si="6"/>
        <v>0</v>
      </c>
      <c r="P149" s="121">
        <v>373</v>
      </c>
      <c r="Q149" s="122" t="s">
        <v>1023</v>
      </c>
      <c r="R149" s="127">
        <v>902.26</v>
      </c>
      <c r="S149" s="124">
        <v>902.26</v>
      </c>
      <c r="T149" s="125">
        <v>902.26</v>
      </c>
      <c r="U149" s="126">
        <v>0</v>
      </c>
      <c r="V149" s="125">
        <v>6080</v>
      </c>
      <c r="W149" s="125">
        <v>3344</v>
      </c>
      <c r="X149" s="125">
        <v>902.26</v>
      </c>
      <c r="Z149" s="102">
        <f t="shared" si="7"/>
        <v>902.26</v>
      </c>
    </row>
    <row r="150" spans="1:27" x14ac:dyDescent="0.25">
      <c r="B150" s="121">
        <v>346</v>
      </c>
      <c r="C150" s="122" t="s">
        <v>1017</v>
      </c>
      <c r="D150" s="126">
        <v>240</v>
      </c>
      <c r="E150" s="124">
        <v>240</v>
      </c>
      <c r="F150" s="125">
        <v>240</v>
      </c>
      <c r="G150" s="126">
        <v>0</v>
      </c>
      <c r="H150" s="125">
        <v>0</v>
      </c>
      <c r="I150" s="125">
        <v>0</v>
      </c>
      <c r="J150" s="125">
        <v>0</v>
      </c>
      <c r="L150" s="102">
        <f t="shared" si="6"/>
        <v>0</v>
      </c>
      <c r="P150" s="121">
        <v>375</v>
      </c>
      <c r="Q150" s="122" t="s">
        <v>1024</v>
      </c>
      <c r="R150" s="123">
        <v>3581.46</v>
      </c>
      <c r="S150" s="124">
        <v>322.41000000000003</v>
      </c>
      <c r="T150" s="125">
        <v>322.41000000000003</v>
      </c>
      <c r="U150" s="123">
        <v>3259.05</v>
      </c>
      <c r="V150" s="125">
        <v>0</v>
      </c>
      <c r="W150" s="125">
        <v>0</v>
      </c>
      <c r="X150" s="125">
        <v>0</v>
      </c>
      <c r="Z150" s="102">
        <f t="shared" si="7"/>
        <v>0</v>
      </c>
    </row>
    <row r="151" spans="1:27" x14ac:dyDescent="0.25">
      <c r="B151" s="121">
        <v>348</v>
      </c>
      <c r="C151" s="122" t="s">
        <v>973</v>
      </c>
      <c r="D151" s="123">
        <v>5539.43</v>
      </c>
      <c r="E151" s="124">
        <v>5539.43</v>
      </c>
      <c r="F151" s="125">
        <v>5539.43</v>
      </c>
      <c r="G151" s="126">
        <v>0</v>
      </c>
      <c r="H151" s="125">
        <v>23519.87</v>
      </c>
      <c r="I151" s="125">
        <v>19122.12</v>
      </c>
      <c r="J151" s="125">
        <v>5539.43</v>
      </c>
      <c r="L151" s="102">
        <f t="shared" si="6"/>
        <v>5539.43</v>
      </c>
      <c r="P151" s="121">
        <v>376</v>
      </c>
      <c r="Q151" s="122" t="s">
        <v>1025</v>
      </c>
      <c r="R151" s="126">
        <v>360</v>
      </c>
      <c r="S151" s="124">
        <v>360</v>
      </c>
      <c r="T151" s="125">
        <v>360</v>
      </c>
      <c r="U151" s="126">
        <v>0</v>
      </c>
      <c r="V151" s="125">
        <v>0</v>
      </c>
      <c r="W151" s="125">
        <v>0</v>
      </c>
      <c r="X151" s="125">
        <v>0</v>
      </c>
      <c r="Z151" s="102">
        <f t="shared" si="7"/>
        <v>0</v>
      </c>
    </row>
    <row r="152" spans="1:27" x14ac:dyDescent="0.25">
      <c r="B152" s="121">
        <v>353</v>
      </c>
      <c r="C152" s="122" t="s">
        <v>1018</v>
      </c>
      <c r="D152" s="123">
        <v>1807.94</v>
      </c>
      <c r="E152" s="124">
        <v>1807.94</v>
      </c>
      <c r="F152" s="125">
        <v>1807.94</v>
      </c>
      <c r="G152" s="126">
        <v>0</v>
      </c>
      <c r="H152" s="125">
        <v>0</v>
      </c>
      <c r="I152" s="125">
        <v>0</v>
      </c>
      <c r="J152" s="125">
        <v>0</v>
      </c>
      <c r="L152" s="102">
        <f t="shared" si="6"/>
        <v>0</v>
      </c>
      <c r="P152" s="121">
        <v>377</v>
      </c>
      <c r="Q152" s="122" t="s">
        <v>1026</v>
      </c>
      <c r="R152" s="127">
        <v>400.12</v>
      </c>
      <c r="S152" s="124">
        <v>400.12</v>
      </c>
      <c r="T152" s="125">
        <v>400.12</v>
      </c>
      <c r="U152" s="126">
        <v>0</v>
      </c>
      <c r="V152" s="125">
        <v>0</v>
      </c>
      <c r="W152" s="125">
        <v>0</v>
      </c>
      <c r="X152" s="125">
        <v>0</v>
      </c>
      <c r="Z152" s="102">
        <f t="shared" si="7"/>
        <v>0</v>
      </c>
    </row>
    <row r="153" spans="1:27" x14ac:dyDescent="0.25">
      <c r="B153" s="121">
        <v>355</v>
      </c>
      <c r="C153" s="122" t="s">
        <v>1019</v>
      </c>
      <c r="D153" s="123">
        <v>1371.66</v>
      </c>
      <c r="E153" s="124">
        <v>1371.66</v>
      </c>
      <c r="F153" s="125">
        <v>1371.66</v>
      </c>
      <c r="G153" s="126">
        <v>0</v>
      </c>
      <c r="H153" s="125">
        <v>450036</v>
      </c>
      <c r="I153" s="125">
        <v>389178</v>
      </c>
      <c r="J153" s="125">
        <v>1371.66</v>
      </c>
      <c r="L153" s="102">
        <f t="shared" si="6"/>
        <v>1371.66</v>
      </c>
      <c r="P153" s="121">
        <v>379</v>
      </c>
      <c r="Q153" s="122" t="s">
        <v>1027</v>
      </c>
      <c r="R153" s="126">
        <v>1850</v>
      </c>
      <c r="S153" s="124">
        <v>1850</v>
      </c>
      <c r="T153" s="125">
        <v>1850</v>
      </c>
      <c r="U153" s="126">
        <v>0</v>
      </c>
      <c r="V153" s="125">
        <v>0</v>
      </c>
      <c r="W153" s="125">
        <v>0</v>
      </c>
      <c r="X153" s="125">
        <v>0</v>
      </c>
      <c r="Z153" s="102">
        <f t="shared" si="7"/>
        <v>0</v>
      </c>
    </row>
    <row r="154" spans="1:27" x14ac:dyDescent="0.25">
      <c r="B154" s="121">
        <v>360</v>
      </c>
      <c r="C154" s="122" t="s">
        <v>921</v>
      </c>
      <c r="D154" s="123">
        <v>20625.84</v>
      </c>
      <c r="E154" s="124">
        <v>6575.29</v>
      </c>
      <c r="F154" s="125">
        <v>6575.29</v>
      </c>
      <c r="G154" s="123">
        <v>14050.55</v>
      </c>
      <c r="H154" s="125">
        <v>292318</v>
      </c>
      <c r="I154" s="125">
        <v>244840.73</v>
      </c>
      <c r="J154" s="125">
        <v>20625.84</v>
      </c>
      <c r="L154" s="102">
        <f t="shared" si="6"/>
        <v>6575.29</v>
      </c>
      <c r="P154" s="121">
        <v>380</v>
      </c>
      <c r="Q154" s="122" t="s">
        <v>1028</v>
      </c>
      <c r="R154" s="123">
        <v>2660835.4700000002</v>
      </c>
      <c r="S154" s="124">
        <v>2660835.4700000002</v>
      </c>
      <c r="T154" s="125">
        <v>2660835.4700000002</v>
      </c>
      <c r="U154" s="126">
        <v>0</v>
      </c>
      <c r="V154" s="125">
        <v>513370</v>
      </c>
      <c r="W154" s="125">
        <v>215615.4</v>
      </c>
      <c r="X154" s="125">
        <v>215615.4</v>
      </c>
      <c r="Z154" s="102">
        <f t="shared" si="7"/>
        <v>513370</v>
      </c>
    </row>
    <row r="155" spans="1:27" x14ac:dyDescent="0.25">
      <c r="B155" s="121">
        <v>367</v>
      </c>
      <c r="C155" s="122" t="s">
        <v>1020</v>
      </c>
      <c r="D155" s="123">
        <v>30227.25</v>
      </c>
      <c r="E155" s="124">
        <v>30227.25</v>
      </c>
      <c r="F155" s="125">
        <v>30227.25</v>
      </c>
      <c r="G155" s="126">
        <v>0</v>
      </c>
      <c r="H155" s="125">
        <v>256851</v>
      </c>
      <c r="I155" s="125">
        <v>212584.87</v>
      </c>
      <c r="J155" s="125">
        <v>30227.25</v>
      </c>
      <c r="L155" s="102">
        <f t="shared" si="6"/>
        <v>30227.25</v>
      </c>
      <c r="P155" s="121">
        <v>382</v>
      </c>
      <c r="Q155" s="122" t="s">
        <v>1029</v>
      </c>
      <c r="R155" s="123">
        <v>298281.96999999997</v>
      </c>
      <c r="S155" s="124">
        <v>298281.96999999997</v>
      </c>
      <c r="T155" s="125">
        <v>298281.96999999997</v>
      </c>
      <c r="U155" s="126">
        <v>0</v>
      </c>
      <c r="V155" s="125">
        <v>0</v>
      </c>
      <c r="W155" s="125">
        <v>0</v>
      </c>
      <c r="X155" s="125">
        <v>0</v>
      </c>
      <c r="Z155" s="102">
        <f t="shared" si="7"/>
        <v>0</v>
      </c>
    </row>
    <row r="156" spans="1:27" x14ac:dyDescent="0.25">
      <c r="B156" s="121">
        <v>368</v>
      </c>
      <c r="C156" s="122" t="s">
        <v>1021</v>
      </c>
      <c r="D156" s="127">
        <v>378.15</v>
      </c>
      <c r="E156" s="124">
        <v>378.15</v>
      </c>
      <c r="F156" s="125">
        <v>378.15</v>
      </c>
      <c r="G156" s="126">
        <v>0</v>
      </c>
      <c r="H156" s="125">
        <v>6821.63</v>
      </c>
      <c r="I156" s="125">
        <v>3397.12</v>
      </c>
      <c r="J156" s="125">
        <v>378.15</v>
      </c>
      <c r="L156" s="102">
        <f t="shared" si="6"/>
        <v>378.15</v>
      </c>
      <c r="P156" s="121">
        <v>383</v>
      </c>
      <c r="Q156" s="122" t="s">
        <v>1029</v>
      </c>
      <c r="R156" s="123">
        <v>1097014.75</v>
      </c>
      <c r="S156" s="124">
        <v>1097014.75</v>
      </c>
      <c r="T156" s="125">
        <v>1097014.75</v>
      </c>
      <c r="U156" s="126">
        <v>0</v>
      </c>
      <c r="V156" s="125">
        <v>0</v>
      </c>
      <c r="W156" s="125">
        <v>0</v>
      </c>
      <c r="X156" s="125">
        <v>0</v>
      </c>
      <c r="Z156" s="102">
        <f t="shared" si="7"/>
        <v>0</v>
      </c>
    </row>
    <row r="157" spans="1:27" x14ac:dyDescent="0.25">
      <c r="B157" s="121">
        <v>371</v>
      </c>
      <c r="C157" s="122" t="s">
        <v>1022</v>
      </c>
      <c r="D157" s="123">
        <v>2225.13</v>
      </c>
      <c r="E157" s="124">
        <v>2225.13</v>
      </c>
      <c r="F157" s="125">
        <v>2225.13</v>
      </c>
      <c r="G157" s="126">
        <v>0</v>
      </c>
      <c r="H157" s="125">
        <v>0</v>
      </c>
      <c r="I157" s="125">
        <v>0</v>
      </c>
      <c r="J157" s="125">
        <v>0</v>
      </c>
      <c r="L157" s="102">
        <f t="shared" ref="L157:L220" si="8">IF(H157&lt;F157,H157,F157)</f>
        <v>0</v>
      </c>
      <c r="P157" s="121">
        <v>384</v>
      </c>
      <c r="Q157" s="122" t="s">
        <v>1030</v>
      </c>
      <c r="R157" s="123">
        <v>2609.69</v>
      </c>
      <c r="S157" s="124">
        <v>2609.69</v>
      </c>
      <c r="T157" s="125">
        <v>2609.69</v>
      </c>
      <c r="U157" s="126">
        <v>0</v>
      </c>
      <c r="V157" s="125">
        <v>0</v>
      </c>
      <c r="W157" s="125">
        <v>0</v>
      </c>
      <c r="X157" s="125">
        <v>0</v>
      </c>
      <c r="Z157" s="102">
        <f t="shared" si="7"/>
        <v>0</v>
      </c>
    </row>
    <row r="158" spans="1:27" x14ac:dyDescent="0.25">
      <c r="B158" s="121">
        <v>373</v>
      </c>
      <c r="C158" s="122" t="s">
        <v>1023</v>
      </c>
      <c r="D158" s="127">
        <v>902.26</v>
      </c>
      <c r="E158" s="124">
        <v>902.26</v>
      </c>
      <c r="F158" s="125">
        <v>902.26</v>
      </c>
      <c r="G158" s="126">
        <v>0</v>
      </c>
      <c r="H158" s="125">
        <v>6080</v>
      </c>
      <c r="I158" s="125">
        <v>3344</v>
      </c>
      <c r="J158" s="125">
        <v>902.26</v>
      </c>
      <c r="L158" s="102">
        <f t="shared" si="8"/>
        <v>902.26</v>
      </c>
      <c r="P158" s="121">
        <v>385</v>
      </c>
      <c r="Q158" s="122" t="s">
        <v>1031</v>
      </c>
      <c r="R158" s="123">
        <v>3248.91</v>
      </c>
      <c r="S158" s="124">
        <v>3248.91</v>
      </c>
      <c r="T158" s="125">
        <v>3248.91</v>
      </c>
      <c r="U158" s="126">
        <v>0</v>
      </c>
      <c r="V158" s="125">
        <v>0</v>
      </c>
      <c r="W158" s="125">
        <v>0</v>
      </c>
      <c r="X158" s="125">
        <v>0</v>
      </c>
      <c r="Z158" s="102">
        <f t="shared" si="7"/>
        <v>0</v>
      </c>
    </row>
    <row r="159" spans="1:27" s="136" customFormat="1" x14ac:dyDescent="0.25">
      <c r="A159"/>
      <c r="B159" s="121">
        <v>375</v>
      </c>
      <c r="C159" s="122" t="s">
        <v>1024</v>
      </c>
      <c r="D159" s="123">
        <v>3581.46</v>
      </c>
      <c r="E159" s="124">
        <v>322.41000000000003</v>
      </c>
      <c r="F159" s="125">
        <v>322.41000000000003</v>
      </c>
      <c r="G159" s="123">
        <v>3259.05</v>
      </c>
      <c r="H159" s="125">
        <v>0</v>
      </c>
      <c r="I159" s="125">
        <v>0</v>
      </c>
      <c r="J159" s="125">
        <v>0</v>
      </c>
      <c r="K159"/>
      <c r="L159" s="102">
        <f t="shared" si="8"/>
        <v>0</v>
      </c>
      <c r="M159"/>
      <c r="P159" s="121">
        <v>386</v>
      </c>
      <c r="Q159" s="122" t="s">
        <v>1032</v>
      </c>
      <c r="R159" s="123">
        <v>5193.22</v>
      </c>
      <c r="S159" s="124">
        <v>5193.22</v>
      </c>
      <c r="T159" s="125">
        <v>5193.22</v>
      </c>
      <c r="U159" s="126">
        <v>0</v>
      </c>
      <c r="V159" s="125">
        <v>2074295</v>
      </c>
      <c r="W159" s="125">
        <v>1620002.45</v>
      </c>
      <c r="X159" s="125">
        <v>5193.22</v>
      </c>
      <c r="Y159"/>
      <c r="Z159" s="102">
        <f t="shared" si="7"/>
        <v>5193.22</v>
      </c>
      <c r="AA159"/>
    </row>
    <row r="160" spans="1:27" s="136" customFormat="1" x14ac:dyDescent="0.25">
      <c r="A160"/>
      <c r="B160" s="121">
        <v>376</v>
      </c>
      <c r="C160" s="122" t="s">
        <v>1025</v>
      </c>
      <c r="D160" s="126">
        <v>360</v>
      </c>
      <c r="E160" s="124">
        <v>360</v>
      </c>
      <c r="F160" s="125">
        <v>360</v>
      </c>
      <c r="G160" s="126">
        <v>0</v>
      </c>
      <c r="H160" s="125">
        <v>0</v>
      </c>
      <c r="I160" s="125">
        <v>0</v>
      </c>
      <c r="J160" s="125">
        <v>0</v>
      </c>
      <c r="K160"/>
      <c r="L160" s="102">
        <f t="shared" si="8"/>
        <v>0</v>
      </c>
      <c r="M160"/>
      <c r="P160" s="121">
        <v>387</v>
      </c>
      <c r="Q160" s="122" t="s">
        <v>1033</v>
      </c>
      <c r="R160" s="123">
        <v>3248.91</v>
      </c>
      <c r="S160" s="124">
        <v>3248.91</v>
      </c>
      <c r="T160" s="125">
        <v>3248.91</v>
      </c>
      <c r="U160" s="126">
        <v>0</v>
      </c>
      <c r="V160" s="125">
        <v>0</v>
      </c>
      <c r="W160" s="125">
        <v>0</v>
      </c>
      <c r="X160" s="125">
        <v>0</v>
      </c>
      <c r="Y160"/>
      <c r="Z160" s="102">
        <f t="shared" si="7"/>
        <v>0</v>
      </c>
      <c r="AA160"/>
    </row>
    <row r="161" spans="1:27" s="136" customFormat="1" x14ac:dyDescent="0.25">
      <c r="A161"/>
      <c r="B161" s="121">
        <v>377</v>
      </c>
      <c r="C161" s="122" t="s">
        <v>1026</v>
      </c>
      <c r="D161" s="127">
        <v>400.12</v>
      </c>
      <c r="E161" s="124">
        <v>400.12</v>
      </c>
      <c r="F161" s="125">
        <v>400.12</v>
      </c>
      <c r="G161" s="126">
        <v>0</v>
      </c>
      <c r="H161" s="125">
        <v>0</v>
      </c>
      <c r="I161" s="125">
        <v>0</v>
      </c>
      <c r="J161" s="125">
        <v>0</v>
      </c>
      <c r="K161"/>
      <c r="L161" s="102">
        <f t="shared" si="8"/>
        <v>0</v>
      </c>
      <c r="M161"/>
      <c r="P161" s="121">
        <v>388</v>
      </c>
      <c r="Q161" s="122" t="s">
        <v>1034</v>
      </c>
      <c r="R161" s="123">
        <v>218775.16</v>
      </c>
      <c r="S161" s="124">
        <v>218253.43</v>
      </c>
      <c r="T161" s="125">
        <v>218253.43</v>
      </c>
      <c r="U161" s="127">
        <v>521.73</v>
      </c>
      <c r="V161" s="125">
        <v>389981.46</v>
      </c>
      <c r="W161" s="125">
        <v>339283.87</v>
      </c>
      <c r="X161" s="125">
        <v>218775.16</v>
      </c>
      <c r="Y161"/>
      <c r="Z161" s="102">
        <f t="shared" si="7"/>
        <v>218253.43</v>
      </c>
      <c r="AA161"/>
    </row>
    <row r="162" spans="1:27" x14ac:dyDescent="0.25">
      <c r="B162" s="121">
        <v>379</v>
      </c>
      <c r="C162" s="122" t="s">
        <v>1027</v>
      </c>
      <c r="D162" s="126">
        <v>1850</v>
      </c>
      <c r="E162" s="124">
        <v>1850</v>
      </c>
      <c r="F162" s="125">
        <v>1850</v>
      </c>
      <c r="G162" s="126">
        <v>0</v>
      </c>
      <c r="H162" s="125">
        <v>0</v>
      </c>
      <c r="I162" s="125">
        <v>0</v>
      </c>
      <c r="J162" s="125">
        <v>0</v>
      </c>
      <c r="L162" s="102">
        <f t="shared" si="8"/>
        <v>0</v>
      </c>
      <c r="P162" s="121">
        <v>389</v>
      </c>
      <c r="Q162" s="122" t="s">
        <v>1035</v>
      </c>
      <c r="R162" s="126">
        <v>5874.7</v>
      </c>
      <c r="S162" s="124">
        <v>5874.7</v>
      </c>
      <c r="T162" s="125">
        <v>5874.7</v>
      </c>
      <c r="U162" s="126">
        <v>0</v>
      </c>
      <c r="V162" s="125">
        <v>515828</v>
      </c>
      <c r="W162" s="125">
        <v>428081.68</v>
      </c>
      <c r="X162" s="125">
        <v>5874.7</v>
      </c>
      <c r="Z162" s="102">
        <f t="shared" si="7"/>
        <v>5874.7</v>
      </c>
    </row>
    <row r="163" spans="1:27" x14ac:dyDescent="0.25">
      <c r="B163" s="121">
        <v>384</v>
      </c>
      <c r="C163" s="122" t="s">
        <v>1030</v>
      </c>
      <c r="D163" s="123">
        <v>2609.69</v>
      </c>
      <c r="E163" s="124">
        <v>2609.69</v>
      </c>
      <c r="F163" s="125">
        <v>2609.69</v>
      </c>
      <c r="G163" s="126">
        <v>0</v>
      </c>
      <c r="H163" s="125">
        <v>0</v>
      </c>
      <c r="I163" s="125">
        <v>0</v>
      </c>
      <c r="J163" s="125">
        <v>0</v>
      </c>
      <c r="L163" s="102">
        <f t="shared" si="8"/>
        <v>0</v>
      </c>
      <c r="P163" s="121">
        <v>390</v>
      </c>
      <c r="Q163" s="122" t="s">
        <v>1036</v>
      </c>
      <c r="R163" s="127">
        <v>860.57</v>
      </c>
      <c r="S163" s="124">
        <v>860.57</v>
      </c>
      <c r="T163" s="125">
        <v>860.57</v>
      </c>
      <c r="U163" s="126">
        <v>0</v>
      </c>
      <c r="V163" s="125">
        <v>12867.3</v>
      </c>
      <c r="W163" s="125">
        <v>9847.85</v>
      </c>
      <c r="X163" s="125">
        <v>860.57</v>
      </c>
      <c r="Z163" s="102">
        <f t="shared" si="7"/>
        <v>860.57</v>
      </c>
    </row>
    <row r="164" spans="1:27" x14ac:dyDescent="0.25">
      <c r="B164" s="121">
        <v>385</v>
      </c>
      <c r="C164" s="122" t="s">
        <v>1031</v>
      </c>
      <c r="D164" s="123">
        <v>3248.91</v>
      </c>
      <c r="E164" s="124">
        <v>3248.91</v>
      </c>
      <c r="F164" s="125">
        <v>3248.91</v>
      </c>
      <c r="G164" s="126">
        <v>0</v>
      </c>
      <c r="H164" s="125">
        <v>0</v>
      </c>
      <c r="I164" s="125">
        <v>0</v>
      </c>
      <c r="J164" s="125">
        <v>0</v>
      </c>
      <c r="L164" s="102">
        <f t="shared" si="8"/>
        <v>0</v>
      </c>
      <c r="P164" s="121">
        <v>391</v>
      </c>
      <c r="Q164" s="122" t="s">
        <v>1037</v>
      </c>
      <c r="R164" s="123">
        <v>2748.37</v>
      </c>
      <c r="S164" s="124">
        <v>2748.37</v>
      </c>
      <c r="T164" s="125">
        <v>2748.37</v>
      </c>
      <c r="U164" s="126">
        <v>0</v>
      </c>
      <c r="V164" s="125">
        <v>451775.07</v>
      </c>
      <c r="W164" s="125">
        <v>389514.34</v>
      </c>
      <c r="X164" s="125">
        <v>2748.37</v>
      </c>
      <c r="Z164" s="102">
        <f t="shared" si="7"/>
        <v>2748.37</v>
      </c>
    </row>
    <row r="165" spans="1:27" x14ac:dyDescent="0.25">
      <c r="B165" s="121">
        <v>386</v>
      </c>
      <c r="C165" s="122" t="s">
        <v>1032</v>
      </c>
      <c r="D165" s="123">
        <v>5193.22</v>
      </c>
      <c r="E165" s="124">
        <v>5193.22</v>
      </c>
      <c r="F165" s="125">
        <v>5193.22</v>
      </c>
      <c r="G165" s="126">
        <v>0</v>
      </c>
      <c r="H165" s="125">
        <v>2074295</v>
      </c>
      <c r="I165" s="125">
        <v>1620002.45</v>
      </c>
      <c r="J165" s="125">
        <v>5193.22</v>
      </c>
      <c r="L165" s="102">
        <f t="shared" si="8"/>
        <v>5193.22</v>
      </c>
      <c r="P165" s="121">
        <v>392</v>
      </c>
      <c r="Q165" s="122" t="s">
        <v>1038</v>
      </c>
      <c r="R165" s="126">
        <v>4150</v>
      </c>
      <c r="S165" s="124">
        <v>4150</v>
      </c>
      <c r="T165" s="125">
        <v>4150</v>
      </c>
      <c r="U165" s="126">
        <v>0</v>
      </c>
      <c r="V165" s="125">
        <v>0</v>
      </c>
      <c r="W165" s="125">
        <v>0</v>
      </c>
      <c r="X165" s="125">
        <v>0</v>
      </c>
      <c r="Z165" s="102">
        <f t="shared" si="7"/>
        <v>0</v>
      </c>
    </row>
    <row r="166" spans="1:27" x14ac:dyDescent="0.25">
      <c r="B166" s="121">
        <v>387</v>
      </c>
      <c r="C166" s="122" t="s">
        <v>1033</v>
      </c>
      <c r="D166" s="123">
        <v>3248.91</v>
      </c>
      <c r="E166" s="124">
        <v>3248.91</v>
      </c>
      <c r="F166" s="125">
        <v>3248.91</v>
      </c>
      <c r="G166" s="126">
        <v>0</v>
      </c>
      <c r="H166" s="125">
        <v>0</v>
      </c>
      <c r="I166" s="125">
        <v>0</v>
      </c>
      <c r="J166" s="125">
        <v>0</v>
      </c>
      <c r="L166" s="102">
        <f t="shared" si="8"/>
        <v>0</v>
      </c>
      <c r="P166" s="121">
        <v>394</v>
      </c>
      <c r="Q166" s="122" t="s">
        <v>1039</v>
      </c>
      <c r="R166" s="126">
        <v>1850</v>
      </c>
      <c r="S166" s="124">
        <v>1850</v>
      </c>
      <c r="T166" s="125">
        <v>1850</v>
      </c>
      <c r="U166" s="126">
        <v>0</v>
      </c>
      <c r="V166" s="125">
        <v>0</v>
      </c>
      <c r="W166" s="125">
        <v>0</v>
      </c>
      <c r="X166" s="125">
        <v>0</v>
      </c>
      <c r="Z166" s="102">
        <f t="shared" si="7"/>
        <v>0</v>
      </c>
    </row>
    <row r="167" spans="1:27" x14ac:dyDescent="0.25">
      <c r="B167" s="121">
        <v>388</v>
      </c>
      <c r="C167" s="122" t="s">
        <v>1034</v>
      </c>
      <c r="D167" s="123">
        <v>218775.16</v>
      </c>
      <c r="E167" s="124">
        <v>218253.43</v>
      </c>
      <c r="F167" s="125">
        <v>218253.43</v>
      </c>
      <c r="G167" s="127">
        <v>521.73</v>
      </c>
      <c r="H167" s="125">
        <v>389981.46</v>
      </c>
      <c r="I167" s="125">
        <v>339283.87</v>
      </c>
      <c r="J167" s="125">
        <v>218775.16</v>
      </c>
      <c r="L167" s="102">
        <f t="shared" si="8"/>
        <v>218253.43</v>
      </c>
      <c r="P167" s="121">
        <v>396</v>
      </c>
      <c r="Q167" s="122" t="s">
        <v>1040</v>
      </c>
      <c r="R167" s="126">
        <v>1160.3</v>
      </c>
      <c r="S167" s="124">
        <v>1160.3</v>
      </c>
      <c r="T167" s="125">
        <v>1160.3</v>
      </c>
      <c r="U167" s="126">
        <v>0</v>
      </c>
      <c r="V167" s="125">
        <v>0</v>
      </c>
      <c r="W167" s="125">
        <v>0</v>
      </c>
      <c r="X167" s="125">
        <v>0</v>
      </c>
      <c r="Z167" s="102">
        <f t="shared" si="7"/>
        <v>0</v>
      </c>
    </row>
    <row r="168" spans="1:27" x14ac:dyDescent="0.25">
      <c r="B168" s="121">
        <v>389</v>
      </c>
      <c r="C168" s="122" t="s">
        <v>1035</v>
      </c>
      <c r="D168" s="126">
        <v>5874.7</v>
      </c>
      <c r="E168" s="124">
        <v>5874.7</v>
      </c>
      <c r="F168" s="125">
        <v>5874.7</v>
      </c>
      <c r="G168" s="126">
        <v>0</v>
      </c>
      <c r="H168" s="125">
        <v>515828</v>
      </c>
      <c r="I168" s="125">
        <v>428081.68</v>
      </c>
      <c r="J168" s="125">
        <v>5874.7</v>
      </c>
      <c r="L168" s="102">
        <f t="shared" si="8"/>
        <v>5874.7</v>
      </c>
      <c r="P168" s="121">
        <v>398</v>
      </c>
      <c r="Q168" s="122" t="s">
        <v>1041</v>
      </c>
      <c r="R168" s="123">
        <v>258845.28</v>
      </c>
      <c r="S168" s="124">
        <v>605728.05000000005</v>
      </c>
      <c r="T168" s="125">
        <v>258845.28</v>
      </c>
      <c r="U168" s="126">
        <v>0</v>
      </c>
      <c r="V168" s="125">
        <v>1372007.7</v>
      </c>
      <c r="W168" s="125">
        <v>1193646.7</v>
      </c>
      <c r="X168" s="125">
        <v>258845.28</v>
      </c>
      <c r="Z168" s="102">
        <f t="shared" si="7"/>
        <v>258845.28</v>
      </c>
    </row>
    <row r="169" spans="1:27" x14ac:dyDescent="0.25">
      <c r="B169" s="121">
        <v>390</v>
      </c>
      <c r="C169" s="122" t="s">
        <v>1036</v>
      </c>
      <c r="D169" s="127">
        <v>860.57</v>
      </c>
      <c r="E169" s="124">
        <v>860.57</v>
      </c>
      <c r="F169" s="125">
        <v>860.57</v>
      </c>
      <c r="G169" s="126">
        <v>0</v>
      </c>
      <c r="H169" s="125">
        <v>12867.3</v>
      </c>
      <c r="I169" s="125">
        <v>9847.85</v>
      </c>
      <c r="J169" s="125">
        <v>860.57</v>
      </c>
      <c r="L169" s="102">
        <f t="shared" si="8"/>
        <v>860.57</v>
      </c>
      <c r="P169" s="121">
        <v>399</v>
      </c>
      <c r="Q169" s="122" t="s">
        <v>1042</v>
      </c>
      <c r="R169" s="127">
        <v>350.86</v>
      </c>
      <c r="S169" s="124">
        <v>350.86</v>
      </c>
      <c r="T169" s="125">
        <v>350.86</v>
      </c>
      <c r="U169" s="126">
        <v>0</v>
      </c>
      <c r="V169" s="125">
        <v>104695</v>
      </c>
      <c r="W169" s="125">
        <v>91319.75</v>
      </c>
      <c r="X169" s="125">
        <v>350.86</v>
      </c>
      <c r="Z169" s="102">
        <f t="shared" ref="Z169:Z232" si="9">IF(V169&lt;T169,V169,T169)</f>
        <v>350.86</v>
      </c>
    </row>
    <row r="170" spans="1:27" x14ac:dyDescent="0.25">
      <c r="B170" s="121">
        <v>391</v>
      </c>
      <c r="C170" s="122" t="s">
        <v>1037</v>
      </c>
      <c r="D170" s="123">
        <v>2748.37</v>
      </c>
      <c r="E170" s="124">
        <v>2748.37</v>
      </c>
      <c r="F170" s="125">
        <v>2748.37</v>
      </c>
      <c r="G170" s="126">
        <v>0</v>
      </c>
      <c r="H170" s="125">
        <v>451775.07</v>
      </c>
      <c r="I170" s="125">
        <v>389514.34</v>
      </c>
      <c r="J170" s="125">
        <v>2748.37</v>
      </c>
      <c r="L170" s="102">
        <f t="shared" si="8"/>
        <v>2748.37</v>
      </c>
      <c r="P170" s="121">
        <v>400</v>
      </c>
      <c r="Q170" s="122" t="s">
        <v>1043</v>
      </c>
      <c r="R170" s="123">
        <v>209310.94</v>
      </c>
      <c r="S170" s="124">
        <v>-6511.07</v>
      </c>
      <c r="T170" s="125">
        <v>0</v>
      </c>
      <c r="U170" s="123">
        <v>209310.94</v>
      </c>
      <c r="V170" s="125">
        <v>345576</v>
      </c>
      <c r="W170" s="125">
        <v>302379</v>
      </c>
      <c r="X170" s="125">
        <v>209310.94</v>
      </c>
      <c r="Z170" s="102">
        <f t="shared" si="9"/>
        <v>0</v>
      </c>
    </row>
    <row r="171" spans="1:27" x14ac:dyDescent="0.25">
      <c r="B171" s="121">
        <v>392</v>
      </c>
      <c r="C171" s="122" t="s">
        <v>1038</v>
      </c>
      <c r="D171" s="126">
        <v>4150</v>
      </c>
      <c r="E171" s="124">
        <v>4150</v>
      </c>
      <c r="F171" s="125">
        <v>4150</v>
      </c>
      <c r="G171" s="126">
        <v>0</v>
      </c>
      <c r="H171" s="125">
        <v>0</v>
      </c>
      <c r="I171" s="125">
        <v>0</v>
      </c>
      <c r="J171" s="125">
        <v>0</v>
      </c>
      <c r="L171" s="102">
        <f t="shared" si="8"/>
        <v>0</v>
      </c>
      <c r="P171" s="121">
        <v>407</v>
      </c>
      <c r="Q171" s="122" t="s">
        <v>1044</v>
      </c>
      <c r="R171" s="127">
        <v>692.62</v>
      </c>
      <c r="S171" s="124">
        <v>692.62</v>
      </c>
      <c r="T171" s="125">
        <v>692.62</v>
      </c>
      <c r="U171" s="126">
        <v>0</v>
      </c>
      <c r="V171" s="125">
        <v>0</v>
      </c>
      <c r="W171" s="125">
        <v>0</v>
      </c>
      <c r="X171" s="125">
        <v>0</v>
      </c>
      <c r="Z171" s="102">
        <f t="shared" si="9"/>
        <v>0</v>
      </c>
    </row>
    <row r="172" spans="1:27" x14ac:dyDescent="0.25">
      <c r="B172" s="121">
        <v>394</v>
      </c>
      <c r="C172" s="122" t="s">
        <v>1039</v>
      </c>
      <c r="D172" s="126">
        <v>1850</v>
      </c>
      <c r="E172" s="124">
        <v>1850</v>
      </c>
      <c r="F172" s="125">
        <v>1850</v>
      </c>
      <c r="G172" s="126">
        <v>0</v>
      </c>
      <c r="H172" s="125">
        <v>0</v>
      </c>
      <c r="I172" s="125">
        <v>0</v>
      </c>
      <c r="J172" s="125">
        <v>0</v>
      </c>
      <c r="L172" s="102">
        <f t="shared" si="8"/>
        <v>0</v>
      </c>
      <c r="P172" s="121">
        <v>408</v>
      </c>
      <c r="Q172" s="122" t="s">
        <v>1045</v>
      </c>
      <c r="R172" s="123">
        <v>17925.66</v>
      </c>
      <c r="S172" s="124">
        <v>67925.66</v>
      </c>
      <c r="T172" s="125">
        <v>17925.66</v>
      </c>
      <c r="U172" s="126">
        <v>0</v>
      </c>
      <c r="V172" s="125">
        <v>57925</v>
      </c>
      <c r="W172" s="125">
        <v>23170</v>
      </c>
      <c r="X172" s="125">
        <v>17925.66</v>
      </c>
      <c r="Z172" s="102">
        <f t="shared" si="9"/>
        <v>17925.66</v>
      </c>
    </row>
    <row r="173" spans="1:27" x14ac:dyDescent="0.25">
      <c r="B173" s="121">
        <v>396</v>
      </c>
      <c r="C173" s="122" t="s">
        <v>1040</v>
      </c>
      <c r="D173" s="126">
        <v>1160.3</v>
      </c>
      <c r="E173" s="124">
        <v>1160.3</v>
      </c>
      <c r="F173" s="125">
        <v>1160.3</v>
      </c>
      <c r="G173" s="126">
        <v>0</v>
      </c>
      <c r="H173" s="125">
        <v>0</v>
      </c>
      <c r="I173" s="125">
        <v>0</v>
      </c>
      <c r="J173" s="125">
        <v>0</v>
      </c>
      <c r="L173" s="102">
        <f t="shared" si="8"/>
        <v>0</v>
      </c>
      <c r="P173" s="121">
        <v>409</v>
      </c>
      <c r="Q173" s="122" t="s">
        <v>1046</v>
      </c>
      <c r="R173" s="123">
        <v>1618.88</v>
      </c>
      <c r="S173" s="124">
        <v>1618.88</v>
      </c>
      <c r="T173" s="125">
        <v>1618.88</v>
      </c>
      <c r="U173" s="126">
        <v>0</v>
      </c>
      <c r="V173" s="125">
        <v>0</v>
      </c>
      <c r="W173" s="125">
        <v>0</v>
      </c>
      <c r="X173" s="125">
        <v>0</v>
      </c>
      <c r="Z173" s="102">
        <f t="shared" si="9"/>
        <v>0</v>
      </c>
    </row>
    <row r="174" spans="1:27" x14ac:dyDescent="0.25">
      <c r="B174" s="121">
        <v>398</v>
      </c>
      <c r="C174" s="122" t="s">
        <v>1041</v>
      </c>
      <c r="D174" s="123">
        <v>258845.28</v>
      </c>
      <c r="E174" s="124">
        <v>605728.05000000005</v>
      </c>
      <c r="F174" s="125">
        <v>258845.28</v>
      </c>
      <c r="G174" s="126">
        <v>0</v>
      </c>
      <c r="H174" s="125">
        <v>1372007.7</v>
      </c>
      <c r="I174" s="125">
        <v>1193646.7</v>
      </c>
      <c r="J174" s="125">
        <v>258845.28</v>
      </c>
      <c r="L174" s="102">
        <f t="shared" si="8"/>
        <v>258845.28</v>
      </c>
      <c r="P174" s="121">
        <v>411</v>
      </c>
      <c r="Q174" s="122" t="s">
        <v>1047</v>
      </c>
      <c r="R174" s="123">
        <v>13682.48</v>
      </c>
      <c r="S174" s="124">
        <v>13682.48</v>
      </c>
      <c r="T174" s="125">
        <v>13682.48</v>
      </c>
      <c r="U174" s="126">
        <v>0</v>
      </c>
      <c r="V174" s="125">
        <v>0</v>
      </c>
      <c r="W174" s="125">
        <v>0</v>
      </c>
      <c r="X174" s="125">
        <v>0</v>
      </c>
      <c r="Z174" s="102">
        <f t="shared" si="9"/>
        <v>0</v>
      </c>
    </row>
    <row r="175" spans="1:27" x14ac:dyDescent="0.25">
      <c r="B175" s="121">
        <v>399</v>
      </c>
      <c r="C175" s="122" t="s">
        <v>1042</v>
      </c>
      <c r="D175" s="127">
        <v>350.86</v>
      </c>
      <c r="E175" s="124">
        <v>350.86</v>
      </c>
      <c r="F175" s="125">
        <v>350.86</v>
      </c>
      <c r="G175" s="126">
        <v>0</v>
      </c>
      <c r="H175" s="125">
        <v>104695</v>
      </c>
      <c r="I175" s="125">
        <v>91319.75</v>
      </c>
      <c r="J175" s="125">
        <v>350.86</v>
      </c>
      <c r="L175" s="102">
        <f t="shared" si="8"/>
        <v>350.86</v>
      </c>
      <c r="P175" s="121">
        <v>417</v>
      </c>
      <c r="Q175" s="122" t="s">
        <v>1048</v>
      </c>
      <c r="R175" s="123">
        <v>3133.69</v>
      </c>
      <c r="S175" s="124">
        <v>3133.69</v>
      </c>
      <c r="T175" s="125">
        <v>3133.69</v>
      </c>
      <c r="U175" s="126">
        <v>0</v>
      </c>
      <c r="V175" s="125">
        <v>52406</v>
      </c>
      <c r="W175" s="125">
        <v>33359.21</v>
      </c>
      <c r="X175" s="125">
        <v>3133.69</v>
      </c>
      <c r="Z175" s="102">
        <f t="shared" si="9"/>
        <v>3133.69</v>
      </c>
    </row>
    <row r="176" spans="1:27" x14ac:dyDescent="0.25">
      <c r="B176" s="121">
        <v>400</v>
      </c>
      <c r="C176" s="122" t="s">
        <v>1043</v>
      </c>
      <c r="D176" s="123">
        <v>209310.94</v>
      </c>
      <c r="E176" s="124">
        <v>-6511.07</v>
      </c>
      <c r="F176" s="125">
        <v>0</v>
      </c>
      <c r="G176" s="123">
        <v>209310.94</v>
      </c>
      <c r="H176" s="125">
        <v>345576</v>
      </c>
      <c r="I176" s="125">
        <v>302379</v>
      </c>
      <c r="J176" s="125">
        <v>209310.94</v>
      </c>
      <c r="L176" s="102">
        <f t="shared" si="8"/>
        <v>0</v>
      </c>
      <c r="P176" s="121">
        <v>419</v>
      </c>
      <c r="Q176" s="122" t="s">
        <v>1049</v>
      </c>
      <c r="R176" s="123">
        <v>1741.22</v>
      </c>
      <c r="S176" s="124">
        <v>1741.22</v>
      </c>
      <c r="T176" s="125">
        <v>1741.22</v>
      </c>
      <c r="U176" s="126">
        <v>0</v>
      </c>
      <c r="V176" s="125">
        <v>276626.68</v>
      </c>
      <c r="W176" s="125">
        <v>226799.09</v>
      </c>
      <c r="X176" s="125">
        <v>1741.22</v>
      </c>
      <c r="Z176" s="102">
        <f t="shared" si="9"/>
        <v>1741.22</v>
      </c>
    </row>
    <row r="177" spans="2:26" x14ac:dyDescent="0.25">
      <c r="B177" s="121">
        <v>407</v>
      </c>
      <c r="C177" s="122" t="s">
        <v>1044</v>
      </c>
      <c r="D177" s="127">
        <v>692.62</v>
      </c>
      <c r="E177" s="124">
        <v>692.62</v>
      </c>
      <c r="F177" s="125">
        <v>692.62</v>
      </c>
      <c r="G177" s="126">
        <v>0</v>
      </c>
      <c r="H177" s="125">
        <v>0</v>
      </c>
      <c r="I177" s="125">
        <v>0</v>
      </c>
      <c r="J177" s="125">
        <v>0</v>
      </c>
      <c r="L177" s="102">
        <f t="shared" si="8"/>
        <v>0</v>
      </c>
      <c r="P177" s="121">
        <v>423</v>
      </c>
      <c r="Q177" s="122" t="s">
        <v>1050</v>
      </c>
      <c r="R177" s="123">
        <v>1624.84</v>
      </c>
      <c r="S177" s="124">
        <v>1624.84</v>
      </c>
      <c r="T177" s="125">
        <v>1624.84</v>
      </c>
      <c r="U177" s="126">
        <v>0</v>
      </c>
      <c r="V177" s="125">
        <v>96660</v>
      </c>
      <c r="W177" s="125">
        <v>82644.3</v>
      </c>
      <c r="X177" s="125">
        <v>1624.84</v>
      </c>
      <c r="Z177" s="102">
        <f t="shared" si="9"/>
        <v>1624.84</v>
      </c>
    </row>
    <row r="178" spans="2:26" x14ac:dyDescent="0.25">
      <c r="B178" s="121">
        <v>408</v>
      </c>
      <c r="C178" s="122" t="s">
        <v>1045</v>
      </c>
      <c r="D178" s="123">
        <v>17925.66</v>
      </c>
      <c r="E178" s="124">
        <v>67925.66</v>
      </c>
      <c r="F178" s="125">
        <v>17925.66</v>
      </c>
      <c r="G178" s="126">
        <v>0</v>
      </c>
      <c r="H178" s="125">
        <v>57925</v>
      </c>
      <c r="I178" s="125">
        <v>23170</v>
      </c>
      <c r="J178" s="125">
        <v>17925.66</v>
      </c>
      <c r="L178" s="102">
        <f t="shared" si="8"/>
        <v>17925.66</v>
      </c>
      <c r="P178" s="121">
        <v>424</v>
      </c>
      <c r="Q178" s="122" t="s">
        <v>1051</v>
      </c>
      <c r="R178" s="123">
        <v>114467.48</v>
      </c>
      <c r="S178" s="124">
        <v>114467.48</v>
      </c>
      <c r="T178" s="125">
        <v>114467.48</v>
      </c>
      <c r="U178" s="126">
        <v>0</v>
      </c>
      <c r="V178" s="125">
        <v>198961.63</v>
      </c>
      <c r="W178" s="125">
        <v>173190.57</v>
      </c>
      <c r="X178" s="125">
        <v>114467.48</v>
      </c>
      <c r="Z178" s="102">
        <f t="shared" si="9"/>
        <v>114467.48</v>
      </c>
    </row>
    <row r="179" spans="2:26" x14ac:dyDescent="0.25">
      <c r="B179" s="121">
        <v>409</v>
      </c>
      <c r="C179" s="122" t="s">
        <v>1046</v>
      </c>
      <c r="D179" s="123">
        <v>1618.88</v>
      </c>
      <c r="E179" s="124">
        <v>1618.88</v>
      </c>
      <c r="F179" s="125">
        <v>1618.88</v>
      </c>
      <c r="G179" s="126">
        <v>0</v>
      </c>
      <c r="H179" s="125">
        <v>0</v>
      </c>
      <c r="I179" s="125">
        <v>0</v>
      </c>
      <c r="J179" s="125">
        <v>0</v>
      </c>
      <c r="L179" s="102">
        <f t="shared" si="8"/>
        <v>0</v>
      </c>
      <c r="P179" s="121">
        <v>426</v>
      </c>
      <c r="Q179" s="122" t="s">
        <v>1052</v>
      </c>
      <c r="R179" s="127">
        <v>915.03</v>
      </c>
      <c r="S179" s="124">
        <v>915.03</v>
      </c>
      <c r="T179" s="125">
        <v>915.03</v>
      </c>
      <c r="U179" s="126">
        <v>0</v>
      </c>
      <c r="V179" s="125">
        <v>0</v>
      </c>
      <c r="W179" s="125">
        <v>0</v>
      </c>
      <c r="X179" s="125">
        <v>0</v>
      </c>
      <c r="Z179" s="102">
        <f t="shared" si="9"/>
        <v>0</v>
      </c>
    </row>
    <row r="180" spans="2:26" x14ac:dyDescent="0.25">
      <c r="B180" s="121">
        <v>411</v>
      </c>
      <c r="C180" s="122" t="s">
        <v>1047</v>
      </c>
      <c r="D180" s="123">
        <v>13682.48</v>
      </c>
      <c r="E180" s="124">
        <v>13682.48</v>
      </c>
      <c r="F180" s="125">
        <v>13682.48</v>
      </c>
      <c r="G180" s="126">
        <v>0</v>
      </c>
      <c r="H180" s="125">
        <v>0</v>
      </c>
      <c r="I180" s="125">
        <v>0</v>
      </c>
      <c r="J180" s="125">
        <v>0</v>
      </c>
      <c r="L180" s="102">
        <f t="shared" si="8"/>
        <v>0</v>
      </c>
      <c r="P180" s="121">
        <v>427</v>
      </c>
      <c r="Q180" s="122" t="s">
        <v>1053</v>
      </c>
      <c r="R180" s="126">
        <v>1750</v>
      </c>
      <c r="S180" s="124">
        <v>1750</v>
      </c>
      <c r="T180" s="125">
        <v>1750</v>
      </c>
      <c r="U180" s="126">
        <v>0</v>
      </c>
      <c r="V180" s="125">
        <v>0</v>
      </c>
      <c r="W180" s="125">
        <v>0</v>
      </c>
      <c r="X180" s="125">
        <v>0</v>
      </c>
      <c r="Z180" s="102">
        <f t="shared" si="9"/>
        <v>0</v>
      </c>
    </row>
    <row r="181" spans="2:26" x14ac:dyDescent="0.25">
      <c r="B181" s="121">
        <v>417</v>
      </c>
      <c r="C181" s="122" t="s">
        <v>1048</v>
      </c>
      <c r="D181" s="123">
        <v>3133.69</v>
      </c>
      <c r="E181" s="124">
        <v>3133.69</v>
      </c>
      <c r="F181" s="125">
        <v>3133.69</v>
      </c>
      <c r="G181" s="126">
        <v>0</v>
      </c>
      <c r="H181" s="125">
        <v>52406</v>
      </c>
      <c r="I181" s="125">
        <v>33359.21</v>
      </c>
      <c r="J181" s="125">
        <v>3133.69</v>
      </c>
      <c r="L181" s="102">
        <f t="shared" si="8"/>
        <v>3133.69</v>
      </c>
      <c r="P181" s="121">
        <v>428</v>
      </c>
      <c r="Q181" s="122" t="s">
        <v>1054</v>
      </c>
      <c r="R181" s="126">
        <v>1750</v>
      </c>
      <c r="S181" s="124">
        <v>1750</v>
      </c>
      <c r="T181" s="125">
        <v>1750</v>
      </c>
      <c r="U181" s="126">
        <v>0</v>
      </c>
      <c r="V181" s="125">
        <v>0</v>
      </c>
      <c r="W181" s="125">
        <v>0</v>
      </c>
      <c r="X181" s="125">
        <v>0</v>
      </c>
      <c r="Z181" s="102">
        <f t="shared" si="9"/>
        <v>0</v>
      </c>
    </row>
    <row r="182" spans="2:26" x14ac:dyDescent="0.25">
      <c r="B182" s="121">
        <v>419</v>
      </c>
      <c r="C182" s="122" t="s">
        <v>1049</v>
      </c>
      <c r="D182" s="123">
        <v>1741.22</v>
      </c>
      <c r="E182" s="124">
        <v>1741.22</v>
      </c>
      <c r="F182" s="125">
        <v>1741.22</v>
      </c>
      <c r="G182" s="126">
        <v>0</v>
      </c>
      <c r="H182" s="125">
        <v>276626.68</v>
      </c>
      <c r="I182" s="125">
        <v>226799.09</v>
      </c>
      <c r="J182" s="125">
        <v>1741.22</v>
      </c>
      <c r="L182" s="102">
        <f t="shared" si="8"/>
        <v>1741.22</v>
      </c>
      <c r="P182" s="121">
        <v>430</v>
      </c>
      <c r="Q182" s="122" t="s">
        <v>1055</v>
      </c>
      <c r="R182" s="126">
        <v>62789.9</v>
      </c>
      <c r="S182" s="124">
        <v>62789.9</v>
      </c>
      <c r="T182" s="125">
        <v>62789.9</v>
      </c>
      <c r="U182" s="126">
        <v>0</v>
      </c>
      <c r="V182" s="125">
        <v>541758.15</v>
      </c>
      <c r="W182" s="125">
        <v>438824.1</v>
      </c>
      <c r="X182" s="125">
        <v>62789.9</v>
      </c>
      <c r="Z182" s="102">
        <f t="shared" si="9"/>
        <v>62789.9</v>
      </c>
    </row>
    <row r="183" spans="2:26" x14ac:dyDescent="0.25">
      <c r="B183" s="121">
        <v>423</v>
      </c>
      <c r="C183" s="122" t="s">
        <v>1050</v>
      </c>
      <c r="D183" s="123">
        <v>1624.84</v>
      </c>
      <c r="E183" s="124">
        <v>1624.84</v>
      </c>
      <c r="F183" s="125">
        <v>1624.84</v>
      </c>
      <c r="G183" s="126">
        <v>0</v>
      </c>
      <c r="H183" s="125">
        <v>96660</v>
      </c>
      <c r="I183" s="125">
        <v>82644.3</v>
      </c>
      <c r="J183" s="125">
        <v>1624.84</v>
      </c>
      <c r="L183" s="102">
        <f t="shared" si="8"/>
        <v>1624.84</v>
      </c>
      <c r="P183" s="121">
        <v>431</v>
      </c>
      <c r="Q183" s="122" t="s">
        <v>1056</v>
      </c>
      <c r="R183" s="123">
        <v>34501.72</v>
      </c>
      <c r="S183" s="124">
        <v>-120056.24</v>
      </c>
      <c r="T183" s="125">
        <v>0</v>
      </c>
      <c r="U183" s="123">
        <v>34501.72</v>
      </c>
      <c r="V183" s="125">
        <v>3469422</v>
      </c>
      <c r="W183" s="125">
        <v>2554049.9300000002</v>
      </c>
      <c r="X183" s="125">
        <v>34501.72</v>
      </c>
      <c r="Z183" s="102">
        <f t="shared" si="9"/>
        <v>0</v>
      </c>
    </row>
    <row r="184" spans="2:26" x14ac:dyDescent="0.25">
      <c r="B184" s="121">
        <v>424</v>
      </c>
      <c r="C184" s="122" t="s">
        <v>1051</v>
      </c>
      <c r="D184" s="123">
        <v>114467.48</v>
      </c>
      <c r="E184" s="124">
        <v>114467.48</v>
      </c>
      <c r="F184" s="125">
        <v>114467.48</v>
      </c>
      <c r="G184" s="126">
        <v>0</v>
      </c>
      <c r="H184" s="125">
        <v>198961.63</v>
      </c>
      <c r="I184" s="125">
        <v>173190.57</v>
      </c>
      <c r="J184" s="125">
        <v>114467.48</v>
      </c>
      <c r="L184" s="102">
        <f t="shared" si="8"/>
        <v>114467.48</v>
      </c>
      <c r="P184" s="121">
        <v>434</v>
      </c>
      <c r="Q184" s="122" t="s">
        <v>1057</v>
      </c>
      <c r="R184" s="123">
        <v>1304.95</v>
      </c>
      <c r="S184" s="124">
        <v>1304.95</v>
      </c>
      <c r="T184" s="125">
        <v>1304.95</v>
      </c>
      <c r="U184" s="126">
        <v>0</v>
      </c>
      <c r="V184" s="125">
        <v>5140</v>
      </c>
      <c r="W184" s="125">
        <v>3469.5</v>
      </c>
      <c r="X184" s="125">
        <v>1304.95</v>
      </c>
      <c r="Z184" s="102">
        <f t="shared" si="9"/>
        <v>1304.95</v>
      </c>
    </row>
    <row r="185" spans="2:26" x14ac:dyDescent="0.25">
      <c r="B185" s="121">
        <v>426</v>
      </c>
      <c r="C185" s="122" t="s">
        <v>1052</v>
      </c>
      <c r="D185" s="127">
        <v>915.03</v>
      </c>
      <c r="E185" s="124">
        <v>915.03</v>
      </c>
      <c r="F185" s="125">
        <v>915.03</v>
      </c>
      <c r="G185" s="126">
        <v>0</v>
      </c>
      <c r="H185" s="125">
        <v>0</v>
      </c>
      <c r="I185" s="125">
        <v>0</v>
      </c>
      <c r="J185" s="125">
        <v>0</v>
      </c>
      <c r="L185" s="102">
        <f t="shared" si="8"/>
        <v>0</v>
      </c>
      <c r="P185" s="121">
        <v>436</v>
      </c>
      <c r="Q185" s="122" t="s">
        <v>1058</v>
      </c>
      <c r="R185" s="126">
        <v>1750</v>
      </c>
      <c r="S185" s="124">
        <v>1750</v>
      </c>
      <c r="T185" s="125">
        <v>1750</v>
      </c>
      <c r="U185" s="126">
        <v>0</v>
      </c>
      <c r="V185" s="125">
        <v>0</v>
      </c>
      <c r="W185" s="125">
        <v>0</v>
      </c>
      <c r="X185" s="125">
        <v>0</v>
      </c>
      <c r="Z185" s="102">
        <f t="shared" si="9"/>
        <v>0</v>
      </c>
    </row>
    <row r="186" spans="2:26" x14ac:dyDescent="0.25">
      <c r="B186" s="121">
        <v>427</v>
      </c>
      <c r="C186" s="122" t="s">
        <v>1053</v>
      </c>
      <c r="D186" s="126">
        <v>1750</v>
      </c>
      <c r="E186" s="124">
        <v>1750</v>
      </c>
      <c r="F186" s="125">
        <v>1750</v>
      </c>
      <c r="G186" s="126">
        <v>0</v>
      </c>
      <c r="H186" s="125">
        <v>0</v>
      </c>
      <c r="I186" s="125">
        <v>0</v>
      </c>
      <c r="J186" s="125">
        <v>0</v>
      </c>
      <c r="L186" s="102">
        <f t="shared" si="8"/>
        <v>0</v>
      </c>
      <c r="P186" s="121">
        <v>437</v>
      </c>
      <c r="Q186" s="122" t="s">
        <v>1059</v>
      </c>
      <c r="R186" s="123">
        <v>1799.35</v>
      </c>
      <c r="S186" s="124">
        <v>1799.35</v>
      </c>
      <c r="T186" s="125">
        <v>1799.35</v>
      </c>
      <c r="U186" s="126">
        <v>0</v>
      </c>
      <c r="V186" s="125">
        <v>113807.87</v>
      </c>
      <c r="W186" s="125">
        <v>96979.23</v>
      </c>
      <c r="X186" s="125">
        <v>1799.35</v>
      </c>
      <c r="Z186" s="102">
        <f t="shared" si="9"/>
        <v>1799.35</v>
      </c>
    </row>
    <row r="187" spans="2:26" x14ac:dyDescent="0.25">
      <c r="B187" s="121">
        <v>428</v>
      </c>
      <c r="C187" s="122" t="s">
        <v>1054</v>
      </c>
      <c r="D187" s="126">
        <v>1750</v>
      </c>
      <c r="E187" s="124">
        <v>1750</v>
      </c>
      <c r="F187" s="125">
        <v>1750</v>
      </c>
      <c r="G187" s="126">
        <v>0</v>
      </c>
      <c r="H187" s="125">
        <v>0</v>
      </c>
      <c r="I187" s="125">
        <v>0</v>
      </c>
      <c r="J187" s="125">
        <v>0</v>
      </c>
      <c r="L187" s="102">
        <f t="shared" si="8"/>
        <v>0</v>
      </c>
      <c r="P187" s="121">
        <v>441</v>
      </c>
      <c r="Q187" s="122" t="s">
        <v>1060</v>
      </c>
      <c r="R187" s="126">
        <v>1350</v>
      </c>
      <c r="S187" s="124">
        <v>1350</v>
      </c>
      <c r="T187" s="125">
        <v>1350</v>
      </c>
      <c r="U187" s="126">
        <v>0</v>
      </c>
      <c r="V187" s="125">
        <v>0</v>
      </c>
      <c r="W187" s="125">
        <v>0</v>
      </c>
      <c r="X187" s="125">
        <v>0</v>
      </c>
      <c r="Z187" s="102">
        <f t="shared" si="9"/>
        <v>0</v>
      </c>
    </row>
    <row r="188" spans="2:26" x14ac:dyDescent="0.25">
      <c r="B188" s="121">
        <v>430</v>
      </c>
      <c r="C188" s="122" t="s">
        <v>1055</v>
      </c>
      <c r="D188" s="126">
        <v>62789.9</v>
      </c>
      <c r="E188" s="124">
        <v>62789.9</v>
      </c>
      <c r="F188" s="125">
        <v>62789.9</v>
      </c>
      <c r="G188" s="126">
        <v>0</v>
      </c>
      <c r="H188" s="125">
        <v>541758.15</v>
      </c>
      <c r="I188" s="125">
        <v>438824.1</v>
      </c>
      <c r="J188" s="125">
        <v>62789.9</v>
      </c>
      <c r="L188" s="102">
        <f t="shared" si="8"/>
        <v>62789.9</v>
      </c>
      <c r="P188" s="121">
        <v>445</v>
      </c>
      <c r="Q188" s="122" t="s">
        <v>1061</v>
      </c>
      <c r="R188" s="123">
        <v>684802.55</v>
      </c>
      <c r="S188" s="124">
        <v>327737.90999999997</v>
      </c>
      <c r="T188" s="125">
        <v>327737.90999999997</v>
      </c>
      <c r="U188" s="123">
        <v>357064.64</v>
      </c>
      <c r="V188" s="125">
        <v>2522793.6</v>
      </c>
      <c r="W188" s="125">
        <v>2020098.75</v>
      </c>
      <c r="X188" s="125">
        <v>684802.55</v>
      </c>
      <c r="Z188" s="102">
        <f t="shared" si="9"/>
        <v>327737.90999999997</v>
      </c>
    </row>
    <row r="189" spans="2:26" x14ac:dyDescent="0.25">
      <c r="B189" s="121">
        <v>431</v>
      </c>
      <c r="C189" s="122" t="s">
        <v>1056</v>
      </c>
      <c r="D189" s="123">
        <v>34501.72</v>
      </c>
      <c r="E189" s="124">
        <v>-120056.24</v>
      </c>
      <c r="F189" s="125">
        <v>0</v>
      </c>
      <c r="G189" s="123">
        <v>34501.72</v>
      </c>
      <c r="H189" s="125">
        <v>3469422</v>
      </c>
      <c r="I189" s="125">
        <v>2554049.9300000002</v>
      </c>
      <c r="J189" s="125">
        <v>34501.72</v>
      </c>
      <c r="L189" s="102">
        <f t="shared" si="8"/>
        <v>0</v>
      </c>
      <c r="P189" s="121">
        <v>446</v>
      </c>
      <c r="Q189" s="122" t="s">
        <v>1062</v>
      </c>
      <c r="R189" s="123">
        <v>1751.39</v>
      </c>
      <c r="S189" s="124">
        <v>1751.39</v>
      </c>
      <c r="T189" s="125">
        <v>1751.39</v>
      </c>
      <c r="U189" s="126">
        <v>0</v>
      </c>
      <c r="V189" s="125">
        <v>0</v>
      </c>
      <c r="W189" s="125">
        <v>0</v>
      </c>
      <c r="X189" s="125">
        <v>0</v>
      </c>
      <c r="Z189" s="102">
        <f t="shared" si="9"/>
        <v>0</v>
      </c>
    </row>
    <row r="190" spans="2:26" x14ac:dyDescent="0.25">
      <c r="B190" s="121">
        <v>434</v>
      </c>
      <c r="C190" s="122" t="s">
        <v>1057</v>
      </c>
      <c r="D190" s="123">
        <v>1304.95</v>
      </c>
      <c r="E190" s="124">
        <v>1304.95</v>
      </c>
      <c r="F190" s="125">
        <v>1304.95</v>
      </c>
      <c r="G190" s="126">
        <v>0</v>
      </c>
      <c r="H190" s="125">
        <v>5140</v>
      </c>
      <c r="I190" s="125">
        <v>3469.5</v>
      </c>
      <c r="J190" s="125">
        <v>1304.95</v>
      </c>
      <c r="L190" s="102">
        <f t="shared" si="8"/>
        <v>1304.95</v>
      </c>
      <c r="P190" s="121">
        <v>447</v>
      </c>
      <c r="Q190" s="122" t="s">
        <v>1063</v>
      </c>
      <c r="R190" s="123">
        <v>238618.23999999999</v>
      </c>
      <c r="S190" s="124">
        <v>-1030885.28</v>
      </c>
      <c r="T190" s="125">
        <v>0</v>
      </c>
      <c r="U190" s="123">
        <v>238618.23999999999</v>
      </c>
      <c r="V190" s="125">
        <v>3828729.6</v>
      </c>
      <c r="W190" s="125">
        <v>3025370.36</v>
      </c>
      <c r="X190" s="125">
        <v>238618.23999999999</v>
      </c>
      <c r="Z190" s="102">
        <f t="shared" si="9"/>
        <v>0</v>
      </c>
    </row>
    <row r="191" spans="2:26" x14ac:dyDescent="0.25">
      <c r="B191" s="121">
        <v>436</v>
      </c>
      <c r="C191" s="122" t="s">
        <v>1058</v>
      </c>
      <c r="D191" s="126">
        <v>1750</v>
      </c>
      <c r="E191" s="124">
        <v>1750</v>
      </c>
      <c r="F191" s="125">
        <v>1750</v>
      </c>
      <c r="G191" s="126">
        <v>0</v>
      </c>
      <c r="H191" s="125">
        <v>0</v>
      </c>
      <c r="I191" s="125">
        <v>0</v>
      </c>
      <c r="J191" s="125">
        <v>0</v>
      </c>
      <c r="L191" s="102">
        <f t="shared" si="8"/>
        <v>0</v>
      </c>
      <c r="P191" s="121">
        <v>448</v>
      </c>
      <c r="Q191" s="122" t="s">
        <v>1064</v>
      </c>
      <c r="R191" s="123">
        <v>1942.67</v>
      </c>
      <c r="S191" s="124">
        <v>1942.67</v>
      </c>
      <c r="T191" s="125">
        <v>1942.67</v>
      </c>
      <c r="U191" s="126">
        <v>0</v>
      </c>
      <c r="V191" s="125">
        <v>0</v>
      </c>
      <c r="W191" s="125">
        <v>0</v>
      </c>
      <c r="X191" s="125">
        <v>0</v>
      </c>
      <c r="Z191" s="102">
        <f t="shared" si="9"/>
        <v>0</v>
      </c>
    </row>
    <row r="192" spans="2:26" x14ac:dyDescent="0.25">
      <c r="B192" s="121">
        <v>437</v>
      </c>
      <c r="C192" s="122" t="s">
        <v>1059</v>
      </c>
      <c r="D192" s="123">
        <v>1799.35</v>
      </c>
      <c r="E192" s="124">
        <v>1799.35</v>
      </c>
      <c r="F192" s="125">
        <v>1799.35</v>
      </c>
      <c r="G192" s="126">
        <v>0</v>
      </c>
      <c r="H192" s="125">
        <v>113807.87</v>
      </c>
      <c r="I192" s="125">
        <v>96979.23</v>
      </c>
      <c r="J192" s="125">
        <v>1799.35</v>
      </c>
      <c r="L192" s="102">
        <f t="shared" si="8"/>
        <v>1799.35</v>
      </c>
      <c r="P192" s="121">
        <v>453</v>
      </c>
      <c r="Q192" s="122" t="s">
        <v>1065</v>
      </c>
      <c r="R192" s="123">
        <v>145478.17000000001</v>
      </c>
      <c r="S192" s="124">
        <v>145478.17000000001</v>
      </c>
      <c r="T192" s="125">
        <v>145478.17000000001</v>
      </c>
      <c r="U192" s="126">
        <v>0</v>
      </c>
      <c r="V192" s="125">
        <v>210000</v>
      </c>
      <c r="W192" s="125">
        <v>149100</v>
      </c>
      <c r="X192" s="125">
        <v>145478.17000000001</v>
      </c>
      <c r="Z192" s="102">
        <f t="shared" si="9"/>
        <v>145478.17000000001</v>
      </c>
    </row>
    <row r="193" spans="2:26" x14ac:dyDescent="0.25">
      <c r="B193" s="121">
        <v>441</v>
      </c>
      <c r="C193" s="122" t="s">
        <v>1060</v>
      </c>
      <c r="D193" s="126">
        <v>1350</v>
      </c>
      <c r="E193" s="124">
        <v>1350</v>
      </c>
      <c r="F193" s="125">
        <v>1350</v>
      </c>
      <c r="G193" s="126">
        <v>0</v>
      </c>
      <c r="H193" s="125">
        <v>0</v>
      </c>
      <c r="I193" s="125">
        <v>0</v>
      </c>
      <c r="J193" s="125">
        <v>0</v>
      </c>
      <c r="L193" s="102">
        <f t="shared" si="8"/>
        <v>0</v>
      </c>
      <c r="P193" s="121">
        <v>454</v>
      </c>
      <c r="Q193" s="122" t="s">
        <v>1066</v>
      </c>
      <c r="R193" s="126">
        <v>1950</v>
      </c>
      <c r="S193" s="124">
        <v>1950</v>
      </c>
      <c r="T193" s="125">
        <v>1950</v>
      </c>
      <c r="U193" s="126">
        <v>0</v>
      </c>
      <c r="V193" s="125">
        <v>0</v>
      </c>
      <c r="W193" s="125">
        <v>0</v>
      </c>
      <c r="X193" s="125">
        <v>0</v>
      </c>
      <c r="Z193" s="102">
        <f t="shared" si="9"/>
        <v>0</v>
      </c>
    </row>
    <row r="194" spans="2:26" x14ac:dyDescent="0.25">
      <c r="B194" s="121">
        <v>445</v>
      </c>
      <c r="C194" s="122" t="s">
        <v>1061</v>
      </c>
      <c r="D194" s="123">
        <v>684802.55</v>
      </c>
      <c r="E194" s="124">
        <v>327737.90999999997</v>
      </c>
      <c r="F194" s="125">
        <v>327737.90999999997</v>
      </c>
      <c r="G194" s="123">
        <v>357064.64</v>
      </c>
      <c r="H194" s="125">
        <v>2522793.6</v>
      </c>
      <c r="I194" s="125">
        <v>2020098.75</v>
      </c>
      <c r="J194" s="125">
        <v>684802.55</v>
      </c>
      <c r="L194" s="102">
        <f t="shared" si="8"/>
        <v>327737.90999999997</v>
      </c>
      <c r="P194" s="121">
        <v>455</v>
      </c>
      <c r="Q194" s="122" t="s">
        <v>1067</v>
      </c>
      <c r="R194" s="123">
        <v>3041.27</v>
      </c>
      <c r="S194" s="124">
        <v>3041.27</v>
      </c>
      <c r="T194" s="125">
        <v>3041.27</v>
      </c>
      <c r="U194" s="126">
        <v>0</v>
      </c>
      <c r="V194" s="125">
        <v>0</v>
      </c>
      <c r="W194" s="125">
        <v>0</v>
      </c>
      <c r="X194" s="125">
        <v>0</v>
      </c>
      <c r="Z194" s="102">
        <f t="shared" si="9"/>
        <v>0</v>
      </c>
    </row>
    <row r="195" spans="2:26" x14ac:dyDescent="0.25">
      <c r="B195" s="121">
        <v>446</v>
      </c>
      <c r="C195" s="122" t="s">
        <v>1062</v>
      </c>
      <c r="D195" s="123">
        <v>1751.39</v>
      </c>
      <c r="E195" s="124">
        <v>1751.39</v>
      </c>
      <c r="F195" s="125">
        <v>1751.39</v>
      </c>
      <c r="G195" s="126">
        <v>0</v>
      </c>
      <c r="H195" s="125">
        <v>0</v>
      </c>
      <c r="I195" s="125">
        <v>0</v>
      </c>
      <c r="J195" s="125">
        <v>0</v>
      </c>
      <c r="L195" s="102">
        <f t="shared" si="8"/>
        <v>0</v>
      </c>
      <c r="P195" s="121">
        <v>456</v>
      </c>
      <c r="Q195" s="122" t="s">
        <v>1068</v>
      </c>
      <c r="R195" s="126">
        <v>1979.9</v>
      </c>
      <c r="S195" s="124">
        <v>1979.9</v>
      </c>
      <c r="T195" s="125">
        <v>1979.9</v>
      </c>
      <c r="U195" s="126">
        <v>0</v>
      </c>
      <c r="V195" s="125">
        <v>46420</v>
      </c>
      <c r="W195" s="125">
        <v>35975.5</v>
      </c>
      <c r="X195" s="125">
        <v>1979.9</v>
      </c>
      <c r="Z195" s="102">
        <f t="shared" si="9"/>
        <v>1979.9</v>
      </c>
    </row>
    <row r="196" spans="2:26" x14ac:dyDescent="0.25">
      <c r="B196" s="121">
        <v>447</v>
      </c>
      <c r="C196" s="122" t="s">
        <v>1063</v>
      </c>
      <c r="D196" s="123">
        <v>238618.23999999999</v>
      </c>
      <c r="E196" s="124">
        <v>-1030885.28</v>
      </c>
      <c r="F196" s="125">
        <v>0</v>
      </c>
      <c r="G196" s="123">
        <v>238618.23999999999</v>
      </c>
      <c r="H196" s="125">
        <v>3828729.6</v>
      </c>
      <c r="I196" s="125">
        <v>3025370.36</v>
      </c>
      <c r="J196" s="125">
        <v>238618.23999999999</v>
      </c>
      <c r="L196" s="102">
        <f t="shared" si="8"/>
        <v>0</v>
      </c>
      <c r="P196" s="121">
        <v>460</v>
      </c>
      <c r="Q196" s="122" t="s">
        <v>1069</v>
      </c>
      <c r="R196" s="126">
        <v>2150</v>
      </c>
      <c r="S196" s="124">
        <v>2150</v>
      </c>
      <c r="T196" s="125">
        <v>2150</v>
      </c>
      <c r="U196" s="126">
        <v>0</v>
      </c>
      <c r="V196" s="125">
        <v>0</v>
      </c>
      <c r="W196" s="125">
        <v>0</v>
      </c>
      <c r="X196" s="125">
        <v>0</v>
      </c>
      <c r="Z196" s="102">
        <f t="shared" si="9"/>
        <v>0</v>
      </c>
    </row>
    <row r="197" spans="2:26" x14ac:dyDescent="0.25">
      <c r="B197" s="121">
        <v>448</v>
      </c>
      <c r="C197" s="122" t="s">
        <v>1064</v>
      </c>
      <c r="D197" s="123">
        <v>1942.67</v>
      </c>
      <c r="E197" s="124">
        <v>1942.67</v>
      </c>
      <c r="F197" s="125">
        <v>1942.67</v>
      </c>
      <c r="G197" s="126">
        <v>0</v>
      </c>
      <c r="H197" s="125">
        <v>0</v>
      </c>
      <c r="I197" s="125">
        <v>0</v>
      </c>
      <c r="J197" s="125">
        <v>0</v>
      </c>
      <c r="L197" s="102">
        <f t="shared" si="8"/>
        <v>0</v>
      </c>
      <c r="P197" s="121">
        <v>462</v>
      </c>
      <c r="Q197" s="122" t="s">
        <v>1070</v>
      </c>
      <c r="R197" s="126">
        <v>1350</v>
      </c>
      <c r="S197" s="124">
        <v>1350</v>
      </c>
      <c r="T197" s="125">
        <v>1350</v>
      </c>
      <c r="U197" s="126">
        <v>0</v>
      </c>
      <c r="V197" s="125">
        <v>0</v>
      </c>
      <c r="W197" s="125">
        <v>0</v>
      </c>
      <c r="X197" s="125">
        <v>0</v>
      </c>
      <c r="Z197" s="102">
        <f t="shared" si="9"/>
        <v>0</v>
      </c>
    </row>
    <row r="198" spans="2:26" x14ac:dyDescent="0.25">
      <c r="B198" s="121">
        <v>453</v>
      </c>
      <c r="C198" s="122" t="s">
        <v>1065</v>
      </c>
      <c r="D198" s="123">
        <v>145478.17000000001</v>
      </c>
      <c r="E198" s="124">
        <v>145478.17000000001</v>
      </c>
      <c r="F198" s="125">
        <v>145478.17000000001</v>
      </c>
      <c r="G198" s="126">
        <v>0</v>
      </c>
      <c r="H198" s="125">
        <v>210000</v>
      </c>
      <c r="I198" s="125">
        <v>149100</v>
      </c>
      <c r="J198" s="125">
        <v>145478.17000000001</v>
      </c>
      <c r="L198" s="102">
        <f t="shared" si="8"/>
        <v>145478.17000000001</v>
      </c>
      <c r="P198" s="121">
        <v>463</v>
      </c>
      <c r="Q198" s="122" t="s">
        <v>1071</v>
      </c>
      <c r="R198" s="123">
        <v>1491633.73</v>
      </c>
      <c r="S198" s="124">
        <v>1491633.73</v>
      </c>
      <c r="T198" s="125">
        <v>1491633.73</v>
      </c>
      <c r="U198" s="126">
        <v>0</v>
      </c>
      <c r="V198" s="125">
        <v>3577265.12</v>
      </c>
      <c r="W198" s="125">
        <v>1502451.35</v>
      </c>
      <c r="X198" s="125">
        <v>1491633.73</v>
      </c>
      <c r="Z198" s="102">
        <f t="shared" si="9"/>
        <v>1491633.73</v>
      </c>
    </row>
    <row r="199" spans="2:26" x14ac:dyDescent="0.25">
      <c r="B199" s="121">
        <v>454</v>
      </c>
      <c r="C199" s="122" t="s">
        <v>1066</v>
      </c>
      <c r="D199" s="126">
        <v>1950</v>
      </c>
      <c r="E199" s="124">
        <v>1950</v>
      </c>
      <c r="F199" s="125">
        <v>1950</v>
      </c>
      <c r="G199" s="126">
        <v>0</v>
      </c>
      <c r="H199" s="125">
        <v>0</v>
      </c>
      <c r="I199" s="125">
        <v>0</v>
      </c>
      <c r="J199" s="125">
        <v>0</v>
      </c>
      <c r="L199" s="102">
        <f t="shared" si="8"/>
        <v>0</v>
      </c>
      <c r="P199" s="121">
        <v>464</v>
      </c>
      <c r="Q199" s="122" t="s">
        <v>1072</v>
      </c>
      <c r="R199" s="126">
        <v>1950</v>
      </c>
      <c r="S199" s="124">
        <v>1950</v>
      </c>
      <c r="T199" s="125">
        <v>1950</v>
      </c>
      <c r="U199" s="126">
        <v>0</v>
      </c>
      <c r="V199" s="125">
        <v>0</v>
      </c>
      <c r="W199" s="125">
        <v>0</v>
      </c>
      <c r="X199" s="125">
        <v>0</v>
      </c>
      <c r="Z199" s="102">
        <f t="shared" si="9"/>
        <v>0</v>
      </c>
    </row>
    <row r="200" spans="2:26" x14ac:dyDescent="0.25">
      <c r="B200" s="121">
        <v>455</v>
      </c>
      <c r="C200" s="122" t="s">
        <v>1067</v>
      </c>
      <c r="D200" s="123">
        <v>3041.27</v>
      </c>
      <c r="E200" s="124">
        <v>3041.27</v>
      </c>
      <c r="F200" s="125">
        <v>3041.27</v>
      </c>
      <c r="G200" s="126">
        <v>0</v>
      </c>
      <c r="H200" s="125">
        <v>0</v>
      </c>
      <c r="I200" s="125">
        <v>0</v>
      </c>
      <c r="J200" s="125">
        <v>0</v>
      </c>
      <c r="L200" s="102">
        <f t="shared" si="8"/>
        <v>0</v>
      </c>
      <c r="P200" s="121">
        <v>466</v>
      </c>
      <c r="Q200" s="122" t="s">
        <v>1073</v>
      </c>
      <c r="R200" s="123">
        <v>16585.689999999999</v>
      </c>
      <c r="S200" s="124">
        <v>16585.689999999999</v>
      </c>
      <c r="T200" s="125">
        <v>16585.689999999999</v>
      </c>
      <c r="U200" s="126">
        <v>0</v>
      </c>
      <c r="V200" s="125">
        <v>4850</v>
      </c>
      <c r="W200" s="125">
        <v>4850</v>
      </c>
      <c r="X200" s="125">
        <v>4850</v>
      </c>
      <c r="Z200" s="102">
        <f t="shared" si="9"/>
        <v>4850</v>
      </c>
    </row>
    <row r="201" spans="2:26" x14ac:dyDescent="0.25">
      <c r="B201" s="121">
        <v>456</v>
      </c>
      <c r="C201" s="122" t="s">
        <v>1068</v>
      </c>
      <c r="D201" s="126">
        <v>1979.9</v>
      </c>
      <c r="E201" s="124">
        <v>1979.9</v>
      </c>
      <c r="F201" s="125">
        <v>1979.9</v>
      </c>
      <c r="G201" s="126">
        <v>0</v>
      </c>
      <c r="H201" s="125">
        <v>46420</v>
      </c>
      <c r="I201" s="125">
        <v>35975.5</v>
      </c>
      <c r="J201" s="125">
        <v>1979.9</v>
      </c>
      <c r="L201" s="102">
        <f t="shared" si="8"/>
        <v>1979.9</v>
      </c>
      <c r="P201" s="121">
        <v>467</v>
      </c>
      <c r="Q201" s="122" t="s">
        <v>1074</v>
      </c>
      <c r="R201" s="127">
        <v>846.74</v>
      </c>
      <c r="S201" s="124">
        <v>846.74</v>
      </c>
      <c r="T201" s="125">
        <v>846.74</v>
      </c>
      <c r="U201" s="126">
        <v>0</v>
      </c>
      <c r="V201" s="125">
        <v>0</v>
      </c>
      <c r="W201" s="125">
        <v>0</v>
      </c>
      <c r="X201" s="125">
        <v>0</v>
      </c>
      <c r="Z201" s="102">
        <f t="shared" si="9"/>
        <v>0</v>
      </c>
    </row>
    <row r="202" spans="2:26" x14ac:dyDescent="0.25">
      <c r="B202" s="121">
        <v>460</v>
      </c>
      <c r="C202" s="122" t="s">
        <v>1069</v>
      </c>
      <c r="D202" s="126">
        <v>2150</v>
      </c>
      <c r="E202" s="124">
        <v>2150</v>
      </c>
      <c r="F202" s="125">
        <v>2150</v>
      </c>
      <c r="G202" s="126">
        <v>0</v>
      </c>
      <c r="H202" s="125">
        <v>0</v>
      </c>
      <c r="I202" s="125">
        <v>0</v>
      </c>
      <c r="J202" s="125">
        <v>0</v>
      </c>
      <c r="L202" s="102">
        <f t="shared" si="8"/>
        <v>0</v>
      </c>
      <c r="P202" s="121">
        <v>468</v>
      </c>
      <c r="Q202" s="122" t="s">
        <v>1075</v>
      </c>
      <c r="R202" s="126">
        <v>2600</v>
      </c>
      <c r="S202" s="124">
        <v>2600</v>
      </c>
      <c r="T202" s="125">
        <v>2600</v>
      </c>
      <c r="U202" s="126">
        <v>0</v>
      </c>
      <c r="V202" s="125">
        <v>0</v>
      </c>
      <c r="W202" s="125">
        <v>0</v>
      </c>
      <c r="X202" s="125">
        <v>0</v>
      </c>
      <c r="Z202" s="102">
        <f t="shared" si="9"/>
        <v>0</v>
      </c>
    </row>
    <row r="203" spans="2:26" x14ac:dyDescent="0.25">
      <c r="B203" s="121">
        <v>462</v>
      </c>
      <c r="C203" s="122" t="s">
        <v>1070</v>
      </c>
      <c r="D203" s="126">
        <v>1350</v>
      </c>
      <c r="E203" s="124">
        <v>1350</v>
      </c>
      <c r="F203" s="125">
        <v>1350</v>
      </c>
      <c r="G203" s="126">
        <v>0</v>
      </c>
      <c r="H203" s="125">
        <v>0</v>
      </c>
      <c r="I203" s="125">
        <v>0</v>
      </c>
      <c r="J203" s="125">
        <v>0</v>
      </c>
      <c r="L203" s="102">
        <f t="shared" si="8"/>
        <v>0</v>
      </c>
      <c r="P203" s="121">
        <v>472</v>
      </c>
      <c r="Q203" s="122" t="s">
        <v>1076</v>
      </c>
      <c r="R203" s="123">
        <v>2047.04</v>
      </c>
      <c r="S203" s="124">
        <v>2047.04</v>
      </c>
      <c r="T203" s="125">
        <v>2047.04</v>
      </c>
      <c r="U203" s="126">
        <v>0</v>
      </c>
      <c r="V203" s="125">
        <v>41120</v>
      </c>
      <c r="W203" s="125">
        <v>27756</v>
      </c>
      <c r="X203" s="125">
        <v>2047.04</v>
      </c>
      <c r="Z203" s="102">
        <f t="shared" si="9"/>
        <v>2047.04</v>
      </c>
    </row>
    <row r="204" spans="2:26" x14ac:dyDescent="0.25">
      <c r="B204" s="121">
        <v>463</v>
      </c>
      <c r="C204" s="122" t="s">
        <v>1071</v>
      </c>
      <c r="D204" s="123">
        <v>1491633.73</v>
      </c>
      <c r="E204" s="124">
        <v>1491633.73</v>
      </c>
      <c r="F204" s="125">
        <v>1491633.73</v>
      </c>
      <c r="G204" s="126">
        <v>0</v>
      </c>
      <c r="H204" s="125">
        <v>3577265.12</v>
      </c>
      <c r="I204" s="125">
        <v>1502451.35</v>
      </c>
      <c r="J204" s="125">
        <v>1491633.73</v>
      </c>
      <c r="L204" s="102">
        <f t="shared" si="8"/>
        <v>1491633.73</v>
      </c>
      <c r="P204" s="121">
        <v>473</v>
      </c>
      <c r="Q204" s="122" t="s">
        <v>1077</v>
      </c>
      <c r="R204" s="126">
        <v>800</v>
      </c>
      <c r="S204" s="124">
        <v>800</v>
      </c>
      <c r="T204" s="125">
        <v>800</v>
      </c>
      <c r="U204" s="126">
        <v>0</v>
      </c>
      <c r="V204" s="125">
        <v>0</v>
      </c>
      <c r="W204" s="125">
        <v>0</v>
      </c>
      <c r="X204" s="125">
        <v>0</v>
      </c>
      <c r="Z204" s="102">
        <f t="shared" si="9"/>
        <v>0</v>
      </c>
    </row>
    <row r="205" spans="2:26" x14ac:dyDescent="0.25">
      <c r="B205" s="121">
        <v>464</v>
      </c>
      <c r="C205" s="122" t="s">
        <v>1072</v>
      </c>
      <c r="D205" s="126">
        <v>1950</v>
      </c>
      <c r="E205" s="124">
        <v>1950</v>
      </c>
      <c r="F205" s="125">
        <v>1950</v>
      </c>
      <c r="G205" s="126">
        <v>0</v>
      </c>
      <c r="H205" s="125">
        <v>0</v>
      </c>
      <c r="I205" s="125">
        <v>0</v>
      </c>
      <c r="J205" s="125">
        <v>0</v>
      </c>
      <c r="L205" s="102">
        <f t="shared" si="8"/>
        <v>0</v>
      </c>
      <c r="P205" s="121">
        <v>474</v>
      </c>
      <c r="Q205" s="122" t="s">
        <v>1078</v>
      </c>
      <c r="R205" s="123">
        <v>15732.02</v>
      </c>
      <c r="S205" s="124">
        <v>15732.02</v>
      </c>
      <c r="T205" s="125">
        <v>15732.02</v>
      </c>
      <c r="U205" s="126">
        <v>0</v>
      </c>
      <c r="V205" s="125">
        <v>48478.97</v>
      </c>
      <c r="W205" s="125">
        <v>41680.199999999997</v>
      </c>
      <c r="X205" s="125">
        <v>15732.02</v>
      </c>
      <c r="Z205" s="102">
        <f t="shared" si="9"/>
        <v>15732.02</v>
      </c>
    </row>
    <row r="206" spans="2:26" x14ac:dyDescent="0.25">
      <c r="B206" s="121">
        <v>466</v>
      </c>
      <c r="C206" s="122" t="s">
        <v>1073</v>
      </c>
      <c r="D206" s="123">
        <v>16585.689999999999</v>
      </c>
      <c r="E206" s="124">
        <v>16585.689999999999</v>
      </c>
      <c r="F206" s="125">
        <v>16585.689999999999</v>
      </c>
      <c r="G206" s="126">
        <v>0</v>
      </c>
      <c r="H206" s="125">
        <v>4850</v>
      </c>
      <c r="I206" s="125">
        <v>4850</v>
      </c>
      <c r="J206" s="125">
        <v>4850</v>
      </c>
      <c r="L206" s="102">
        <f t="shared" si="8"/>
        <v>4850</v>
      </c>
      <c r="P206" s="121">
        <v>475</v>
      </c>
      <c r="Q206" s="122" t="s">
        <v>1079</v>
      </c>
      <c r="R206" s="123">
        <v>2460.2800000000002</v>
      </c>
      <c r="S206" s="124">
        <v>2460.2800000000002</v>
      </c>
      <c r="T206" s="125">
        <v>2460.2800000000002</v>
      </c>
      <c r="U206" s="126">
        <v>0</v>
      </c>
      <c r="V206" s="125">
        <v>10257.719999999999</v>
      </c>
      <c r="W206" s="125">
        <v>8414.9500000000007</v>
      </c>
      <c r="X206" s="125">
        <v>2460.2800000000002</v>
      </c>
      <c r="Z206" s="102">
        <f t="shared" si="9"/>
        <v>2460.2800000000002</v>
      </c>
    </row>
    <row r="207" spans="2:26" x14ac:dyDescent="0.25">
      <c r="B207" s="121">
        <v>467</v>
      </c>
      <c r="C207" s="122" t="s">
        <v>1074</v>
      </c>
      <c r="D207" s="127">
        <v>846.74</v>
      </c>
      <c r="E207" s="124">
        <v>846.74</v>
      </c>
      <c r="F207" s="125">
        <v>846.74</v>
      </c>
      <c r="G207" s="126">
        <v>0</v>
      </c>
      <c r="H207" s="125">
        <v>0</v>
      </c>
      <c r="I207" s="125">
        <v>0</v>
      </c>
      <c r="J207" s="125">
        <v>0</v>
      </c>
      <c r="L207" s="102">
        <f t="shared" si="8"/>
        <v>0</v>
      </c>
      <c r="P207" s="121">
        <v>476</v>
      </c>
      <c r="Q207" s="122" t="s">
        <v>1080</v>
      </c>
      <c r="R207" s="126">
        <v>3100</v>
      </c>
      <c r="S207" s="124">
        <v>3100</v>
      </c>
      <c r="T207" s="125">
        <v>3100</v>
      </c>
      <c r="U207" s="126">
        <v>0</v>
      </c>
      <c r="V207" s="125">
        <v>0</v>
      </c>
      <c r="W207" s="125">
        <v>0</v>
      </c>
      <c r="X207" s="125">
        <v>0</v>
      </c>
      <c r="Z207" s="102">
        <f t="shared" si="9"/>
        <v>0</v>
      </c>
    </row>
    <row r="208" spans="2:26" x14ac:dyDescent="0.25">
      <c r="B208" s="121">
        <v>468</v>
      </c>
      <c r="C208" s="122" t="s">
        <v>1075</v>
      </c>
      <c r="D208" s="126">
        <v>2600</v>
      </c>
      <c r="E208" s="124">
        <v>2600</v>
      </c>
      <c r="F208" s="125">
        <v>2600</v>
      </c>
      <c r="G208" s="126">
        <v>0</v>
      </c>
      <c r="H208" s="125">
        <v>0</v>
      </c>
      <c r="I208" s="125">
        <v>0</v>
      </c>
      <c r="J208" s="125">
        <v>0</v>
      </c>
      <c r="L208" s="102">
        <f t="shared" si="8"/>
        <v>0</v>
      </c>
      <c r="P208" s="121">
        <v>478</v>
      </c>
      <c r="Q208" s="122" t="s">
        <v>1081</v>
      </c>
      <c r="R208" s="126">
        <v>2350</v>
      </c>
      <c r="S208" s="124">
        <v>2350</v>
      </c>
      <c r="T208" s="125">
        <v>2350</v>
      </c>
      <c r="U208" s="126">
        <v>0</v>
      </c>
      <c r="V208" s="125">
        <v>0</v>
      </c>
      <c r="W208" s="125">
        <v>0</v>
      </c>
      <c r="X208" s="125">
        <v>0</v>
      </c>
      <c r="Z208" s="102">
        <f t="shared" si="9"/>
        <v>0</v>
      </c>
    </row>
    <row r="209" spans="2:26" x14ac:dyDescent="0.25">
      <c r="B209" s="121">
        <v>472</v>
      </c>
      <c r="C209" s="122" t="s">
        <v>1076</v>
      </c>
      <c r="D209" s="123">
        <v>2047.04</v>
      </c>
      <c r="E209" s="124">
        <v>2047.04</v>
      </c>
      <c r="F209" s="125">
        <v>2047.04</v>
      </c>
      <c r="G209" s="126">
        <v>0</v>
      </c>
      <c r="H209" s="125">
        <v>41120</v>
      </c>
      <c r="I209" s="125">
        <v>27756</v>
      </c>
      <c r="J209" s="125">
        <v>2047.04</v>
      </c>
      <c r="L209" s="102">
        <f t="shared" si="8"/>
        <v>2047.04</v>
      </c>
      <c r="P209" s="121">
        <v>480</v>
      </c>
      <c r="Q209" s="122" t="s">
        <v>1082</v>
      </c>
      <c r="R209" s="126">
        <v>2350</v>
      </c>
      <c r="S209" s="124">
        <v>2350</v>
      </c>
      <c r="T209" s="125">
        <v>2350</v>
      </c>
      <c r="U209" s="126">
        <v>0</v>
      </c>
      <c r="V209" s="125">
        <v>0</v>
      </c>
      <c r="W209" s="125">
        <v>0</v>
      </c>
      <c r="X209" s="125">
        <v>0</v>
      </c>
      <c r="Z209" s="102">
        <f t="shared" si="9"/>
        <v>0</v>
      </c>
    </row>
    <row r="210" spans="2:26" x14ac:dyDescent="0.25">
      <c r="B210" s="121">
        <v>473</v>
      </c>
      <c r="C210" s="122" t="s">
        <v>1077</v>
      </c>
      <c r="D210" s="126">
        <v>800</v>
      </c>
      <c r="E210" s="124">
        <v>800</v>
      </c>
      <c r="F210" s="125">
        <v>800</v>
      </c>
      <c r="G210" s="126">
        <v>0</v>
      </c>
      <c r="H210" s="125">
        <v>0</v>
      </c>
      <c r="I210" s="125">
        <v>0</v>
      </c>
      <c r="J210" s="125">
        <v>0</v>
      </c>
      <c r="L210" s="102">
        <f t="shared" si="8"/>
        <v>0</v>
      </c>
      <c r="P210" s="121">
        <v>481</v>
      </c>
      <c r="Q210" s="122" t="s">
        <v>897</v>
      </c>
      <c r="R210" s="123">
        <v>167265.51999999999</v>
      </c>
      <c r="S210" s="124">
        <v>167265.51999999999</v>
      </c>
      <c r="T210" s="125">
        <v>167265.51999999999</v>
      </c>
      <c r="U210" s="126">
        <v>0</v>
      </c>
      <c r="V210" s="125">
        <v>177320</v>
      </c>
      <c r="W210" s="125">
        <v>74474.399999999994</v>
      </c>
      <c r="X210" s="125">
        <v>74474.399999999994</v>
      </c>
      <c r="Z210" s="102">
        <f t="shared" si="9"/>
        <v>167265.51999999999</v>
      </c>
    </row>
    <row r="211" spans="2:26" x14ac:dyDescent="0.25">
      <c r="B211" s="121">
        <v>474</v>
      </c>
      <c r="C211" s="122" t="s">
        <v>1078</v>
      </c>
      <c r="D211" s="123">
        <v>15732.02</v>
      </c>
      <c r="E211" s="124">
        <v>15732.02</v>
      </c>
      <c r="F211" s="125">
        <v>15732.02</v>
      </c>
      <c r="G211" s="126">
        <v>0</v>
      </c>
      <c r="H211" s="125">
        <v>48478.97</v>
      </c>
      <c r="I211" s="125">
        <v>41680.199999999997</v>
      </c>
      <c r="J211" s="125">
        <v>15732.02</v>
      </c>
      <c r="L211" s="102">
        <f t="shared" si="8"/>
        <v>15732.02</v>
      </c>
      <c r="P211" s="121">
        <v>484</v>
      </c>
      <c r="Q211" s="122" t="s">
        <v>1016</v>
      </c>
      <c r="R211" s="123">
        <v>38993.51</v>
      </c>
      <c r="S211" s="124">
        <v>38993.51</v>
      </c>
      <c r="T211" s="125">
        <v>38993.51</v>
      </c>
      <c r="U211" s="126">
        <v>0</v>
      </c>
      <c r="V211" s="125">
        <v>1454161.5</v>
      </c>
      <c r="W211" s="125">
        <v>1252752.57</v>
      </c>
      <c r="X211" s="125">
        <v>38993.51</v>
      </c>
      <c r="Z211" s="102">
        <f t="shared" si="9"/>
        <v>38993.51</v>
      </c>
    </row>
    <row r="212" spans="2:26" x14ac:dyDescent="0.25">
      <c r="B212" s="121">
        <v>475</v>
      </c>
      <c r="C212" s="122" t="s">
        <v>1079</v>
      </c>
      <c r="D212" s="123">
        <v>2460.2800000000002</v>
      </c>
      <c r="E212" s="124">
        <v>2460.2800000000002</v>
      </c>
      <c r="F212" s="125">
        <v>2460.2800000000002</v>
      </c>
      <c r="G212" s="126">
        <v>0</v>
      </c>
      <c r="H212" s="125">
        <v>10257.719999999999</v>
      </c>
      <c r="I212" s="125">
        <v>8414.9500000000007</v>
      </c>
      <c r="J212" s="125">
        <v>2460.2800000000002</v>
      </c>
      <c r="L212" s="102">
        <f t="shared" si="8"/>
        <v>2460.2800000000002</v>
      </c>
      <c r="P212" s="121">
        <v>491</v>
      </c>
      <c r="Q212" s="122" t="s">
        <v>1083</v>
      </c>
      <c r="R212" s="127">
        <v>224.35</v>
      </c>
      <c r="S212" s="124">
        <v>224.35</v>
      </c>
      <c r="T212" s="125">
        <v>224.35</v>
      </c>
      <c r="U212" s="126">
        <v>0</v>
      </c>
      <c r="V212" s="125">
        <v>207.95</v>
      </c>
      <c r="W212" s="125">
        <v>177.23</v>
      </c>
      <c r="X212" s="125">
        <v>177.23</v>
      </c>
      <c r="Z212" s="102">
        <f t="shared" si="9"/>
        <v>207.95</v>
      </c>
    </row>
    <row r="213" spans="2:26" x14ac:dyDescent="0.25">
      <c r="B213" s="121">
        <v>476</v>
      </c>
      <c r="C213" s="122" t="s">
        <v>1080</v>
      </c>
      <c r="D213" s="126">
        <v>3100</v>
      </c>
      <c r="E213" s="124">
        <v>3100</v>
      </c>
      <c r="F213" s="125">
        <v>3100</v>
      </c>
      <c r="G213" s="126">
        <v>0</v>
      </c>
      <c r="H213" s="125">
        <v>0</v>
      </c>
      <c r="I213" s="125">
        <v>0</v>
      </c>
      <c r="J213" s="125">
        <v>0</v>
      </c>
      <c r="L213" s="102">
        <f t="shared" si="8"/>
        <v>0</v>
      </c>
      <c r="P213" s="121">
        <v>492</v>
      </c>
      <c r="Q213" s="122" t="s">
        <v>1084</v>
      </c>
      <c r="R213" s="123">
        <v>2796.11</v>
      </c>
      <c r="S213" s="124">
        <v>2796.11</v>
      </c>
      <c r="T213" s="125">
        <v>2796.11</v>
      </c>
      <c r="U213" s="126">
        <v>0</v>
      </c>
      <c r="V213" s="125">
        <v>0</v>
      </c>
      <c r="W213" s="125">
        <v>0</v>
      </c>
      <c r="X213" s="125">
        <v>0</v>
      </c>
      <c r="Z213" s="102">
        <f t="shared" si="9"/>
        <v>0</v>
      </c>
    </row>
    <row r="214" spans="2:26" x14ac:dyDescent="0.25">
      <c r="B214" s="121">
        <v>478</v>
      </c>
      <c r="C214" s="122" t="s">
        <v>1081</v>
      </c>
      <c r="D214" s="126">
        <v>2350</v>
      </c>
      <c r="E214" s="124">
        <v>2350</v>
      </c>
      <c r="F214" s="125">
        <v>2350</v>
      </c>
      <c r="G214" s="126">
        <v>0</v>
      </c>
      <c r="H214" s="125">
        <v>0</v>
      </c>
      <c r="I214" s="125">
        <v>0</v>
      </c>
      <c r="J214" s="125">
        <v>0</v>
      </c>
      <c r="L214" s="102">
        <f t="shared" si="8"/>
        <v>0</v>
      </c>
      <c r="P214" s="121">
        <v>493</v>
      </c>
      <c r="Q214" s="122" t="s">
        <v>1085</v>
      </c>
      <c r="R214" s="123">
        <v>621383.75</v>
      </c>
      <c r="S214" s="124">
        <v>593414.5</v>
      </c>
      <c r="T214" s="125">
        <v>593414.5</v>
      </c>
      <c r="U214" s="123">
        <v>27969.25</v>
      </c>
      <c r="V214" s="125">
        <v>4105232.75</v>
      </c>
      <c r="W214" s="125">
        <v>3435447.84</v>
      </c>
      <c r="X214" s="125">
        <v>621383.75</v>
      </c>
      <c r="Z214" s="102">
        <f t="shared" si="9"/>
        <v>593414.5</v>
      </c>
    </row>
    <row r="215" spans="2:26" x14ac:dyDescent="0.25">
      <c r="B215" s="121">
        <v>480</v>
      </c>
      <c r="C215" s="122" t="s">
        <v>1082</v>
      </c>
      <c r="D215" s="126">
        <v>2350</v>
      </c>
      <c r="E215" s="124">
        <v>2350</v>
      </c>
      <c r="F215" s="125">
        <v>2350</v>
      </c>
      <c r="G215" s="126">
        <v>0</v>
      </c>
      <c r="H215" s="125">
        <v>0</v>
      </c>
      <c r="I215" s="125">
        <v>0</v>
      </c>
      <c r="J215" s="125">
        <v>0</v>
      </c>
      <c r="L215" s="102">
        <f t="shared" si="8"/>
        <v>0</v>
      </c>
      <c r="P215" s="121">
        <v>497</v>
      </c>
      <c r="Q215" s="122" t="s">
        <v>1086</v>
      </c>
      <c r="R215" s="123">
        <v>4905.53</v>
      </c>
      <c r="S215" s="124">
        <v>15371.53</v>
      </c>
      <c r="T215" s="125">
        <v>4905.53</v>
      </c>
      <c r="U215" s="126">
        <v>0</v>
      </c>
      <c r="V215" s="125">
        <v>2216465</v>
      </c>
      <c r="W215" s="125">
        <v>1916782.05</v>
      </c>
      <c r="X215" s="125">
        <v>4905.53</v>
      </c>
      <c r="Z215" s="102">
        <f t="shared" si="9"/>
        <v>4905.53</v>
      </c>
    </row>
    <row r="216" spans="2:26" x14ac:dyDescent="0.25">
      <c r="B216" s="121">
        <v>481</v>
      </c>
      <c r="C216" s="122" t="s">
        <v>897</v>
      </c>
      <c r="D216" s="123">
        <v>167265.51999999999</v>
      </c>
      <c r="E216" s="124">
        <v>167265.51999999999</v>
      </c>
      <c r="F216" s="125">
        <v>167265.51999999999</v>
      </c>
      <c r="G216" s="126">
        <v>0</v>
      </c>
      <c r="H216" s="125">
        <v>177320</v>
      </c>
      <c r="I216" s="125">
        <v>74474.399999999994</v>
      </c>
      <c r="J216" s="125">
        <v>74474.399999999994</v>
      </c>
      <c r="L216" s="102">
        <f t="shared" si="8"/>
        <v>167265.51999999999</v>
      </c>
      <c r="P216" s="121">
        <v>499</v>
      </c>
      <c r="Q216" s="122" t="s">
        <v>1087</v>
      </c>
      <c r="R216" s="126">
        <v>1540.7</v>
      </c>
      <c r="S216" s="124">
        <v>1540.7</v>
      </c>
      <c r="T216" s="125">
        <v>1540.7</v>
      </c>
      <c r="U216" s="126">
        <v>0</v>
      </c>
      <c r="V216" s="125">
        <v>95550</v>
      </c>
      <c r="W216" s="125">
        <v>80739.75</v>
      </c>
      <c r="X216" s="125">
        <v>1540.7</v>
      </c>
      <c r="Z216" s="102">
        <f t="shared" si="9"/>
        <v>1540.7</v>
      </c>
    </row>
    <row r="217" spans="2:26" x14ac:dyDescent="0.25">
      <c r="B217" s="121">
        <v>484</v>
      </c>
      <c r="C217" s="122" t="s">
        <v>1016</v>
      </c>
      <c r="D217" s="123">
        <v>38993.51</v>
      </c>
      <c r="E217" s="124">
        <v>38993.51</v>
      </c>
      <c r="F217" s="125">
        <v>38993.51</v>
      </c>
      <c r="G217" s="126">
        <v>0</v>
      </c>
      <c r="H217" s="125">
        <v>1454161.5</v>
      </c>
      <c r="I217" s="125">
        <v>1252752.57</v>
      </c>
      <c r="J217" s="125">
        <v>38993.51</v>
      </c>
      <c r="L217" s="102">
        <f t="shared" si="8"/>
        <v>38993.51</v>
      </c>
      <c r="P217" s="121">
        <v>500</v>
      </c>
      <c r="Q217" s="122" t="s">
        <v>1088</v>
      </c>
      <c r="R217" s="123">
        <v>3600696.71</v>
      </c>
      <c r="S217" s="124">
        <v>-668941.89</v>
      </c>
      <c r="T217" s="125">
        <v>0</v>
      </c>
      <c r="U217" s="123">
        <v>3600696.71</v>
      </c>
      <c r="V217" s="125">
        <v>2618000</v>
      </c>
      <c r="W217" s="125">
        <v>2290750</v>
      </c>
      <c r="X217" s="125">
        <v>2290750</v>
      </c>
      <c r="Z217" s="102">
        <f t="shared" si="9"/>
        <v>0</v>
      </c>
    </row>
    <row r="218" spans="2:26" x14ac:dyDescent="0.25">
      <c r="B218" s="121">
        <v>491</v>
      </c>
      <c r="C218" s="122" t="s">
        <v>1083</v>
      </c>
      <c r="D218" s="127">
        <v>224.35</v>
      </c>
      <c r="E218" s="124">
        <v>224.35</v>
      </c>
      <c r="F218" s="125">
        <v>224.35</v>
      </c>
      <c r="G218" s="126">
        <v>0</v>
      </c>
      <c r="H218" s="125">
        <v>207.95</v>
      </c>
      <c r="I218" s="125">
        <v>177.23</v>
      </c>
      <c r="J218" s="125">
        <v>177.23</v>
      </c>
      <c r="L218" s="102">
        <f t="shared" si="8"/>
        <v>207.95</v>
      </c>
      <c r="P218" s="121">
        <v>501</v>
      </c>
      <c r="Q218" s="122" t="s">
        <v>1089</v>
      </c>
      <c r="R218" s="123">
        <v>6472.52</v>
      </c>
      <c r="S218" s="124">
        <v>6472.52</v>
      </c>
      <c r="T218" s="125">
        <v>6472.52</v>
      </c>
      <c r="U218" s="126">
        <v>0</v>
      </c>
      <c r="V218" s="125">
        <v>0</v>
      </c>
      <c r="W218" s="125">
        <v>0</v>
      </c>
      <c r="X218" s="125">
        <v>0</v>
      </c>
      <c r="Z218" s="102">
        <f t="shared" si="9"/>
        <v>0</v>
      </c>
    </row>
    <row r="219" spans="2:26" x14ac:dyDescent="0.25">
      <c r="B219" s="121">
        <v>492</v>
      </c>
      <c r="C219" s="122" t="s">
        <v>1084</v>
      </c>
      <c r="D219" s="123">
        <v>2796.11</v>
      </c>
      <c r="E219" s="124">
        <v>2796.11</v>
      </c>
      <c r="F219" s="125">
        <v>2796.11</v>
      </c>
      <c r="G219" s="126">
        <v>0</v>
      </c>
      <c r="H219" s="125">
        <v>0</v>
      </c>
      <c r="I219" s="125">
        <v>0</v>
      </c>
      <c r="J219" s="125">
        <v>0</v>
      </c>
      <c r="L219" s="102">
        <f t="shared" si="8"/>
        <v>0</v>
      </c>
      <c r="P219" s="121">
        <v>505</v>
      </c>
      <c r="Q219" s="122" t="s">
        <v>1090</v>
      </c>
      <c r="R219" s="123">
        <v>7129.87</v>
      </c>
      <c r="S219" s="124">
        <v>7129.87</v>
      </c>
      <c r="T219" s="125">
        <v>7129.87</v>
      </c>
      <c r="U219" s="126">
        <v>0</v>
      </c>
      <c r="V219" s="125">
        <v>0</v>
      </c>
      <c r="W219" s="125">
        <v>0</v>
      </c>
      <c r="X219" s="125">
        <v>0</v>
      </c>
      <c r="Z219" s="102">
        <f t="shared" si="9"/>
        <v>0</v>
      </c>
    </row>
    <row r="220" spans="2:26" x14ac:dyDescent="0.25">
      <c r="B220" s="121">
        <v>493</v>
      </c>
      <c r="C220" s="122" t="s">
        <v>1085</v>
      </c>
      <c r="D220" s="123">
        <v>621383.75</v>
      </c>
      <c r="E220" s="124">
        <v>593414.5</v>
      </c>
      <c r="F220" s="125">
        <v>593414.5</v>
      </c>
      <c r="G220" s="123">
        <v>27969.25</v>
      </c>
      <c r="H220" s="125">
        <v>4105232.75</v>
      </c>
      <c r="I220" s="125">
        <v>3435447.84</v>
      </c>
      <c r="J220" s="125">
        <v>621383.75</v>
      </c>
      <c r="L220" s="102">
        <f t="shared" si="8"/>
        <v>593414.5</v>
      </c>
      <c r="P220" s="121">
        <v>507</v>
      </c>
      <c r="Q220" s="122" t="s">
        <v>1091</v>
      </c>
      <c r="R220" s="126">
        <v>200</v>
      </c>
      <c r="S220" s="124">
        <v>200</v>
      </c>
      <c r="T220" s="125">
        <v>200</v>
      </c>
      <c r="U220" s="126">
        <v>0</v>
      </c>
      <c r="V220" s="125">
        <v>0</v>
      </c>
      <c r="W220" s="125">
        <v>0</v>
      </c>
      <c r="X220" s="125">
        <v>0</v>
      </c>
      <c r="Z220" s="102">
        <f t="shared" si="9"/>
        <v>0</v>
      </c>
    </row>
    <row r="221" spans="2:26" x14ac:dyDescent="0.25">
      <c r="B221" s="121">
        <v>497</v>
      </c>
      <c r="C221" s="122" t="s">
        <v>1086</v>
      </c>
      <c r="D221" s="123">
        <v>4905.53</v>
      </c>
      <c r="E221" s="124">
        <v>15371.53</v>
      </c>
      <c r="F221" s="125">
        <v>4905.53</v>
      </c>
      <c r="G221" s="126">
        <v>0</v>
      </c>
      <c r="H221" s="125">
        <v>2216465</v>
      </c>
      <c r="I221" s="125">
        <v>1916782.05</v>
      </c>
      <c r="J221" s="125">
        <v>4905.53</v>
      </c>
      <c r="L221" s="102">
        <f t="shared" ref="L221:L284" si="10">IF(H221&lt;F221,H221,F221)</f>
        <v>4905.53</v>
      </c>
      <c r="P221" s="121">
        <v>508</v>
      </c>
      <c r="Q221" s="122" t="s">
        <v>1092</v>
      </c>
      <c r="R221" s="126">
        <v>4650</v>
      </c>
      <c r="S221" s="124">
        <v>4650</v>
      </c>
      <c r="T221" s="125">
        <v>4650</v>
      </c>
      <c r="U221" s="126">
        <v>0</v>
      </c>
      <c r="V221" s="125">
        <v>0</v>
      </c>
      <c r="W221" s="125">
        <v>0</v>
      </c>
      <c r="X221" s="125">
        <v>0</v>
      </c>
      <c r="Z221" s="102">
        <f t="shared" si="9"/>
        <v>0</v>
      </c>
    </row>
    <row r="222" spans="2:26" x14ac:dyDescent="0.25">
      <c r="B222" s="121">
        <v>499</v>
      </c>
      <c r="C222" s="122" t="s">
        <v>1087</v>
      </c>
      <c r="D222" s="126">
        <v>1540.7</v>
      </c>
      <c r="E222" s="124">
        <v>1540.7</v>
      </c>
      <c r="F222" s="125">
        <v>1540.7</v>
      </c>
      <c r="G222" s="126">
        <v>0</v>
      </c>
      <c r="H222" s="125">
        <v>95550</v>
      </c>
      <c r="I222" s="125">
        <v>80739.75</v>
      </c>
      <c r="J222" s="125">
        <v>1540.7</v>
      </c>
      <c r="L222" s="102">
        <f t="shared" si="10"/>
        <v>1540.7</v>
      </c>
      <c r="P222" s="121">
        <v>509</v>
      </c>
      <c r="Q222" s="122" t="s">
        <v>1093</v>
      </c>
      <c r="R222" s="123">
        <v>1028.95</v>
      </c>
      <c r="S222" s="124">
        <v>1028.95</v>
      </c>
      <c r="T222" s="125">
        <v>1028.95</v>
      </c>
      <c r="U222" s="126">
        <v>0</v>
      </c>
      <c r="V222" s="125">
        <v>23400</v>
      </c>
      <c r="W222" s="125">
        <v>10998</v>
      </c>
      <c r="X222" s="125">
        <v>1028.95</v>
      </c>
      <c r="Z222" s="102">
        <f t="shared" si="9"/>
        <v>1028.95</v>
      </c>
    </row>
    <row r="223" spans="2:26" x14ac:dyDescent="0.25">
      <c r="B223" s="121">
        <v>500</v>
      </c>
      <c r="C223" s="122" t="s">
        <v>1088</v>
      </c>
      <c r="D223" s="123">
        <v>3600696.71</v>
      </c>
      <c r="E223" s="124">
        <v>-668941.89</v>
      </c>
      <c r="F223" s="125">
        <v>0</v>
      </c>
      <c r="G223" s="123">
        <v>3600696.71</v>
      </c>
      <c r="H223" s="125">
        <v>2618000</v>
      </c>
      <c r="I223" s="125">
        <v>2290750</v>
      </c>
      <c r="J223" s="125">
        <v>2290750</v>
      </c>
      <c r="L223" s="102">
        <f t="shared" si="10"/>
        <v>0</v>
      </c>
      <c r="P223" s="121">
        <v>511</v>
      </c>
      <c r="Q223" s="122" t="s">
        <v>1094</v>
      </c>
      <c r="R223" s="123">
        <v>52803.23</v>
      </c>
      <c r="S223" s="124">
        <v>52803.23</v>
      </c>
      <c r="T223" s="125">
        <v>52803.23</v>
      </c>
      <c r="U223" s="126">
        <v>0</v>
      </c>
      <c r="V223" s="125">
        <v>3073000</v>
      </c>
      <c r="W223" s="125">
        <v>2596685</v>
      </c>
      <c r="X223" s="125">
        <v>52803.23</v>
      </c>
      <c r="Z223" s="102">
        <f t="shared" si="9"/>
        <v>52803.23</v>
      </c>
    </row>
    <row r="224" spans="2:26" x14ac:dyDescent="0.25">
      <c r="B224" s="121">
        <v>501</v>
      </c>
      <c r="C224" s="122" t="s">
        <v>1089</v>
      </c>
      <c r="D224" s="123">
        <v>6472.52</v>
      </c>
      <c r="E224" s="124">
        <v>6472.52</v>
      </c>
      <c r="F224" s="125">
        <v>6472.52</v>
      </c>
      <c r="G224" s="126">
        <v>0</v>
      </c>
      <c r="H224" s="125">
        <v>0</v>
      </c>
      <c r="I224" s="125">
        <v>0</v>
      </c>
      <c r="J224" s="125">
        <v>0</v>
      </c>
      <c r="L224" s="102">
        <f t="shared" si="10"/>
        <v>0</v>
      </c>
      <c r="P224" s="121">
        <v>514</v>
      </c>
      <c r="Q224" s="122" t="s">
        <v>1095</v>
      </c>
      <c r="R224" s="123">
        <v>3523.75</v>
      </c>
      <c r="S224" s="124">
        <v>3523.75</v>
      </c>
      <c r="T224" s="125">
        <v>3523.75</v>
      </c>
      <c r="U224" s="126">
        <v>0</v>
      </c>
      <c r="V224" s="125">
        <v>77609.16</v>
      </c>
      <c r="W224" s="125">
        <v>68334.47</v>
      </c>
      <c r="X224" s="125">
        <v>3523.75</v>
      </c>
      <c r="Z224" s="102">
        <f t="shared" si="9"/>
        <v>3523.75</v>
      </c>
    </row>
    <row r="225" spans="2:26" x14ac:dyDescent="0.25">
      <c r="B225" s="121">
        <v>505</v>
      </c>
      <c r="C225" s="122" t="s">
        <v>1090</v>
      </c>
      <c r="D225" s="123">
        <v>7129.87</v>
      </c>
      <c r="E225" s="124">
        <v>7129.87</v>
      </c>
      <c r="F225" s="125">
        <v>7129.87</v>
      </c>
      <c r="G225" s="126">
        <v>0</v>
      </c>
      <c r="H225" s="125">
        <v>0</v>
      </c>
      <c r="I225" s="125">
        <v>0</v>
      </c>
      <c r="J225" s="125">
        <v>0</v>
      </c>
      <c r="L225" s="102">
        <f t="shared" si="10"/>
        <v>0</v>
      </c>
      <c r="P225" s="121">
        <v>515</v>
      </c>
      <c r="Q225" s="122" t="s">
        <v>1096</v>
      </c>
      <c r="R225" s="126">
        <v>4650</v>
      </c>
      <c r="S225" s="124">
        <v>4650</v>
      </c>
      <c r="T225" s="125">
        <v>4650</v>
      </c>
      <c r="U225" s="126">
        <v>0</v>
      </c>
      <c r="V225" s="125">
        <v>0</v>
      </c>
      <c r="W225" s="125">
        <v>0</v>
      </c>
      <c r="X225" s="125">
        <v>0</v>
      </c>
      <c r="Z225" s="102">
        <f t="shared" si="9"/>
        <v>0</v>
      </c>
    </row>
    <row r="226" spans="2:26" x14ac:dyDescent="0.25">
      <c r="B226" s="121">
        <v>507</v>
      </c>
      <c r="C226" s="122" t="s">
        <v>1091</v>
      </c>
      <c r="D226" s="126">
        <v>200</v>
      </c>
      <c r="E226" s="124">
        <v>200</v>
      </c>
      <c r="F226" s="125">
        <v>200</v>
      </c>
      <c r="G226" s="126">
        <v>0</v>
      </c>
      <c r="H226" s="125">
        <v>0</v>
      </c>
      <c r="I226" s="125">
        <v>0</v>
      </c>
      <c r="J226" s="125">
        <v>0</v>
      </c>
      <c r="L226" s="102">
        <f t="shared" si="10"/>
        <v>0</v>
      </c>
      <c r="P226" s="121">
        <v>516</v>
      </c>
      <c r="Q226" s="122" t="s">
        <v>1097</v>
      </c>
      <c r="R226" s="123">
        <v>418087.61</v>
      </c>
      <c r="S226" s="124">
        <v>418087.61</v>
      </c>
      <c r="T226" s="125">
        <v>418087.61</v>
      </c>
      <c r="U226" s="126">
        <v>0</v>
      </c>
      <c r="V226" s="125">
        <v>237380</v>
      </c>
      <c r="W226" s="125">
        <v>99699.6</v>
      </c>
      <c r="X226" s="125">
        <v>99699.6</v>
      </c>
      <c r="Z226" s="102">
        <f t="shared" si="9"/>
        <v>237380</v>
      </c>
    </row>
    <row r="227" spans="2:26" x14ac:dyDescent="0.25">
      <c r="B227" s="121">
        <v>508</v>
      </c>
      <c r="C227" s="122" t="s">
        <v>1092</v>
      </c>
      <c r="D227" s="126">
        <v>4650</v>
      </c>
      <c r="E227" s="124">
        <v>4650</v>
      </c>
      <c r="F227" s="125">
        <v>4650</v>
      </c>
      <c r="G227" s="126">
        <v>0</v>
      </c>
      <c r="H227" s="125">
        <v>0</v>
      </c>
      <c r="I227" s="125">
        <v>0</v>
      </c>
      <c r="J227" s="125">
        <v>0</v>
      </c>
      <c r="L227" s="102">
        <f t="shared" si="10"/>
        <v>0</v>
      </c>
      <c r="P227" s="121">
        <v>519</v>
      </c>
      <c r="Q227" s="122" t="s">
        <v>1098</v>
      </c>
      <c r="R227" s="123">
        <v>1200.48</v>
      </c>
      <c r="S227" s="124">
        <v>1200.48</v>
      </c>
      <c r="T227" s="125">
        <v>1200.48</v>
      </c>
      <c r="U227" s="126">
        <v>0</v>
      </c>
      <c r="V227" s="125">
        <v>82945.62</v>
      </c>
      <c r="W227" s="125">
        <v>72123.14</v>
      </c>
      <c r="X227" s="125">
        <v>1200.48</v>
      </c>
      <c r="Z227" s="102">
        <f t="shared" si="9"/>
        <v>1200.48</v>
      </c>
    </row>
    <row r="228" spans="2:26" x14ac:dyDescent="0.25">
      <c r="B228" s="121">
        <v>509</v>
      </c>
      <c r="C228" s="122" t="s">
        <v>1093</v>
      </c>
      <c r="D228" s="123">
        <v>1028.95</v>
      </c>
      <c r="E228" s="124">
        <v>1028.95</v>
      </c>
      <c r="F228" s="125">
        <v>1028.95</v>
      </c>
      <c r="G228" s="126">
        <v>0</v>
      </c>
      <c r="H228" s="125">
        <v>23400</v>
      </c>
      <c r="I228" s="125">
        <v>10998</v>
      </c>
      <c r="J228" s="125">
        <v>1028.95</v>
      </c>
      <c r="L228" s="102">
        <f t="shared" si="10"/>
        <v>1028.95</v>
      </c>
      <c r="P228" s="121">
        <v>520</v>
      </c>
      <c r="Q228" s="122" t="s">
        <v>1099</v>
      </c>
      <c r="R228" s="127">
        <v>587.71</v>
      </c>
      <c r="S228" s="124">
        <v>587.71</v>
      </c>
      <c r="T228" s="125">
        <v>587.71</v>
      </c>
      <c r="U228" s="126">
        <v>0</v>
      </c>
      <c r="V228" s="125">
        <v>6690</v>
      </c>
      <c r="W228" s="125">
        <v>6690</v>
      </c>
      <c r="X228" s="125">
        <v>587.71</v>
      </c>
      <c r="Z228" s="102">
        <f t="shared" si="9"/>
        <v>587.71</v>
      </c>
    </row>
    <row r="229" spans="2:26" x14ac:dyDescent="0.25">
      <c r="B229" s="121">
        <v>511</v>
      </c>
      <c r="C229" s="122" t="s">
        <v>1094</v>
      </c>
      <c r="D229" s="123">
        <v>52803.23</v>
      </c>
      <c r="E229" s="124">
        <v>52803.23</v>
      </c>
      <c r="F229" s="125">
        <v>52803.23</v>
      </c>
      <c r="G229" s="126">
        <v>0</v>
      </c>
      <c r="H229" s="125">
        <v>3073000</v>
      </c>
      <c r="I229" s="125">
        <v>2596685</v>
      </c>
      <c r="J229" s="125">
        <v>52803.23</v>
      </c>
      <c r="L229" s="102">
        <f t="shared" si="10"/>
        <v>52803.23</v>
      </c>
      <c r="P229" s="121">
        <v>521</v>
      </c>
      <c r="Q229" s="122" t="s">
        <v>1100</v>
      </c>
      <c r="R229" s="126">
        <v>2000</v>
      </c>
      <c r="S229" s="124">
        <v>2000</v>
      </c>
      <c r="T229" s="125">
        <v>2000</v>
      </c>
      <c r="U229" s="126">
        <v>0</v>
      </c>
      <c r="V229" s="125">
        <v>0</v>
      </c>
      <c r="W229" s="125">
        <v>0</v>
      </c>
      <c r="X229" s="125">
        <v>0</v>
      </c>
      <c r="Z229" s="102">
        <f t="shared" si="9"/>
        <v>0</v>
      </c>
    </row>
    <row r="230" spans="2:26" x14ac:dyDescent="0.25">
      <c r="B230" s="121">
        <v>514</v>
      </c>
      <c r="C230" s="122" t="s">
        <v>1095</v>
      </c>
      <c r="D230" s="123">
        <v>3523.75</v>
      </c>
      <c r="E230" s="124">
        <v>3523.75</v>
      </c>
      <c r="F230" s="125">
        <v>3523.75</v>
      </c>
      <c r="G230" s="126">
        <v>0</v>
      </c>
      <c r="H230" s="125">
        <v>77609.16</v>
      </c>
      <c r="I230" s="125">
        <v>68334.47</v>
      </c>
      <c r="J230" s="125">
        <v>3523.75</v>
      </c>
      <c r="L230" s="102">
        <f t="shared" si="10"/>
        <v>3523.75</v>
      </c>
      <c r="P230" s="121">
        <v>525</v>
      </c>
      <c r="Q230" s="122" t="s">
        <v>1101</v>
      </c>
      <c r="R230" s="123">
        <v>3527.65</v>
      </c>
      <c r="S230" s="124">
        <v>3527.65</v>
      </c>
      <c r="T230" s="125">
        <v>3527.65</v>
      </c>
      <c r="U230" s="126">
        <v>0</v>
      </c>
      <c r="V230" s="125">
        <v>3528961.92</v>
      </c>
      <c r="W230" s="125">
        <v>2840814.35</v>
      </c>
      <c r="X230" s="125">
        <v>3527.65</v>
      </c>
      <c r="Z230" s="102">
        <f t="shared" si="9"/>
        <v>3527.65</v>
      </c>
    </row>
    <row r="231" spans="2:26" x14ac:dyDescent="0.25">
      <c r="B231" s="121">
        <v>515</v>
      </c>
      <c r="C231" s="122" t="s">
        <v>1096</v>
      </c>
      <c r="D231" s="126">
        <v>4650</v>
      </c>
      <c r="E231" s="124">
        <v>4650</v>
      </c>
      <c r="F231" s="125">
        <v>4650</v>
      </c>
      <c r="G231" s="126">
        <v>0</v>
      </c>
      <c r="H231" s="125">
        <v>0</v>
      </c>
      <c r="I231" s="125">
        <v>0</v>
      </c>
      <c r="J231" s="125">
        <v>0</v>
      </c>
      <c r="L231" s="102">
        <f t="shared" si="10"/>
        <v>0</v>
      </c>
      <c r="P231" s="121">
        <v>526</v>
      </c>
      <c r="Q231" s="122" t="s">
        <v>1102</v>
      </c>
      <c r="R231" s="126">
        <v>1000</v>
      </c>
      <c r="S231" s="124">
        <v>1000</v>
      </c>
      <c r="T231" s="125">
        <v>1000</v>
      </c>
      <c r="U231" s="126">
        <v>0</v>
      </c>
      <c r="V231" s="125">
        <v>0</v>
      </c>
      <c r="W231" s="125">
        <v>0</v>
      </c>
      <c r="X231" s="125">
        <v>0</v>
      </c>
      <c r="Z231" s="102">
        <f t="shared" si="9"/>
        <v>0</v>
      </c>
    </row>
    <row r="232" spans="2:26" x14ac:dyDescent="0.25">
      <c r="B232" s="121">
        <v>516</v>
      </c>
      <c r="C232" s="122" t="s">
        <v>1097</v>
      </c>
      <c r="D232" s="123">
        <v>418087.61</v>
      </c>
      <c r="E232" s="124">
        <v>418087.61</v>
      </c>
      <c r="F232" s="125">
        <v>418087.61</v>
      </c>
      <c r="G232" s="126">
        <v>0</v>
      </c>
      <c r="H232" s="125">
        <v>237380</v>
      </c>
      <c r="I232" s="125">
        <v>99699.6</v>
      </c>
      <c r="J232" s="125">
        <v>99699.6</v>
      </c>
      <c r="L232" s="102">
        <f t="shared" si="10"/>
        <v>237380</v>
      </c>
      <c r="P232" s="121">
        <v>530</v>
      </c>
      <c r="Q232" s="122" t="s">
        <v>1103</v>
      </c>
      <c r="R232" s="123">
        <v>7782.07</v>
      </c>
      <c r="S232" s="124">
        <v>7782.07</v>
      </c>
      <c r="T232" s="125">
        <v>7782.07</v>
      </c>
      <c r="U232" s="126">
        <v>0</v>
      </c>
      <c r="V232" s="125">
        <v>244300</v>
      </c>
      <c r="W232" s="125">
        <v>144002.5</v>
      </c>
      <c r="X232" s="125">
        <v>7782.07</v>
      </c>
      <c r="Z232" s="102">
        <f t="shared" si="9"/>
        <v>7782.07</v>
      </c>
    </row>
    <row r="233" spans="2:26" x14ac:dyDescent="0.25">
      <c r="B233" s="121">
        <v>519</v>
      </c>
      <c r="C233" s="122" t="s">
        <v>1098</v>
      </c>
      <c r="D233" s="123">
        <v>1200.48</v>
      </c>
      <c r="E233" s="124">
        <v>1200.48</v>
      </c>
      <c r="F233" s="125">
        <v>1200.48</v>
      </c>
      <c r="G233" s="126">
        <v>0</v>
      </c>
      <c r="H233" s="125">
        <v>82945.62</v>
      </c>
      <c r="I233" s="125">
        <v>72123.14</v>
      </c>
      <c r="J233" s="125">
        <v>1200.48</v>
      </c>
      <c r="L233" s="102">
        <f t="shared" si="10"/>
        <v>1200.48</v>
      </c>
      <c r="P233" s="121">
        <v>531</v>
      </c>
      <c r="Q233" s="122" t="s">
        <v>1104</v>
      </c>
      <c r="R233" s="123">
        <v>4230.16</v>
      </c>
      <c r="S233" s="124">
        <v>4230.16</v>
      </c>
      <c r="T233" s="125">
        <v>4230.16</v>
      </c>
      <c r="U233" s="126">
        <v>0</v>
      </c>
      <c r="V233" s="125">
        <v>0</v>
      </c>
      <c r="W233" s="125">
        <v>0</v>
      </c>
      <c r="X233" s="125">
        <v>0</v>
      </c>
      <c r="Z233" s="102">
        <f t="shared" ref="Z233:Z296" si="11">IF(V233&lt;T233,V233,T233)</f>
        <v>0</v>
      </c>
    </row>
    <row r="234" spans="2:26" x14ac:dyDescent="0.25">
      <c r="B234" s="121">
        <v>520</v>
      </c>
      <c r="C234" s="122" t="s">
        <v>1099</v>
      </c>
      <c r="D234" s="127">
        <v>587.71</v>
      </c>
      <c r="E234" s="124">
        <v>587.71</v>
      </c>
      <c r="F234" s="125">
        <v>587.71</v>
      </c>
      <c r="G234" s="126">
        <v>0</v>
      </c>
      <c r="H234" s="125">
        <v>6690</v>
      </c>
      <c r="I234" s="125">
        <v>6690</v>
      </c>
      <c r="J234" s="125">
        <v>587.71</v>
      </c>
      <c r="L234" s="102">
        <f t="shared" si="10"/>
        <v>587.71</v>
      </c>
      <c r="P234" s="121">
        <v>532</v>
      </c>
      <c r="Q234" s="122" t="s">
        <v>1105</v>
      </c>
      <c r="R234" s="123">
        <v>1258.1500000000001</v>
      </c>
      <c r="S234" s="124">
        <v>1258.1500000000001</v>
      </c>
      <c r="T234" s="125">
        <v>1258.1500000000001</v>
      </c>
      <c r="U234" s="126">
        <v>0</v>
      </c>
      <c r="V234" s="125">
        <v>0</v>
      </c>
      <c r="W234" s="125">
        <v>0</v>
      </c>
      <c r="X234" s="125">
        <v>0</v>
      </c>
      <c r="Z234" s="102">
        <f t="shared" si="11"/>
        <v>0</v>
      </c>
    </row>
    <row r="235" spans="2:26" x14ac:dyDescent="0.25">
      <c r="B235" s="121">
        <v>521</v>
      </c>
      <c r="C235" s="122" t="s">
        <v>1100</v>
      </c>
      <c r="D235" s="126">
        <v>2000</v>
      </c>
      <c r="E235" s="124">
        <v>2000</v>
      </c>
      <c r="F235" s="125">
        <v>2000</v>
      </c>
      <c r="G235" s="126">
        <v>0</v>
      </c>
      <c r="H235" s="125">
        <v>0</v>
      </c>
      <c r="I235" s="125">
        <v>0</v>
      </c>
      <c r="J235" s="125">
        <v>0</v>
      </c>
      <c r="L235" s="102">
        <f t="shared" si="10"/>
        <v>0</v>
      </c>
      <c r="P235" s="121">
        <v>533</v>
      </c>
      <c r="Q235" s="122" t="s">
        <v>1106</v>
      </c>
      <c r="R235" s="123">
        <v>4999.55</v>
      </c>
      <c r="S235" s="124">
        <v>4999.55</v>
      </c>
      <c r="T235" s="125">
        <v>4999.55</v>
      </c>
      <c r="U235" s="126">
        <v>0</v>
      </c>
      <c r="V235" s="125">
        <v>0</v>
      </c>
      <c r="W235" s="125">
        <v>0</v>
      </c>
      <c r="X235" s="125">
        <v>0</v>
      </c>
      <c r="Z235" s="102">
        <f t="shared" si="11"/>
        <v>0</v>
      </c>
    </row>
    <row r="236" spans="2:26" x14ac:dyDescent="0.25">
      <c r="B236" s="121">
        <v>525</v>
      </c>
      <c r="C236" s="122" t="s">
        <v>1101</v>
      </c>
      <c r="D236" s="123">
        <v>3527.65</v>
      </c>
      <c r="E236" s="124">
        <v>3527.65</v>
      </c>
      <c r="F236" s="125">
        <v>3527.65</v>
      </c>
      <c r="G236" s="126">
        <v>0</v>
      </c>
      <c r="H236" s="125">
        <v>3528961.92</v>
      </c>
      <c r="I236" s="125">
        <v>2840814.35</v>
      </c>
      <c r="J236" s="125">
        <v>3527.65</v>
      </c>
      <c r="L236" s="102">
        <f t="shared" si="10"/>
        <v>3527.65</v>
      </c>
      <c r="P236" s="121">
        <v>534</v>
      </c>
      <c r="Q236" s="122" t="s">
        <v>1107</v>
      </c>
      <c r="R236" s="127">
        <v>249.48</v>
      </c>
      <c r="S236" s="124">
        <v>249.48</v>
      </c>
      <c r="T236" s="125">
        <v>249.48</v>
      </c>
      <c r="U236" s="126">
        <v>0</v>
      </c>
      <c r="V236" s="125">
        <v>0</v>
      </c>
      <c r="W236" s="125">
        <v>0</v>
      </c>
      <c r="X236" s="125">
        <v>0</v>
      </c>
      <c r="Z236" s="102">
        <f t="shared" si="11"/>
        <v>0</v>
      </c>
    </row>
    <row r="237" spans="2:26" x14ac:dyDescent="0.25">
      <c r="B237" s="121">
        <v>526</v>
      </c>
      <c r="C237" s="122" t="s">
        <v>1102</v>
      </c>
      <c r="D237" s="126">
        <v>1000</v>
      </c>
      <c r="E237" s="124">
        <v>1000</v>
      </c>
      <c r="F237" s="125">
        <v>1000</v>
      </c>
      <c r="G237" s="126">
        <v>0</v>
      </c>
      <c r="H237" s="125">
        <v>0</v>
      </c>
      <c r="I237" s="125">
        <v>0</v>
      </c>
      <c r="J237" s="125">
        <v>0</v>
      </c>
      <c r="L237" s="102">
        <f t="shared" si="10"/>
        <v>0</v>
      </c>
      <c r="P237" s="121">
        <v>536</v>
      </c>
      <c r="Q237" s="122" t="s">
        <v>1108</v>
      </c>
      <c r="R237" s="126">
        <v>1000</v>
      </c>
      <c r="S237" s="124">
        <v>1000</v>
      </c>
      <c r="T237" s="125">
        <v>1000</v>
      </c>
      <c r="U237" s="126">
        <v>0</v>
      </c>
      <c r="V237" s="125">
        <v>0</v>
      </c>
      <c r="W237" s="125">
        <v>0</v>
      </c>
      <c r="X237" s="125">
        <v>0</v>
      </c>
      <c r="Z237" s="102">
        <f t="shared" si="11"/>
        <v>0</v>
      </c>
    </row>
    <row r="238" spans="2:26" x14ac:dyDescent="0.25">
      <c r="B238" s="121">
        <v>530</v>
      </c>
      <c r="C238" s="122" t="s">
        <v>1103</v>
      </c>
      <c r="D238" s="123">
        <v>7782.07</v>
      </c>
      <c r="E238" s="124">
        <v>7782.07</v>
      </c>
      <c r="F238" s="125">
        <v>7782.07</v>
      </c>
      <c r="G238" s="126">
        <v>0</v>
      </c>
      <c r="H238" s="125">
        <v>244300</v>
      </c>
      <c r="I238" s="125">
        <v>144002.5</v>
      </c>
      <c r="J238" s="125">
        <v>7782.07</v>
      </c>
      <c r="L238" s="102">
        <f t="shared" si="10"/>
        <v>7782.07</v>
      </c>
      <c r="P238" s="121">
        <v>538</v>
      </c>
      <c r="Q238" s="122" t="s">
        <v>1109</v>
      </c>
      <c r="R238" s="123">
        <v>7476.42</v>
      </c>
      <c r="S238" s="124">
        <v>7476.42</v>
      </c>
      <c r="T238" s="125">
        <v>7476.42</v>
      </c>
      <c r="U238" s="126">
        <v>0</v>
      </c>
      <c r="V238" s="125">
        <v>38190</v>
      </c>
      <c r="W238" s="125">
        <v>33225.300000000003</v>
      </c>
      <c r="X238" s="125">
        <v>7476.42</v>
      </c>
      <c r="Z238" s="102">
        <f t="shared" si="11"/>
        <v>7476.42</v>
      </c>
    </row>
    <row r="239" spans="2:26" x14ac:dyDescent="0.25">
      <c r="B239" s="121">
        <v>531</v>
      </c>
      <c r="C239" s="122" t="s">
        <v>1104</v>
      </c>
      <c r="D239" s="123">
        <v>4230.16</v>
      </c>
      <c r="E239" s="124">
        <v>4230.16</v>
      </c>
      <c r="F239" s="125">
        <v>4230.16</v>
      </c>
      <c r="G239" s="126">
        <v>0</v>
      </c>
      <c r="H239" s="125">
        <v>0</v>
      </c>
      <c r="I239" s="125">
        <v>0</v>
      </c>
      <c r="J239" s="125">
        <v>0</v>
      </c>
      <c r="L239" s="102">
        <f t="shared" si="10"/>
        <v>0</v>
      </c>
      <c r="P239" s="121">
        <v>542</v>
      </c>
      <c r="Q239" s="122" t="s">
        <v>1110</v>
      </c>
      <c r="R239" s="123">
        <v>1722.37</v>
      </c>
      <c r="S239" s="124">
        <v>1722.37</v>
      </c>
      <c r="T239" s="125">
        <v>1722.37</v>
      </c>
      <c r="U239" s="126">
        <v>0</v>
      </c>
      <c r="V239" s="125">
        <v>0</v>
      </c>
      <c r="W239" s="125">
        <v>0</v>
      </c>
      <c r="X239" s="125">
        <v>0</v>
      </c>
      <c r="Z239" s="102">
        <f t="shared" si="11"/>
        <v>0</v>
      </c>
    </row>
    <row r="240" spans="2:26" x14ac:dyDescent="0.25">
      <c r="B240" s="121">
        <v>532</v>
      </c>
      <c r="C240" s="122" t="s">
        <v>1105</v>
      </c>
      <c r="D240" s="123">
        <v>1258.1500000000001</v>
      </c>
      <c r="E240" s="124">
        <v>1258.1500000000001</v>
      </c>
      <c r="F240" s="125">
        <v>1258.1500000000001</v>
      </c>
      <c r="G240" s="126">
        <v>0</v>
      </c>
      <c r="H240" s="125">
        <v>0</v>
      </c>
      <c r="I240" s="125">
        <v>0</v>
      </c>
      <c r="J240" s="125">
        <v>0</v>
      </c>
      <c r="L240" s="102">
        <f t="shared" si="10"/>
        <v>0</v>
      </c>
      <c r="P240" s="121">
        <v>544</v>
      </c>
      <c r="Q240" s="122" t="s">
        <v>1111</v>
      </c>
      <c r="R240" s="126">
        <v>839.6</v>
      </c>
      <c r="S240" s="124">
        <v>839.6</v>
      </c>
      <c r="T240" s="125">
        <v>839.6</v>
      </c>
      <c r="U240" s="126">
        <v>0</v>
      </c>
      <c r="V240" s="125">
        <v>0</v>
      </c>
      <c r="W240" s="125">
        <v>0</v>
      </c>
      <c r="X240" s="125">
        <v>0</v>
      </c>
      <c r="Z240" s="102">
        <f t="shared" si="11"/>
        <v>0</v>
      </c>
    </row>
    <row r="241" spans="2:26" x14ac:dyDescent="0.25">
      <c r="B241" s="121">
        <v>533</v>
      </c>
      <c r="C241" s="122" t="s">
        <v>1106</v>
      </c>
      <c r="D241" s="123">
        <v>4999.55</v>
      </c>
      <c r="E241" s="124">
        <v>4999.55</v>
      </c>
      <c r="F241" s="125">
        <v>4999.55</v>
      </c>
      <c r="G241" s="126">
        <v>0</v>
      </c>
      <c r="H241" s="125">
        <v>0</v>
      </c>
      <c r="I241" s="125">
        <v>0</v>
      </c>
      <c r="J241" s="125">
        <v>0</v>
      </c>
      <c r="L241" s="102">
        <f t="shared" si="10"/>
        <v>0</v>
      </c>
      <c r="P241" s="121">
        <v>545</v>
      </c>
      <c r="Q241" s="122" t="s">
        <v>1112</v>
      </c>
      <c r="R241" s="123">
        <v>3200.22</v>
      </c>
      <c r="S241" s="124">
        <v>3200.22</v>
      </c>
      <c r="T241" s="125">
        <v>3200.22</v>
      </c>
      <c r="U241" s="126">
        <v>0</v>
      </c>
      <c r="V241" s="125">
        <v>0</v>
      </c>
      <c r="W241" s="125">
        <v>0</v>
      </c>
      <c r="X241" s="125">
        <v>0</v>
      </c>
      <c r="Z241" s="102">
        <f t="shared" si="11"/>
        <v>0</v>
      </c>
    </row>
    <row r="242" spans="2:26" x14ac:dyDescent="0.25">
      <c r="B242" s="121">
        <v>534</v>
      </c>
      <c r="C242" s="122" t="s">
        <v>1107</v>
      </c>
      <c r="D242" s="127">
        <v>249.48</v>
      </c>
      <c r="E242" s="124">
        <v>249.48</v>
      </c>
      <c r="F242" s="125">
        <v>249.48</v>
      </c>
      <c r="G242" s="126">
        <v>0</v>
      </c>
      <c r="H242" s="125">
        <v>0</v>
      </c>
      <c r="I242" s="125">
        <v>0</v>
      </c>
      <c r="J242" s="125">
        <v>0</v>
      </c>
      <c r="L242" s="102">
        <f t="shared" si="10"/>
        <v>0</v>
      </c>
      <c r="P242" s="121">
        <v>548</v>
      </c>
      <c r="Q242" s="122" t="s">
        <v>1113</v>
      </c>
      <c r="R242" s="123">
        <v>1201.47</v>
      </c>
      <c r="S242" s="124">
        <v>1201.47</v>
      </c>
      <c r="T242" s="125">
        <v>1201.47</v>
      </c>
      <c r="U242" s="126">
        <v>0</v>
      </c>
      <c r="V242" s="125">
        <v>0</v>
      </c>
      <c r="W242" s="125">
        <v>0</v>
      </c>
      <c r="X242" s="125">
        <v>0</v>
      </c>
      <c r="Z242" s="102">
        <f t="shared" si="11"/>
        <v>0</v>
      </c>
    </row>
    <row r="243" spans="2:26" x14ac:dyDescent="0.25">
      <c r="B243" s="121">
        <v>536</v>
      </c>
      <c r="C243" s="122" t="s">
        <v>1108</v>
      </c>
      <c r="D243" s="126">
        <v>1000</v>
      </c>
      <c r="E243" s="124">
        <v>1000</v>
      </c>
      <c r="F243" s="125">
        <v>1000</v>
      </c>
      <c r="G243" s="126">
        <v>0</v>
      </c>
      <c r="H243" s="125">
        <v>0</v>
      </c>
      <c r="I243" s="125">
        <v>0</v>
      </c>
      <c r="J243" s="125">
        <v>0</v>
      </c>
      <c r="L243" s="102">
        <f t="shared" si="10"/>
        <v>0</v>
      </c>
      <c r="P243" s="121">
        <v>550</v>
      </c>
      <c r="Q243" s="122" t="s">
        <v>1114</v>
      </c>
      <c r="R243" s="123">
        <v>1089.48</v>
      </c>
      <c r="S243" s="124">
        <v>1089.48</v>
      </c>
      <c r="T243" s="125">
        <v>1089.48</v>
      </c>
      <c r="U243" s="126">
        <v>0</v>
      </c>
      <c r="V243" s="125">
        <v>0</v>
      </c>
      <c r="W243" s="125">
        <v>0</v>
      </c>
      <c r="X243" s="125">
        <v>0</v>
      </c>
      <c r="Z243" s="102">
        <f t="shared" si="11"/>
        <v>0</v>
      </c>
    </row>
    <row r="244" spans="2:26" x14ac:dyDescent="0.25">
      <c r="B244" s="121">
        <v>538</v>
      </c>
      <c r="C244" s="122" t="s">
        <v>1109</v>
      </c>
      <c r="D244" s="123">
        <v>7476.42</v>
      </c>
      <c r="E244" s="124">
        <v>7476.42</v>
      </c>
      <c r="F244" s="125">
        <v>7476.42</v>
      </c>
      <c r="G244" s="126">
        <v>0</v>
      </c>
      <c r="H244" s="125">
        <v>38190</v>
      </c>
      <c r="I244" s="125">
        <v>33225.300000000003</v>
      </c>
      <c r="J244" s="125">
        <v>7476.42</v>
      </c>
      <c r="L244" s="102">
        <f t="shared" si="10"/>
        <v>7476.42</v>
      </c>
      <c r="P244" s="121">
        <v>553</v>
      </c>
      <c r="Q244" s="122" t="s">
        <v>1115</v>
      </c>
      <c r="R244" s="123">
        <v>20678.27</v>
      </c>
      <c r="S244" s="124">
        <v>20678.27</v>
      </c>
      <c r="T244" s="125">
        <v>20678.27</v>
      </c>
      <c r="U244" s="126">
        <v>0</v>
      </c>
      <c r="V244" s="125">
        <v>0</v>
      </c>
      <c r="W244" s="125">
        <v>0</v>
      </c>
      <c r="X244" s="125">
        <v>0</v>
      </c>
      <c r="Z244" s="102">
        <f t="shared" si="11"/>
        <v>0</v>
      </c>
    </row>
    <row r="245" spans="2:26" x14ac:dyDescent="0.25">
      <c r="B245" s="121">
        <v>542</v>
      </c>
      <c r="C245" s="122" t="s">
        <v>1110</v>
      </c>
      <c r="D245" s="123">
        <v>1722.37</v>
      </c>
      <c r="E245" s="124">
        <v>1722.37</v>
      </c>
      <c r="F245" s="125">
        <v>1722.37</v>
      </c>
      <c r="G245" s="126">
        <v>0</v>
      </c>
      <c r="H245" s="125">
        <v>0</v>
      </c>
      <c r="I245" s="125">
        <v>0</v>
      </c>
      <c r="J245" s="125">
        <v>0</v>
      </c>
      <c r="L245" s="102">
        <f t="shared" si="10"/>
        <v>0</v>
      </c>
      <c r="P245" s="121">
        <v>555</v>
      </c>
      <c r="Q245" s="122" t="s">
        <v>1116</v>
      </c>
      <c r="R245" s="123">
        <v>9953.76</v>
      </c>
      <c r="S245" s="124">
        <v>5839.38</v>
      </c>
      <c r="T245" s="125">
        <v>5839.38</v>
      </c>
      <c r="U245" s="123">
        <v>4114.38</v>
      </c>
      <c r="V245" s="125">
        <v>53015.6</v>
      </c>
      <c r="W245" s="125">
        <v>44683.22</v>
      </c>
      <c r="X245" s="125">
        <v>9953.76</v>
      </c>
      <c r="Z245" s="102">
        <f t="shared" si="11"/>
        <v>5839.38</v>
      </c>
    </row>
    <row r="246" spans="2:26" x14ac:dyDescent="0.25">
      <c r="B246" s="121">
        <v>544</v>
      </c>
      <c r="C246" s="122" t="s">
        <v>1111</v>
      </c>
      <c r="D246" s="126">
        <v>839.6</v>
      </c>
      <c r="E246" s="124">
        <v>839.6</v>
      </c>
      <c r="F246" s="125">
        <v>839.6</v>
      </c>
      <c r="G246" s="126">
        <v>0</v>
      </c>
      <c r="H246" s="125">
        <v>0</v>
      </c>
      <c r="I246" s="125">
        <v>0</v>
      </c>
      <c r="J246" s="125">
        <v>0</v>
      </c>
      <c r="L246" s="102">
        <f t="shared" si="10"/>
        <v>0</v>
      </c>
      <c r="P246" s="121">
        <v>556</v>
      </c>
      <c r="Q246" s="122" t="s">
        <v>1117</v>
      </c>
      <c r="R246" s="123">
        <v>2363.39</v>
      </c>
      <c r="S246" s="124">
        <v>2363.39</v>
      </c>
      <c r="T246" s="125">
        <v>2363.39</v>
      </c>
      <c r="U246" s="126">
        <v>0</v>
      </c>
      <c r="V246" s="125">
        <v>84018</v>
      </c>
      <c r="W246" s="125">
        <v>73095.66</v>
      </c>
      <c r="X246" s="125">
        <v>2363.39</v>
      </c>
      <c r="Z246" s="102">
        <f t="shared" si="11"/>
        <v>2363.39</v>
      </c>
    </row>
    <row r="247" spans="2:26" x14ac:dyDescent="0.25">
      <c r="B247" s="121">
        <v>545</v>
      </c>
      <c r="C247" s="122" t="s">
        <v>1112</v>
      </c>
      <c r="D247" s="123">
        <v>3200.22</v>
      </c>
      <c r="E247" s="124">
        <v>3200.22</v>
      </c>
      <c r="F247" s="125">
        <v>3200.22</v>
      </c>
      <c r="G247" s="126">
        <v>0</v>
      </c>
      <c r="H247" s="125">
        <v>0</v>
      </c>
      <c r="I247" s="125">
        <v>0</v>
      </c>
      <c r="J247" s="125">
        <v>0</v>
      </c>
      <c r="L247" s="102">
        <f t="shared" si="10"/>
        <v>0</v>
      </c>
      <c r="P247" s="121">
        <v>562</v>
      </c>
      <c r="Q247" s="122" t="s">
        <v>1118</v>
      </c>
      <c r="R247" s="126">
        <v>6.3</v>
      </c>
      <c r="S247" s="124">
        <v>6.3</v>
      </c>
      <c r="T247" s="125">
        <v>6.3</v>
      </c>
      <c r="U247" s="126">
        <v>0</v>
      </c>
      <c r="V247" s="125">
        <v>60922</v>
      </c>
      <c r="W247" s="125">
        <v>46605.33</v>
      </c>
      <c r="X247" s="125">
        <v>6.3</v>
      </c>
      <c r="Z247" s="102">
        <f t="shared" si="11"/>
        <v>6.3</v>
      </c>
    </row>
    <row r="248" spans="2:26" x14ac:dyDescent="0.25">
      <c r="B248" s="121">
        <v>548</v>
      </c>
      <c r="C248" s="122" t="s">
        <v>1113</v>
      </c>
      <c r="D248" s="123">
        <v>1201.47</v>
      </c>
      <c r="E248" s="124">
        <v>1201.47</v>
      </c>
      <c r="F248" s="125">
        <v>1201.47</v>
      </c>
      <c r="G248" s="126">
        <v>0</v>
      </c>
      <c r="H248" s="125">
        <v>0</v>
      </c>
      <c r="I248" s="125">
        <v>0</v>
      </c>
      <c r="J248" s="125">
        <v>0</v>
      </c>
      <c r="L248" s="102">
        <f t="shared" si="10"/>
        <v>0</v>
      </c>
      <c r="P248" s="121">
        <v>563</v>
      </c>
      <c r="Q248" s="122" t="s">
        <v>1119</v>
      </c>
      <c r="R248" s="126">
        <v>1600</v>
      </c>
      <c r="S248" s="124">
        <v>1600</v>
      </c>
      <c r="T248" s="125">
        <v>1600</v>
      </c>
      <c r="U248" s="126">
        <v>0</v>
      </c>
      <c r="V248" s="125">
        <v>0</v>
      </c>
      <c r="W248" s="125">
        <v>0</v>
      </c>
      <c r="X248" s="125">
        <v>0</v>
      </c>
      <c r="Z248" s="102">
        <f t="shared" si="11"/>
        <v>0</v>
      </c>
    </row>
    <row r="249" spans="2:26" x14ac:dyDescent="0.25">
      <c r="B249" s="121">
        <v>550</v>
      </c>
      <c r="C249" s="122" t="s">
        <v>1114</v>
      </c>
      <c r="D249" s="123">
        <v>1089.48</v>
      </c>
      <c r="E249" s="124">
        <v>1089.48</v>
      </c>
      <c r="F249" s="125">
        <v>1089.48</v>
      </c>
      <c r="G249" s="126">
        <v>0</v>
      </c>
      <c r="H249" s="125">
        <v>0</v>
      </c>
      <c r="I249" s="125">
        <v>0</v>
      </c>
      <c r="J249" s="125">
        <v>0</v>
      </c>
      <c r="L249" s="102">
        <f t="shared" si="10"/>
        <v>0</v>
      </c>
      <c r="P249" s="121">
        <v>564</v>
      </c>
      <c r="Q249" s="122" t="s">
        <v>1120</v>
      </c>
      <c r="R249" s="127">
        <v>471.51</v>
      </c>
      <c r="S249" s="124">
        <v>-261.13</v>
      </c>
      <c r="T249" s="125">
        <v>0</v>
      </c>
      <c r="U249" s="127">
        <v>471.51</v>
      </c>
      <c r="V249" s="125">
        <v>554881.19999999995</v>
      </c>
      <c r="W249" s="125">
        <v>468065.96</v>
      </c>
      <c r="X249" s="125">
        <v>471.51</v>
      </c>
      <c r="Z249" s="102">
        <f t="shared" si="11"/>
        <v>0</v>
      </c>
    </row>
    <row r="250" spans="2:26" x14ac:dyDescent="0.25">
      <c r="B250" s="121">
        <v>553</v>
      </c>
      <c r="C250" s="122" t="s">
        <v>1115</v>
      </c>
      <c r="D250" s="123">
        <v>20678.27</v>
      </c>
      <c r="E250" s="124">
        <v>20678.27</v>
      </c>
      <c r="F250" s="125">
        <v>20678.27</v>
      </c>
      <c r="G250" s="126">
        <v>0</v>
      </c>
      <c r="H250" s="125">
        <v>0</v>
      </c>
      <c r="I250" s="125">
        <v>0</v>
      </c>
      <c r="J250" s="125">
        <v>0</v>
      </c>
      <c r="L250" s="102">
        <f t="shared" si="10"/>
        <v>0</v>
      </c>
      <c r="P250" s="121">
        <v>566</v>
      </c>
      <c r="Q250" s="122" t="s">
        <v>1121</v>
      </c>
      <c r="R250" s="123">
        <v>51745.07</v>
      </c>
      <c r="S250" s="124">
        <v>51745.07</v>
      </c>
      <c r="T250" s="125">
        <v>51745.07</v>
      </c>
      <c r="U250" s="126">
        <v>0</v>
      </c>
      <c r="V250" s="125">
        <v>373116.3</v>
      </c>
      <c r="W250" s="125">
        <v>324611.18</v>
      </c>
      <c r="X250" s="125">
        <v>51745.07</v>
      </c>
      <c r="Z250" s="102">
        <f t="shared" si="11"/>
        <v>51745.07</v>
      </c>
    </row>
    <row r="251" spans="2:26" x14ac:dyDescent="0.25">
      <c r="B251" s="121">
        <v>555</v>
      </c>
      <c r="C251" s="122" t="s">
        <v>1116</v>
      </c>
      <c r="D251" s="123">
        <v>9953.76</v>
      </c>
      <c r="E251" s="124">
        <v>5839.38</v>
      </c>
      <c r="F251" s="125">
        <v>5839.38</v>
      </c>
      <c r="G251" s="123">
        <v>4114.38</v>
      </c>
      <c r="H251" s="125">
        <v>53015.6</v>
      </c>
      <c r="I251" s="125">
        <v>44683.22</v>
      </c>
      <c r="J251" s="125">
        <v>9953.76</v>
      </c>
      <c r="L251" s="102">
        <f t="shared" si="10"/>
        <v>5839.38</v>
      </c>
      <c r="P251" s="121">
        <v>569</v>
      </c>
      <c r="Q251" s="122" t="s">
        <v>1122</v>
      </c>
      <c r="R251" s="127">
        <v>963.43</v>
      </c>
      <c r="S251" s="124">
        <v>963.43</v>
      </c>
      <c r="T251" s="125">
        <v>963.43</v>
      </c>
      <c r="U251" s="126">
        <v>0</v>
      </c>
      <c r="V251" s="125">
        <v>18718.560000000001</v>
      </c>
      <c r="W251" s="125">
        <v>7874.17</v>
      </c>
      <c r="X251" s="125">
        <v>963.43</v>
      </c>
      <c r="Z251" s="102">
        <f t="shared" si="11"/>
        <v>963.43</v>
      </c>
    </row>
    <row r="252" spans="2:26" x14ac:dyDescent="0.25">
      <c r="B252" s="121">
        <v>556</v>
      </c>
      <c r="C252" s="122" t="s">
        <v>1117</v>
      </c>
      <c r="D252" s="123">
        <v>2363.39</v>
      </c>
      <c r="E252" s="124">
        <v>2363.39</v>
      </c>
      <c r="F252" s="125">
        <v>2363.39</v>
      </c>
      <c r="G252" s="126">
        <v>0</v>
      </c>
      <c r="H252" s="125">
        <v>84018</v>
      </c>
      <c r="I252" s="125">
        <v>73095.66</v>
      </c>
      <c r="J252" s="125">
        <v>2363.39</v>
      </c>
      <c r="L252" s="102">
        <f t="shared" si="10"/>
        <v>2363.39</v>
      </c>
      <c r="P252" s="121">
        <v>571</v>
      </c>
      <c r="Q252" s="122" t="s">
        <v>1123</v>
      </c>
      <c r="R252" s="126">
        <v>2000</v>
      </c>
      <c r="S252" s="124">
        <v>2000</v>
      </c>
      <c r="T252" s="125">
        <v>2000</v>
      </c>
      <c r="U252" s="126">
        <v>0</v>
      </c>
      <c r="V252" s="125">
        <v>0</v>
      </c>
      <c r="W252" s="125">
        <v>0</v>
      </c>
      <c r="X252" s="125">
        <v>0</v>
      </c>
      <c r="Z252" s="102">
        <f t="shared" si="11"/>
        <v>0</v>
      </c>
    </row>
    <row r="253" spans="2:26" x14ac:dyDescent="0.25">
      <c r="B253" s="121">
        <v>562</v>
      </c>
      <c r="C253" s="122" t="s">
        <v>1118</v>
      </c>
      <c r="D253" s="126">
        <v>6.3</v>
      </c>
      <c r="E253" s="124">
        <v>6.3</v>
      </c>
      <c r="F253" s="125">
        <v>6.3</v>
      </c>
      <c r="G253" s="126">
        <v>0</v>
      </c>
      <c r="H253" s="125">
        <v>60922</v>
      </c>
      <c r="I253" s="125">
        <v>46605.33</v>
      </c>
      <c r="J253" s="125">
        <v>6.3</v>
      </c>
      <c r="L253" s="102">
        <f t="shared" si="10"/>
        <v>6.3</v>
      </c>
      <c r="P253" s="121">
        <v>572</v>
      </c>
      <c r="Q253" s="122" t="s">
        <v>947</v>
      </c>
      <c r="R253" s="123">
        <v>2369501.4900000002</v>
      </c>
      <c r="S253" s="124">
        <v>2548887.14</v>
      </c>
      <c r="T253" s="125">
        <v>2362529.67</v>
      </c>
      <c r="U253" s="123">
        <v>6971.82</v>
      </c>
      <c r="V253" s="125">
        <v>2353150</v>
      </c>
      <c r="W253" s="125">
        <v>2047240.5</v>
      </c>
      <c r="X253" s="125">
        <v>2047240.5</v>
      </c>
      <c r="Z253" s="102">
        <f t="shared" si="11"/>
        <v>2353150</v>
      </c>
    </row>
    <row r="254" spans="2:26" x14ac:dyDescent="0.25">
      <c r="B254" s="121">
        <v>563</v>
      </c>
      <c r="C254" s="122" t="s">
        <v>1119</v>
      </c>
      <c r="D254" s="126">
        <v>1600</v>
      </c>
      <c r="E254" s="124">
        <v>1600</v>
      </c>
      <c r="F254" s="125">
        <v>1600</v>
      </c>
      <c r="G254" s="126">
        <v>0</v>
      </c>
      <c r="H254" s="125">
        <v>0</v>
      </c>
      <c r="I254" s="125">
        <v>0</v>
      </c>
      <c r="J254" s="125">
        <v>0</v>
      </c>
      <c r="L254" s="102">
        <f t="shared" si="10"/>
        <v>0</v>
      </c>
      <c r="P254" s="121">
        <v>573</v>
      </c>
      <c r="Q254" s="122" t="s">
        <v>1124</v>
      </c>
      <c r="R254" s="127">
        <v>13.11</v>
      </c>
      <c r="S254" s="124">
        <v>13.11</v>
      </c>
      <c r="T254" s="125">
        <v>13.11</v>
      </c>
      <c r="U254" s="126">
        <v>0</v>
      </c>
      <c r="V254" s="125">
        <v>4580</v>
      </c>
      <c r="W254" s="125">
        <v>4007.5</v>
      </c>
      <c r="X254" s="125">
        <v>13.11</v>
      </c>
      <c r="Z254" s="102">
        <f t="shared" si="11"/>
        <v>13.11</v>
      </c>
    </row>
    <row r="255" spans="2:26" x14ac:dyDescent="0.25">
      <c r="B255" s="121">
        <v>564</v>
      </c>
      <c r="C255" s="122" t="s">
        <v>1120</v>
      </c>
      <c r="D255" s="127">
        <v>471.51</v>
      </c>
      <c r="E255" s="124">
        <v>-261.13</v>
      </c>
      <c r="F255" s="125">
        <v>0</v>
      </c>
      <c r="G255" s="127">
        <v>471.51</v>
      </c>
      <c r="H255" s="125">
        <v>554881.19999999995</v>
      </c>
      <c r="I255" s="125">
        <v>468065.96</v>
      </c>
      <c r="J255" s="125">
        <v>471.51</v>
      </c>
      <c r="L255" s="102">
        <f t="shared" si="10"/>
        <v>0</v>
      </c>
      <c r="P255" s="121">
        <v>575</v>
      </c>
      <c r="Q255" s="122" t="s">
        <v>946</v>
      </c>
      <c r="R255" s="126">
        <v>34626.400000000001</v>
      </c>
      <c r="S255" s="124">
        <v>34626.400000000001</v>
      </c>
      <c r="T255" s="125">
        <v>34626.400000000001</v>
      </c>
      <c r="U255" s="126">
        <v>0</v>
      </c>
      <c r="V255" s="125">
        <v>349740</v>
      </c>
      <c r="W255" s="125">
        <v>187110.9</v>
      </c>
      <c r="X255" s="125">
        <v>34626.400000000001</v>
      </c>
      <c r="Z255" s="102">
        <f t="shared" si="11"/>
        <v>34626.400000000001</v>
      </c>
    </row>
    <row r="256" spans="2:26" x14ac:dyDescent="0.25">
      <c r="B256" s="121">
        <v>566</v>
      </c>
      <c r="C256" s="122" t="s">
        <v>1121</v>
      </c>
      <c r="D256" s="123">
        <v>51745.07</v>
      </c>
      <c r="E256" s="124">
        <v>51745.07</v>
      </c>
      <c r="F256" s="125">
        <v>51745.07</v>
      </c>
      <c r="G256" s="126">
        <v>0</v>
      </c>
      <c r="H256" s="125">
        <v>373116.3</v>
      </c>
      <c r="I256" s="125">
        <v>324611.18</v>
      </c>
      <c r="J256" s="125">
        <v>51745.07</v>
      </c>
      <c r="L256" s="102">
        <f t="shared" si="10"/>
        <v>51745.07</v>
      </c>
      <c r="P256" s="121">
        <v>576</v>
      </c>
      <c r="Q256" s="122" t="s">
        <v>1125</v>
      </c>
      <c r="R256" s="127">
        <v>343.07</v>
      </c>
      <c r="S256" s="124">
        <v>343.07</v>
      </c>
      <c r="T256" s="125">
        <v>343.07</v>
      </c>
      <c r="U256" s="126">
        <v>0</v>
      </c>
      <c r="V256" s="125">
        <v>0</v>
      </c>
      <c r="W256" s="125">
        <v>0</v>
      </c>
      <c r="X256" s="125">
        <v>0</v>
      </c>
      <c r="Z256" s="102">
        <f t="shared" si="11"/>
        <v>0</v>
      </c>
    </row>
    <row r="257" spans="1:27" x14ac:dyDescent="0.25">
      <c r="B257" s="121">
        <v>569</v>
      </c>
      <c r="C257" s="122" t="s">
        <v>1122</v>
      </c>
      <c r="D257" s="127">
        <v>963.43</v>
      </c>
      <c r="E257" s="124">
        <v>963.43</v>
      </c>
      <c r="F257" s="125">
        <v>963.43</v>
      </c>
      <c r="G257" s="126">
        <v>0</v>
      </c>
      <c r="H257" s="125">
        <v>18718.560000000001</v>
      </c>
      <c r="I257" s="125">
        <v>7874.17</v>
      </c>
      <c r="J257" s="125">
        <v>963.43</v>
      </c>
      <c r="L257" s="102">
        <f t="shared" si="10"/>
        <v>963.43</v>
      </c>
      <c r="P257" s="121">
        <v>578</v>
      </c>
      <c r="Q257" s="122" t="s">
        <v>1126</v>
      </c>
      <c r="R257" s="127">
        <v>631.80999999999995</v>
      </c>
      <c r="S257" s="124">
        <v>631.80999999999995</v>
      </c>
      <c r="T257" s="125">
        <v>631.80999999999995</v>
      </c>
      <c r="U257" s="126">
        <v>0</v>
      </c>
      <c r="V257" s="125">
        <v>0</v>
      </c>
      <c r="W257" s="125">
        <v>0</v>
      </c>
      <c r="X257" s="125">
        <v>0</v>
      </c>
      <c r="Z257" s="102">
        <f t="shared" si="11"/>
        <v>0</v>
      </c>
    </row>
    <row r="258" spans="1:27" x14ac:dyDescent="0.25">
      <c r="B258" s="121">
        <v>571</v>
      </c>
      <c r="C258" s="122" t="s">
        <v>1123</v>
      </c>
      <c r="D258" s="126">
        <v>2000</v>
      </c>
      <c r="E258" s="124">
        <v>2000</v>
      </c>
      <c r="F258" s="125">
        <v>2000</v>
      </c>
      <c r="G258" s="126">
        <v>0</v>
      </c>
      <c r="H258" s="125">
        <v>0</v>
      </c>
      <c r="I258" s="125">
        <v>0</v>
      </c>
      <c r="J258" s="125">
        <v>0</v>
      </c>
      <c r="L258" s="102">
        <f t="shared" si="10"/>
        <v>0</v>
      </c>
      <c r="P258" s="121">
        <v>580</v>
      </c>
      <c r="Q258" s="122" t="s">
        <v>1127</v>
      </c>
      <c r="R258" s="126">
        <v>400</v>
      </c>
      <c r="S258" s="124">
        <v>400</v>
      </c>
      <c r="T258" s="125">
        <v>400</v>
      </c>
      <c r="U258" s="126">
        <v>0</v>
      </c>
      <c r="V258" s="125">
        <v>0</v>
      </c>
      <c r="W258" s="125">
        <v>0</v>
      </c>
      <c r="X258" s="125">
        <v>0</v>
      </c>
      <c r="Z258" s="102">
        <f t="shared" si="11"/>
        <v>0</v>
      </c>
    </row>
    <row r="259" spans="1:27" x14ac:dyDescent="0.25">
      <c r="B259" s="121">
        <v>572</v>
      </c>
      <c r="C259" s="122" t="s">
        <v>947</v>
      </c>
      <c r="D259" s="123">
        <v>2369501.4900000002</v>
      </c>
      <c r="E259" s="124">
        <v>2548887.14</v>
      </c>
      <c r="F259" s="125">
        <v>2362529.67</v>
      </c>
      <c r="G259" s="123">
        <v>6971.82</v>
      </c>
      <c r="H259" s="125">
        <v>2353150</v>
      </c>
      <c r="I259" s="125">
        <v>2047240.5</v>
      </c>
      <c r="J259" s="125">
        <v>2047240.5</v>
      </c>
      <c r="L259" s="102">
        <f t="shared" si="10"/>
        <v>2353150</v>
      </c>
      <c r="P259" s="121">
        <v>581</v>
      </c>
      <c r="Q259" s="122" t="s">
        <v>1128</v>
      </c>
      <c r="R259" s="127">
        <v>1.26</v>
      </c>
      <c r="S259" s="124">
        <v>1.26</v>
      </c>
      <c r="T259" s="125">
        <v>1.26</v>
      </c>
      <c r="U259" s="126">
        <v>0</v>
      </c>
      <c r="V259" s="125">
        <v>0</v>
      </c>
      <c r="W259" s="125">
        <v>0</v>
      </c>
      <c r="X259" s="125">
        <v>0</v>
      </c>
      <c r="Z259" s="102">
        <f t="shared" si="11"/>
        <v>0</v>
      </c>
    </row>
    <row r="260" spans="1:27" s="136" customFormat="1" x14ac:dyDescent="0.25">
      <c r="A260"/>
      <c r="B260" s="121">
        <v>573</v>
      </c>
      <c r="C260" s="122" t="s">
        <v>1124</v>
      </c>
      <c r="D260" s="127">
        <v>13.11</v>
      </c>
      <c r="E260" s="124">
        <v>13.11</v>
      </c>
      <c r="F260" s="125">
        <v>13.11</v>
      </c>
      <c r="G260" s="126">
        <v>0</v>
      </c>
      <c r="H260" s="125">
        <v>4580</v>
      </c>
      <c r="I260" s="125">
        <v>4007.5</v>
      </c>
      <c r="J260" s="125">
        <v>13.11</v>
      </c>
      <c r="K260"/>
      <c r="L260" s="102">
        <f t="shared" si="10"/>
        <v>13.11</v>
      </c>
      <c r="M260"/>
      <c r="P260" s="121">
        <v>583</v>
      </c>
      <c r="Q260" s="122" t="s">
        <v>1129</v>
      </c>
      <c r="R260" s="127">
        <v>101.45</v>
      </c>
      <c r="S260" s="124">
        <v>101.45</v>
      </c>
      <c r="T260" s="125">
        <v>101.45</v>
      </c>
      <c r="U260" s="126">
        <v>0</v>
      </c>
      <c r="V260" s="125">
        <v>0</v>
      </c>
      <c r="W260" s="125">
        <v>0</v>
      </c>
      <c r="X260" s="125">
        <v>0</v>
      </c>
      <c r="Y260"/>
      <c r="Z260" s="102">
        <f t="shared" si="11"/>
        <v>0</v>
      </c>
      <c r="AA260"/>
    </row>
    <row r="261" spans="1:27" x14ac:dyDescent="0.25">
      <c r="B261" s="121">
        <v>576</v>
      </c>
      <c r="C261" s="122" t="s">
        <v>1125</v>
      </c>
      <c r="D261" s="127">
        <v>343.07</v>
      </c>
      <c r="E261" s="124">
        <v>343.07</v>
      </c>
      <c r="F261" s="125">
        <v>343.07</v>
      </c>
      <c r="G261" s="126">
        <v>0</v>
      </c>
      <c r="H261" s="125">
        <v>0</v>
      </c>
      <c r="I261" s="125">
        <v>0</v>
      </c>
      <c r="J261" s="125">
        <v>0</v>
      </c>
      <c r="L261" s="102">
        <f t="shared" si="10"/>
        <v>0</v>
      </c>
      <c r="P261" s="121">
        <v>585</v>
      </c>
      <c r="Q261" s="122" t="s">
        <v>1130</v>
      </c>
      <c r="R261" s="123">
        <v>19259.27</v>
      </c>
      <c r="S261" s="124">
        <v>19259.27</v>
      </c>
      <c r="T261" s="125">
        <v>19259.27</v>
      </c>
      <c r="U261" s="126">
        <v>0</v>
      </c>
      <c r="V261" s="125">
        <v>0</v>
      </c>
      <c r="W261" s="125">
        <v>0</v>
      </c>
      <c r="X261" s="125">
        <v>0</v>
      </c>
      <c r="Z261" s="102">
        <f t="shared" si="11"/>
        <v>0</v>
      </c>
    </row>
    <row r="262" spans="1:27" x14ac:dyDescent="0.25">
      <c r="B262" s="121">
        <v>578</v>
      </c>
      <c r="C262" s="122" t="s">
        <v>1126</v>
      </c>
      <c r="D262" s="127">
        <v>631.80999999999995</v>
      </c>
      <c r="E262" s="124">
        <v>631.80999999999995</v>
      </c>
      <c r="F262" s="125">
        <v>631.80999999999995</v>
      </c>
      <c r="G262" s="126">
        <v>0</v>
      </c>
      <c r="H262" s="125">
        <v>0</v>
      </c>
      <c r="I262" s="125">
        <v>0</v>
      </c>
      <c r="J262" s="125">
        <v>0</v>
      </c>
      <c r="L262" s="102">
        <f t="shared" si="10"/>
        <v>0</v>
      </c>
      <c r="P262" s="121">
        <v>591</v>
      </c>
      <c r="Q262" s="122" t="s">
        <v>1131</v>
      </c>
      <c r="R262" s="126">
        <v>5000</v>
      </c>
      <c r="S262" s="124">
        <v>5000</v>
      </c>
      <c r="T262" s="125">
        <v>5000</v>
      </c>
      <c r="U262" s="126">
        <v>0</v>
      </c>
      <c r="V262" s="125">
        <v>0</v>
      </c>
      <c r="W262" s="125">
        <v>0</v>
      </c>
      <c r="X262" s="125">
        <v>0</v>
      </c>
      <c r="Z262" s="102">
        <f t="shared" si="11"/>
        <v>0</v>
      </c>
    </row>
    <row r="263" spans="1:27" x14ac:dyDescent="0.25">
      <c r="B263" s="121">
        <v>580</v>
      </c>
      <c r="C263" s="122" t="s">
        <v>1127</v>
      </c>
      <c r="D263" s="126">
        <v>400</v>
      </c>
      <c r="E263" s="124">
        <v>400</v>
      </c>
      <c r="F263" s="125">
        <v>400</v>
      </c>
      <c r="G263" s="126">
        <v>0</v>
      </c>
      <c r="H263" s="125">
        <v>0</v>
      </c>
      <c r="I263" s="125">
        <v>0</v>
      </c>
      <c r="J263" s="125">
        <v>0</v>
      </c>
      <c r="L263" s="102">
        <f t="shared" si="10"/>
        <v>0</v>
      </c>
      <c r="P263" s="121">
        <v>592</v>
      </c>
      <c r="Q263" s="122" t="s">
        <v>1132</v>
      </c>
      <c r="R263" s="126">
        <v>7864.4</v>
      </c>
      <c r="S263" s="124">
        <v>3374.71</v>
      </c>
      <c r="T263" s="125">
        <v>3374.71</v>
      </c>
      <c r="U263" s="123">
        <v>4489.6899999999996</v>
      </c>
      <c r="V263" s="125">
        <v>1692980.95</v>
      </c>
      <c r="W263" s="125">
        <v>1438044.73</v>
      </c>
      <c r="X263" s="125">
        <v>7864.4</v>
      </c>
      <c r="Z263" s="102">
        <f t="shared" si="11"/>
        <v>3374.71</v>
      </c>
    </row>
    <row r="264" spans="1:27" x14ac:dyDescent="0.25">
      <c r="B264" s="121">
        <v>581</v>
      </c>
      <c r="C264" s="122" t="s">
        <v>1128</v>
      </c>
      <c r="D264" s="127">
        <v>1.26</v>
      </c>
      <c r="E264" s="124">
        <v>1.26</v>
      </c>
      <c r="F264" s="125">
        <v>1.26</v>
      </c>
      <c r="G264" s="126">
        <v>0</v>
      </c>
      <c r="H264" s="125">
        <v>0</v>
      </c>
      <c r="I264" s="125">
        <v>0</v>
      </c>
      <c r="J264" s="125">
        <v>0</v>
      </c>
      <c r="L264" s="102">
        <f t="shared" si="10"/>
        <v>0</v>
      </c>
      <c r="P264" s="121">
        <v>594</v>
      </c>
      <c r="Q264" s="122" t="s">
        <v>1123</v>
      </c>
      <c r="R264" s="123">
        <v>152712.89000000001</v>
      </c>
      <c r="S264" s="124">
        <v>571890.07999999996</v>
      </c>
      <c r="T264" s="125">
        <v>143498.89000000001</v>
      </c>
      <c r="U264" s="126">
        <v>9214</v>
      </c>
      <c r="V264" s="125">
        <v>549600</v>
      </c>
      <c r="W264" s="125">
        <v>480900</v>
      </c>
      <c r="X264" s="125">
        <v>152712.89000000001</v>
      </c>
      <c r="Z264" s="102">
        <f t="shared" si="11"/>
        <v>143498.89000000001</v>
      </c>
    </row>
    <row r="265" spans="1:27" x14ac:dyDescent="0.25">
      <c r="B265" s="121">
        <v>583</v>
      </c>
      <c r="C265" s="122" t="s">
        <v>1129</v>
      </c>
      <c r="D265" s="127">
        <v>101.45</v>
      </c>
      <c r="E265" s="124">
        <v>101.45</v>
      </c>
      <c r="F265" s="125">
        <v>101.45</v>
      </c>
      <c r="G265" s="126">
        <v>0</v>
      </c>
      <c r="H265" s="125">
        <v>0</v>
      </c>
      <c r="I265" s="125">
        <v>0</v>
      </c>
      <c r="J265" s="125">
        <v>0</v>
      </c>
      <c r="L265" s="102">
        <f t="shared" si="10"/>
        <v>0</v>
      </c>
      <c r="P265" s="121">
        <v>598</v>
      </c>
      <c r="Q265" s="122" t="s">
        <v>1133</v>
      </c>
      <c r="R265" s="123">
        <v>464177.38</v>
      </c>
      <c r="S265" s="124">
        <v>35.82</v>
      </c>
      <c r="T265" s="125">
        <v>35.82</v>
      </c>
      <c r="U265" s="123">
        <v>464141.56</v>
      </c>
      <c r="V265" s="125">
        <v>2537115</v>
      </c>
      <c r="W265" s="125">
        <v>1990911.23</v>
      </c>
      <c r="X265" s="125">
        <v>464177.38</v>
      </c>
      <c r="Z265" s="102">
        <f t="shared" si="11"/>
        <v>35.82</v>
      </c>
    </row>
    <row r="266" spans="1:27" x14ac:dyDescent="0.25">
      <c r="B266" s="121">
        <v>585</v>
      </c>
      <c r="C266" s="122" t="s">
        <v>1130</v>
      </c>
      <c r="D266" s="123">
        <v>19259.27</v>
      </c>
      <c r="E266" s="124">
        <v>19259.27</v>
      </c>
      <c r="F266" s="125">
        <v>19259.27</v>
      </c>
      <c r="G266" s="126">
        <v>0</v>
      </c>
      <c r="H266" s="125">
        <v>0</v>
      </c>
      <c r="I266" s="125">
        <v>0</v>
      </c>
      <c r="J266" s="125">
        <v>0</v>
      </c>
      <c r="L266" s="102">
        <f t="shared" si="10"/>
        <v>0</v>
      </c>
      <c r="P266" s="121">
        <v>599</v>
      </c>
      <c r="Q266" s="122" t="s">
        <v>1134</v>
      </c>
      <c r="R266" s="126">
        <v>2000</v>
      </c>
      <c r="S266" s="124">
        <v>2000</v>
      </c>
      <c r="T266" s="125">
        <v>2000</v>
      </c>
      <c r="U266" s="126">
        <v>0</v>
      </c>
      <c r="V266" s="125">
        <v>0</v>
      </c>
      <c r="W266" s="125">
        <v>0</v>
      </c>
      <c r="X266" s="125">
        <v>0</v>
      </c>
      <c r="Z266" s="102">
        <f t="shared" si="11"/>
        <v>0</v>
      </c>
    </row>
    <row r="267" spans="1:27" x14ac:dyDescent="0.25">
      <c r="B267" s="121">
        <v>591</v>
      </c>
      <c r="C267" s="122" t="s">
        <v>1131</v>
      </c>
      <c r="D267" s="126">
        <v>5000</v>
      </c>
      <c r="E267" s="124">
        <v>5000</v>
      </c>
      <c r="F267" s="125">
        <v>5000</v>
      </c>
      <c r="G267" s="126">
        <v>0</v>
      </c>
      <c r="H267" s="125">
        <v>0</v>
      </c>
      <c r="I267" s="125">
        <v>0</v>
      </c>
      <c r="J267" s="125">
        <v>0</v>
      </c>
      <c r="L267" s="102">
        <f t="shared" si="10"/>
        <v>0</v>
      </c>
      <c r="P267" s="121">
        <v>602</v>
      </c>
      <c r="Q267" s="122" t="s">
        <v>1135</v>
      </c>
      <c r="R267" s="126">
        <v>1372.8</v>
      </c>
      <c r="S267" s="124">
        <v>1372.8</v>
      </c>
      <c r="T267" s="125">
        <v>1372.8</v>
      </c>
      <c r="U267" s="126">
        <v>0</v>
      </c>
      <c r="V267" s="125">
        <v>1345455</v>
      </c>
      <c r="W267" s="125">
        <v>1143636.75</v>
      </c>
      <c r="X267" s="125">
        <v>1372.8</v>
      </c>
      <c r="Z267" s="102">
        <f t="shared" si="11"/>
        <v>1372.8</v>
      </c>
    </row>
    <row r="268" spans="1:27" x14ac:dyDescent="0.25">
      <c r="B268" s="121">
        <v>592</v>
      </c>
      <c r="C268" s="122" t="s">
        <v>1132</v>
      </c>
      <c r="D268" s="126">
        <v>7864.4</v>
      </c>
      <c r="E268" s="124">
        <v>3374.71</v>
      </c>
      <c r="F268" s="125">
        <v>3374.71</v>
      </c>
      <c r="G268" s="123">
        <v>4489.6899999999996</v>
      </c>
      <c r="H268" s="125">
        <v>1692980.95</v>
      </c>
      <c r="I268" s="125">
        <v>1438044.73</v>
      </c>
      <c r="J268" s="125">
        <v>7864.4</v>
      </c>
      <c r="L268" s="102">
        <f t="shared" si="10"/>
        <v>3374.71</v>
      </c>
      <c r="P268" s="121">
        <v>609</v>
      </c>
      <c r="Q268" s="122" t="s">
        <v>1136</v>
      </c>
      <c r="R268" s="126">
        <v>1600</v>
      </c>
      <c r="S268" s="124">
        <v>1600</v>
      </c>
      <c r="T268" s="125">
        <v>1600</v>
      </c>
      <c r="U268" s="126">
        <v>0</v>
      </c>
      <c r="V268" s="125">
        <v>0</v>
      </c>
      <c r="W268" s="125">
        <v>0</v>
      </c>
      <c r="X268" s="125">
        <v>0</v>
      </c>
      <c r="Z268" s="102">
        <f t="shared" si="11"/>
        <v>0</v>
      </c>
    </row>
    <row r="269" spans="1:27" x14ac:dyDescent="0.25">
      <c r="B269" s="121">
        <v>594</v>
      </c>
      <c r="C269" s="122" t="s">
        <v>1123</v>
      </c>
      <c r="D269" s="123">
        <v>152712.89000000001</v>
      </c>
      <c r="E269" s="124">
        <v>571890.07999999996</v>
      </c>
      <c r="F269" s="125">
        <v>143498.89000000001</v>
      </c>
      <c r="G269" s="126">
        <v>9214</v>
      </c>
      <c r="H269" s="125">
        <v>549600</v>
      </c>
      <c r="I269" s="125">
        <v>480900</v>
      </c>
      <c r="J269" s="125">
        <v>152712.89000000001</v>
      </c>
      <c r="L269" s="102">
        <f t="shared" si="10"/>
        <v>143498.89000000001</v>
      </c>
      <c r="P269" s="121">
        <v>610</v>
      </c>
      <c r="Q269" s="122" t="s">
        <v>1137</v>
      </c>
      <c r="R269" s="126">
        <v>10424.6</v>
      </c>
      <c r="S269" s="124">
        <v>10424.6</v>
      </c>
      <c r="T269" s="125">
        <v>10424.6</v>
      </c>
      <c r="U269" s="126">
        <v>0</v>
      </c>
      <c r="V269" s="125">
        <v>0</v>
      </c>
      <c r="W269" s="125">
        <v>0</v>
      </c>
      <c r="X269" s="125">
        <v>0</v>
      </c>
      <c r="Z269" s="102">
        <f t="shared" si="11"/>
        <v>0</v>
      </c>
    </row>
    <row r="270" spans="1:27" x14ac:dyDescent="0.25">
      <c r="B270" s="121">
        <v>598</v>
      </c>
      <c r="C270" s="122" t="s">
        <v>1133</v>
      </c>
      <c r="D270" s="123">
        <v>464177.38</v>
      </c>
      <c r="E270" s="124">
        <v>35.82</v>
      </c>
      <c r="F270" s="125">
        <v>35.82</v>
      </c>
      <c r="G270" s="123">
        <v>464141.56</v>
      </c>
      <c r="H270" s="125">
        <v>2537115</v>
      </c>
      <c r="I270" s="125">
        <v>1990911.23</v>
      </c>
      <c r="J270" s="125">
        <v>464177.38</v>
      </c>
      <c r="L270" s="102">
        <f t="shared" si="10"/>
        <v>35.82</v>
      </c>
      <c r="P270" s="121">
        <v>614</v>
      </c>
      <c r="Q270" s="122" t="s">
        <v>1138</v>
      </c>
      <c r="R270" s="126">
        <v>2000</v>
      </c>
      <c r="S270" s="124">
        <v>2000</v>
      </c>
      <c r="T270" s="125">
        <v>2000</v>
      </c>
      <c r="U270" s="126">
        <v>0</v>
      </c>
      <c r="V270" s="125">
        <v>0</v>
      </c>
      <c r="W270" s="125">
        <v>0</v>
      </c>
      <c r="X270" s="125">
        <v>0</v>
      </c>
      <c r="Z270" s="102">
        <f t="shared" si="11"/>
        <v>0</v>
      </c>
    </row>
    <row r="271" spans="1:27" x14ac:dyDescent="0.25">
      <c r="B271" s="121">
        <v>599</v>
      </c>
      <c r="C271" s="122" t="s">
        <v>1134</v>
      </c>
      <c r="D271" s="126">
        <v>2000</v>
      </c>
      <c r="E271" s="124">
        <v>2000</v>
      </c>
      <c r="F271" s="125">
        <v>2000</v>
      </c>
      <c r="G271" s="126">
        <v>0</v>
      </c>
      <c r="H271" s="125">
        <v>0</v>
      </c>
      <c r="I271" s="125">
        <v>0</v>
      </c>
      <c r="J271" s="125">
        <v>0</v>
      </c>
      <c r="L271" s="102">
        <f t="shared" si="10"/>
        <v>0</v>
      </c>
      <c r="P271" s="121">
        <v>619</v>
      </c>
      <c r="Q271" s="122" t="s">
        <v>1139</v>
      </c>
      <c r="R271" s="127">
        <v>412.52</v>
      </c>
      <c r="S271" s="124">
        <v>412.52</v>
      </c>
      <c r="T271" s="125">
        <v>412.52</v>
      </c>
      <c r="U271" s="126">
        <v>0</v>
      </c>
      <c r="V271" s="125">
        <v>272927.25</v>
      </c>
      <c r="W271" s="125">
        <v>227894.25</v>
      </c>
      <c r="X271" s="125">
        <v>412.52</v>
      </c>
      <c r="Z271" s="102">
        <f t="shared" si="11"/>
        <v>412.52</v>
      </c>
    </row>
    <row r="272" spans="1:27" x14ac:dyDescent="0.25">
      <c r="B272" s="121">
        <v>602</v>
      </c>
      <c r="C272" s="122" t="s">
        <v>1135</v>
      </c>
      <c r="D272" s="126">
        <v>1372.8</v>
      </c>
      <c r="E272" s="124">
        <v>1372.8</v>
      </c>
      <c r="F272" s="125">
        <v>1372.8</v>
      </c>
      <c r="G272" s="126">
        <v>0</v>
      </c>
      <c r="H272" s="125">
        <v>1345455</v>
      </c>
      <c r="I272" s="125">
        <v>1143636.75</v>
      </c>
      <c r="J272" s="125">
        <v>1372.8</v>
      </c>
      <c r="L272" s="102">
        <f t="shared" si="10"/>
        <v>1372.8</v>
      </c>
      <c r="P272" s="121">
        <v>620</v>
      </c>
      <c r="Q272" s="122" t="s">
        <v>1140</v>
      </c>
      <c r="R272" s="123">
        <v>484891.48</v>
      </c>
      <c r="S272" s="124">
        <v>427580.23</v>
      </c>
      <c r="T272" s="125">
        <v>427580.23</v>
      </c>
      <c r="U272" s="123">
        <v>57311.25</v>
      </c>
      <c r="V272" s="125">
        <v>1014660</v>
      </c>
      <c r="W272" s="125">
        <v>887827.5</v>
      </c>
      <c r="X272" s="125">
        <v>484891.48</v>
      </c>
      <c r="Z272" s="102">
        <f t="shared" si="11"/>
        <v>427580.23</v>
      </c>
    </row>
    <row r="273" spans="2:26" x14ac:dyDescent="0.25">
      <c r="B273" s="121">
        <v>609</v>
      </c>
      <c r="C273" s="122" t="s">
        <v>1136</v>
      </c>
      <c r="D273" s="126">
        <v>1600</v>
      </c>
      <c r="E273" s="124">
        <v>1600</v>
      </c>
      <c r="F273" s="125">
        <v>1600</v>
      </c>
      <c r="G273" s="126">
        <v>0</v>
      </c>
      <c r="H273" s="125">
        <v>0</v>
      </c>
      <c r="I273" s="125">
        <v>0</v>
      </c>
      <c r="J273" s="125">
        <v>0</v>
      </c>
      <c r="L273" s="102">
        <f t="shared" si="10"/>
        <v>0</v>
      </c>
      <c r="P273" s="121">
        <v>622</v>
      </c>
      <c r="Q273" s="122" t="s">
        <v>1141</v>
      </c>
      <c r="R273" s="126">
        <v>400</v>
      </c>
      <c r="S273" s="124">
        <v>400</v>
      </c>
      <c r="T273" s="125">
        <v>400</v>
      </c>
      <c r="U273" s="126">
        <v>0</v>
      </c>
      <c r="V273" s="125">
        <v>0</v>
      </c>
      <c r="W273" s="125">
        <v>0</v>
      </c>
      <c r="X273" s="125">
        <v>0</v>
      </c>
      <c r="Z273" s="102">
        <f t="shared" si="11"/>
        <v>0</v>
      </c>
    </row>
    <row r="274" spans="2:26" x14ac:dyDescent="0.25">
      <c r="B274" s="121">
        <v>610</v>
      </c>
      <c r="C274" s="122" t="s">
        <v>1137</v>
      </c>
      <c r="D274" s="126">
        <v>10424.6</v>
      </c>
      <c r="E274" s="124">
        <v>10424.6</v>
      </c>
      <c r="F274" s="125">
        <v>10424.6</v>
      </c>
      <c r="G274" s="126">
        <v>0</v>
      </c>
      <c r="H274" s="125">
        <v>0</v>
      </c>
      <c r="I274" s="125">
        <v>0</v>
      </c>
      <c r="J274" s="125">
        <v>0</v>
      </c>
      <c r="L274" s="102">
        <f t="shared" si="10"/>
        <v>0</v>
      </c>
      <c r="P274" s="121">
        <v>625</v>
      </c>
      <c r="Q274" s="122" t="s">
        <v>1142</v>
      </c>
      <c r="R274" s="126">
        <v>400</v>
      </c>
      <c r="S274" s="124">
        <v>400</v>
      </c>
      <c r="T274" s="125">
        <v>400</v>
      </c>
      <c r="U274" s="126">
        <v>0</v>
      </c>
      <c r="V274" s="125">
        <v>0</v>
      </c>
      <c r="W274" s="125">
        <v>0</v>
      </c>
      <c r="X274" s="125">
        <v>0</v>
      </c>
      <c r="Z274" s="102">
        <f t="shared" si="11"/>
        <v>0</v>
      </c>
    </row>
    <row r="275" spans="2:26" x14ac:dyDescent="0.25">
      <c r="B275" s="121">
        <v>614</v>
      </c>
      <c r="C275" s="122" t="s">
        <v>1138</v>
      </c>
      <c r="D275" s="126">
        <v>2000</v>
      </c>
      <c r="E275" s="124">
        <v>2000</v>
      </c>
      <c r="F275" s="125">
        <v>2000</v>
      </c>
      <c r="G275" s="126">
        <v>0</v>
      </c>
      <c r="H275" s="125">
        <v>0</v>
      </c>
      <c r="I275" s="125">
        <v>0</v>
      </c>
      <c r="J275" s="125">
        <v>0</v>
      </c>
      <c r="L275" s="102">
        <f t="shared" si="10"/>
        <v>0</v>
      </c>
      <c r="P275" s="121">
        <v>626</v>
      </c>
      <c r="Q275" s="122" t="s">
        <v>1143</v>
      </c>
      <c r="R275" s="127">
        <v>813.33</v>
      </c>
      <c r="S275" s="124">
        <v>813.33</v>
      </c>
      <c r="T275" s="125">
        <v>813.33</v>
      </c>
      <c r="U275" s="126">
        <v>0</v>
      </c>
      <c r="V275" s="125">
        <v>28880</v>
      </c>
      <c r="W275" s="125">
        <v>15884</v>
      </c>
      <c r="X275" s="125">
        <v>813.33</v>
      </c>
      <c r="Z275" s="102">
        <f t="shared" si="11"/>
        <v>813.33</v>
      </c>
    </row>
    <row r="276" spans="2:26" x14ac:dyDescent="0.25">
      <c r="B276" s="121">
        <v>619</v>
      </c>
      <c r="C276" s="122" t="s">
        <v>1139</v>
      </c>
      <c r="D276" s="127">
        <v>412.52</v>
      </c>
      <c r="E276" s="124">
        <v>412.52</v>
      </c>
      <c r="F276" s="125">
        <v>412.52</v>
      </c>
      <c r="G276" s="126">
        <v>0</v>
      </c>
      <c r="H276" s="125">
        <v>272927.25</v>
      </c>
      <c r="I276" s="125">
        <v>227894.25</v>
      </c>
      <c r="J276" s="125">
        <v>412.52</v>
      </c>
      <c r="L276" s="102">
        <f t="shared" si="10"/>
        <v>412.52</v>
      </c>
      <c r="P276" s="121">
        <v>627</v>
      </c>
      <c r="Q276" s="122" t="s">
        <v>1144</v>
      </c>
      <c r="R276" s="123">
        <v>111097.16</v>
      </c>
      <c r="S276" s="124">
        <v>115428.75</v>
      </c>
      <c r="T276" s="125">
        <v>111097.16</v>
      </c>
      <c r="U276" s="126">
        <v>0</v>
      </c>
      <c r="V276" s="125">
        <v>766332.04</v>
      </c>
      <c r="W276" s="125">
        <v>569690.85</v>
      </c>
      <c r="X276" s="125">
        <v>111097.16</v>
      </c>
      <c r="Z276" s="102">
        <f t="shared" si="11"/>
        <v>111097.16</v>
      </c>
    </row>
    <row r="277" spans="2:26" x14ac:dyDescent="0.25">
      <c r="B277" s="121">
        <v>620</v>
      </c>
      <c r="C277" s="122" t="s">
        <v>1140</v>
      </c>
      <c r="D277" s="123">
        <v>484891.48</v>
      </c>
      <c r="E277" s="124">
        <v>427580.23</v>
      </c>
      <c r="F277" s="125">
        <v>427580.23</v>
      </c>
      <c r="G277" s="123">
        <v>57311.25</v>
      </c>
      <c r="H277" s="125">
        <v>1014660</v>
      </c>
      <c r="I277" s="125">
        <v>887827.5</v>
      </c>
      <c r="J277" s="125">
        <v>484891.48</v>
      </c>
      <c r="L277" s="102">
        <f t="shared" si="10"/>
        <v>427580.23</v>
      </c>
      <c r="P277" s="121">
        <v>631</v>
      </c>
      <c r="Q277" s="122" t="s">
        <v>1145</v>
      </c>
      <c r="R277" s="123">
        <v>3114.74</v>
      </c>
      <c r="S277" s="124">
        <v>-155407.17000000001</v>
      </c>
      <c r="T277" s="125">
        <v>0</v>
      </c>
      <c r="U277" s="123">
        <v>3114.74</v>
      </c>
      <c r="V277" s="125">
        <v>2099500</v>
      </c>
      <c r="W277" s="125">
        <v>1783600</v>
      </c>
      <c r="X277" s="125">
        <v>3114.74</v>
      </c>
      <c r="Z277" s="102">
        <f t="shared" si="11"/>
        <v>0</v>
      </c>
    </row>
    <row r="278" spans="2:26" x14ac:dyDescent="0.25">
      <c r="B278" s="121">
        <v>622</v>
      </c>
      <c r="C278" s="122" t="s">
        <v>1141</v>
      </c>
      <c r="D278" s="126">
        <v>400</v>
      </c>
      <c r="E278" s="124">
        <v>400</v>
      </c>
      <c r="F278" s="125">
        <v>400</v>
      </c>
      <c r="G278" s="126">
        <v>0</v>
      </c>
      <c r="H278" s="125">
        <v>0</v>
      </c>
      <c r="I278" s="125">
        <v>0</v>
      </c>
      <c r="J278" s="125">
        <v>0</v>
      </c>
      <c r="L278" s="102">
        <f t="shared" si="10"/>
        <v>0</v>
      </c>
      <c r="P278" s="121">
        <v>632</v>
      </c>
      <c r="Q278" s="122" t="s">
        <v>1146</v>
      </c>
      <c r="R278" s="126">
        <v>600</v>
      </c>
      <c r="S278" s="124">
        <v>600</v>
      </c>
      <c r="T278" s="125">
        <v>600</v>
      </c>
      <c r="U278" s="126">
        <v>0</v>
      </c>
      <c r="V278" s="125">
        <v>0</v>
      </c>
      <c r="W278" s="125">
        <v>0</v>
      </c>
      <c r="X278" s="125">
        <v>0</v>
      </c>
      <c r="Z278" s="102">
        <f t="shared" si="11"/>
        <v>0</v>
      </c>
    </row>
    <row r="279" spans="2:26" x14ac:dyDescent="0.25">
      <c r="B279" s="121">
        <v>625</v>
      </c>
      <c r="C279" s="122" t="s">
        <v>1142</v>
      </c>
      <c r="D279" s="126">
        <v>400</v>
      </c>
      <c r="E279" s="124">
        <v>400</v>
      </c>
      <c r="F279" s="125">
        <v>400</v>
      </c>
      <c r="G279" s="126">
        <v>0</v>
      </c>
      <c r="H279" s="125">
        <v>0</v>
      </c>
      <c r="I279" s="125">
        <v>0</v>
      </c>
      <c r="J279" s="125">
        <v>0</v>
      </c>
      <c r="L279" s="102">
        <f t="shared" si="10"/>
        <v>0</v>
      </c>
      <c r="P279" s="121">
        <v>634</v>
      </c>
      <c r="Q279" s="122" t="s">
        <v>1147</v>
      </c>
      <c r="R279" s="123">
        <v>41083.43</v>
      </c>
      <c r="S279" s="124">
        <v>100376.91</v>
      </c>
      <c r="T279" s="125">
        <v>41083.43</v>
      </c>
      <c r="U279" s="126">
        <v>0</v>
      </c>
      <c r="V279" s="125">
        <v>131302</v>
      </c>
      <c r="W279" s="125">
        <v>105863</v>
      </c>
      <c r="X279" s="125">
        <v>41083.43</v>
      </c>
      <c r="Z279" s="102">
        <f t="shared" si="11"/>
        <v>41083.43</v>
      </c>
    </row>
    <row r="280" spans="2:26" x14ac:dyDescent="0.25">
      <c r="B280" s="121">
        <v>626</v>
      </c>
      <c r="C280" s="122" t="s">
        <v>1143</v>
      </c>
      <c r="D280" s="127">
        <v>813.33</v>
      </c>
      <c r="E280" s="124">
        <v>813.33</v>
      </c>
      <c r="F280" s="125">
        <v>813.33</v>
      </c>
      <c r="G280" s="126">
        <v>0</v>
      </c>
      <c r="H280" s="125">
        <v>28880</v>
      </c>
      <c r="I280" s="125">
        <v>15884</v>
      </c>
      <c r="J280" s="125">
        <v>813.33</v>
      </c>
      <c r="L280" s="102">
        <f t="shared" si="10"/>
        <v>813.33</v>
      </c>
      <c r="P280" s="121">
        <v>635</v>
      </c>
      <c r="Q280" s="122" t="s">
        <v>1148</v>
      </c>
      <c r="R280" s="126">
        <v>1000</v>
      </c>
      <c r="S280" s="124">
        <v>1000</v>
      </c>
      <c r="T280" s="125">
        <v>1000</v>
      </c>
      <c r="U280" s="126">
        <v>0</v>
      </c>
      <c r="V280" s="125">
        <v>0</v>
      </c>
      <c r="W280" s="125">
        <v>0</v>
      </c>
      <c r="X280" s="125">
        <v>0</v>
      </c>
      <c r="Z280" s="102">
        <f t="shared" si="11"/>
        <v>0</v>
      </c>
    </row>
    <row r="281" spans="2:26" x14ac:dyDescent="0.25">
      <c r="B281" s="121">
        <v>627</v>
      </c>
      <c r="C281" s="122" t="s">
        <v>1144</v>
      </c>
      <c r="D281" s="123">
        <v>111097.16</v>
      </c>
      <c r="E281" s="124">
        <v>115428.75</v>
      </c>
      <c r="F281" s="125">
        <v>111097.16</v>
      </c>
      <c r="G281" s="126">
        <v>0</v>
      </c>
      <c r="H281" s="125">
        <v>766332.04</v>
      </c>
      <c r="I281" s="125">
        <v>569690.85</v>
      </c>
      <c r="J281" s="125">
        <v>111097.16</v>
      </c>
      <c r="L281" s="102">
        <f t="shared" si="10"/>
        <v>111097.16</v>
      </c>
      <c r="P281" s="121">
        <v>640</v>
      </c>
      <c r="Q281" s="122" t="s">
        <v>1149</v>
      </c>
      <c r="R281" s="123">
        <v>9047.34</v>
      </c>
      <c r="S281" s="124">
        <v>1021780.76</v>
      </c>
      <c r="T281" s="125">
        <v>9047.34</v>
      </c>
      <c r="U281" s="126">
        <v>0</v>
      </c>
      <c r="V281" s="125">
        <v>2482498.5</v>
      </c>
      <c r="W281" s="125">
        <v>2048061.26</v>
      </c>
      <c r="X281" s="125">
        <v>9047.34</v>
      </c>
      <c r="Z281" s="102">
        <f t="shared" si="11"/>
        <v>9047.34</v>
      </c>
    </row>
    <row r="282" spans="2:26" x14ac:dyDescent="0.25">
      <c r="B282" s="121">
        <v>631</v>
      </c>
      <c r="C282" s="122" t="s">
        <v>1145</v>
      </c>
      <c r="D282" s="123">
        <v>3114.74</v>
      </c>
      <c r="E282" s="124">
        <v>-155407.17000000001</v>
      </c>
      <c r="F282" s="125">
        <v>0</v>
      </c>
      <c r="G282" s="123">
        <v>3114.74</v>
      </c>
      <c r="H282" s="125">
        <v>2099500</v>
      </c>
      <c r="I282" s="125">
        <v>1783600</v>
      </c>
      <c r="J282" s="125">
        <v>3114.74</v>
      </c>
      <c r="L282" s="102">
        <f t="shared" si="10"/>
        <v>0</v>
      </c>
      <c r="P282" s="121">
        <v>642</v>
      </c>
      <c r="Q282" s="122" t="s">
        <v>1150</v>
      </c>
      <c r="R282" s="123">
        <v>80567.78</v>
      </c>
      <c r="S282" s="124">
        <v>-1762042.64</v>
      </c>
      <c r="T282" s="125">
        <v>0</v>
      </c>
      <c r="U282" s="123">
        <v>80567.78</v>
      </c>
      <c r="V282" s="125">
        <v>1846780</v>
      </c>
      <c r="W282" s="125">
        <v>1523593.5</v>
      </c>
      <c r="X282" s="125">
        <v>80567.78</v>
      </c>
      <c r="Z282" s="102">
        <f t="shared" si="11"/>
        <v>0</v>
      </c>
    </row>
    <row r="283" spans="2:26" x14ac:dyDescent="0.25">
      <c r="B283" s="121">
        <v>632</v>
      </c>
      <c r="C283" s="122" t="s">
        <v>1146</v>
      </c>
      <c r="D283" s="126">
        <v>600</v>
      </c>
      <c r="E283" s="124">
        <v>600</v>
      </c>
      <c r="F283" s="125">
        <v>600</v>
      </c>
      <c r="G283" s="126">
        <v>0</v>
      </c>
      <c r="H283" s="125">
        <v>0</v>
      </c>
      <c r="I283" s="125">
        <v>0</v>
      </c>
      <c r="J283" s="125">
        <v>0</v>
      </c>
      <c r="L283" s="102">
        <f t="shared" si="10"/>
        <v>0</v>
      </c>
      <c r="P283" s="121">
        <v>646</v>
      </c>
      <c r="Q283" s="122" t="s">
        <v>1151</v>
      </c>
      <c r="R283" s="126">
        <v>1000</v>
      </c>
      <c r="S283" s="124">
        <v>1000</v>
      </c>
      <c r="T283" s="125">
        <v>1000</v>
      </c>
      <c r="U283" s="126">
        <v>0</v>
      </c>
      <c r="V283" s="125">
        <v>0</v>
      </c>
      <c r="W283" s="125">
        <v>0</v>
      </c>
      <c r="X283" s="125">
        <v>0</v>
      </c>
      <c r="Z283" s="102">
        <f t="shared" si="11"/>
        <v>0</v>
      </c>
    </row>
    <row r="284" spans="2:26" x14ac:dyDescent="0.25">
      <c r="B284" s="121">
        <v>634</v>
      </c>
      <c r="C284" s="122" t="s">
        <v>1147</v>
      </c>
      <c r="D284" s="123">
        <v>41083.43</v>
      </c>
      <c r="E284" s="124">
        <v>100376.91</v>
      </c>
      <c r="F284" s="125">
        <v>41083.43</v>
      </c>
      <c r="G284" s="126">
        <v>0</v>
      </c>
      <c r="H284" s="125">
        <v>131302</v>
      </c>
      <c r="I284" s="125">
        <v>105863</v>
      </c>
      <c r="J284" s="125">
        <v>41083.43</v>
      </c>
      <c r="L284" s="102">
        <f t="shared" si="10"/>
        <v>41083.43</v>
      </c>
      <c r="P284" s="121">
        <v>648</v>
      </c>
      <c r="Q284" s="122" t="s">
        <v>1152</v>
      </c>
      <c r="R284" s="123">
        <v>845749.89</v>
      </c>
      <c r="S284" s="124">
        <v>-1347881.23</v>
      </c>
      <c r="T284" s="125">
        <v>0</v>
      </c>
      <c r="U284" s="123">
        <v>845749.89</v>
      </c>
      <c r="V284" s="125">
        <v>14395500</v>
      </c>
      <c r="W284" s="125">
        <v>12332850</v>
      </c>
      <c r="X284" s="125">
        <v>845749.89</v>
      </c>
      <c r="Z284" s="102">
        <f t="shared" si="11"/>
        <v>0</v>
      </c>
    </row>
    <row r="285" spans="2:26" x14ac:dyDescent="0.25">
      <c r="B285" s="121">
        <v>635</v>
      </c>
      <c r="C285" s="122" t="s">
        <v>1148</v>
      </c>
      <c r="D285" s="126">
        <v>1000</v>
      </c>
      <c r="E285" s="124">
        <v>1000</v>
      </c>
      <c r="F285" s="125">
        <v>1000</v>
      </c>
      <c r="G285" s="126">
        <v>0</v>
      </c>
      <c r="H285" s="125">
        <v>0</v>
      </c>
      <c r="I285" s="125">
        <v>0</v>
      </c>
      <c r="J285" s="125">
        <v>0</v>
      </c>
      <c r="L285" s="102">
        <f t="shared" ref="L285:L318" si="12">IF(H285&lt;F285,H285,F285)</f>
        <v>0</v>
      </c>
      <c r="P285" s="121">
        <v>649</v>
      </c>
      <c r="Q285" s="122" t="s">
        <v>1153</v>
      </c>
      <c r="R285" s="126">
        <v>1400</v>
      </c>
      <c r="S285" s="124">
        <v>1400</v>
      </c>
      <c r="T285" s="125">
        <v>1400</v>
      </c>
      <c r="U285" s="126">
        <v>0</v>
      </c>
      <c r="V285" s="125">
        <v>0</v>
      </c>
      <c r="W285" s="125">
        <v>0</v>
      </c>
      <c r="X285" s="125">
        <v>0</v>
      </c>
      <c r="Z285" s="102">
        <f t="shared" si="11"/>
        <v>0</v>
      </c>
    </row>
    <row r="286" spans="2:26" x14ac:dyDescent="0.25">
      <c r="B286" s="121">
        <v>640</v>
      </c>
      <c r="C286" s="122" t="s">
        <v>1149</v>
      </c>
      <c r="D286" s="123">
        <v>9047.34</v>
      </c>
      <c r="E286" s="124">
        <v>1021780.76</v>
      </c>
      <c r="F286" s="125">
        <v>9047.34</v>
      </c>
      <c r="G286" s="126">
        <v>0</v>
      </c>
      <c r="H286" s="125">
        <v>2482498.5</v>
      </c>
      <c r="I286" s="125">
        <v>2048061.26</v>
      </c>
      <c r="J286" s="125">
        <v>9047.34</v>
      </c>
      <c r="L286" s="102">
        <f t="shared" si="12"/>
        <v>9047.34</v>
      </c>
      <c r="P286" s="121">
        <v>651</v>
      </c>
      <c r="Q286" s="122" t="s">
        <v>1154</v>
      </c>
      <c r="R286" s="126">
        <v>1000</v>
      </c>
      <c r="S286" s="124">
        <v>1000</v>
      </c>
      <c r="T286" s="125">
        <v>1000</v>
      </c>
      <c r="U286" s="126">
        <v>0</v>
      </c>
      <c r="V286" s="125">
        <v>0</v>
      </c>
      <c r="W286" s="125">
        <v>0</v>
      </c>
      <c r="X286" s="125">
        <v>0</v>
      </c>
      <c r="Z286" s="102">
        <f t="shared" si="11"/>
        <v>0</v>
      </c>
    </row>
    <row r="287" spans="2:26" x14ac:dyDescent="0.25">
      <c r="B287" s="121">
        <v>642</v>
      </c>
      <c r="C287" s="122" t="s">
        <v>1150</v>
      </c>
      <c r="D287" s="123">
        <v>80567.78</v>
      </c>
      <c r="E287" s="124">
        <v>-1762042.64</v>
      </c>
      <c r="F287" s="125">
        <v>0</v>
      </c>
      <c r="G287" s="123">
        <v>80567.78</v>
      </c>
      <c r="H287" s="125">
        <v>1846780</v>
      </c>
      <c r="I287" s="125">
        <v>1523593.5</v>
      </c>
      <c r="J287" s="125">
        <v>80567.78</v>
      </c>
      <c r="L287" s="102">
        <f t="shared" si="12"/>
        <v>0</v>
      </c>
      <c r="P287" s="121">
        <v>652</v>
      </c>
      <c r="Q287" s="122" t="s">
        <v>1155</v>
      </c>
      <c r="R287" s="126">
        <v>1000</v>
      </c>
      <c r="S287" s="124">
        <v>1000</v>
      </c>
      <c r="T287" s="125">
        <v>1000</v>
      </c>
      <c r="U287" s="126">
        <v>0</v>
      </c>
      <c r="V287" s="125">
        <v>0</v>
      </c>
      <c r="W287" s="125">
        <v>0</v>
      </c>
      <c r="X287" s="125">
        <v>0</v>
      </c>
      <c r="Z287" s="102">
        <f t="shared" si="11"/>
        <v>0</v>
      </c>
    </row>
    <row r="288" spans="2:26" x14ac:dyDescent="0.25">
      <c r="B288" s="121">
        <v>646</v>
      </c>
      <c r="C288" s="122" t="s">
        <v>1151</v>
      </c>
      <c r="D288" s="126">
        <v>1000</v>
      </c>
      <c r="E288" s="124">
        <v>1000</v>
      </c>
      <c r="F288" s="125">
        <v>1000</v>
      </c>
      <c r="G288" s="126">
        <v>0</v>
      </c>
      <c r="H288" s="125">
        <v>0</v>
      </c>
      <c r="I288" s="125">
        <v>0</v>
      </c>
      <c r="J288" s="125">
        <v>0</v>
      </c>
      <c r="L288" s="102">
        <f t="shared" si="12"/>
        <v>0</v>
      </c>
      <c r="P288" s="121">
        <v>653</v>
      </c>
      <c r="Q288" s="122" t="s">
        <v>1156</v>
      </c>
      <c r="R288" s="123">
        <v>2033.69</v>
      </c>
      <c r="S288" s="124">
        <v>2033.69</v>
      </c>
      <c r="T288" s="125">
        <v>2033.69</v>
      </c>
      <c r="U288" s="126">
        <v>0</v>
      </c>
      <c r="V288" s="125">
        <v>729630</v>
      </c>
      <c r="W288" s="125">
        <v>390352.05</v>
      </c>
      <c r="X288" s="125">
        <v>2033.69</v>
      </c>
      <c r="Z288" s="102">
        <f t="shared" si="11"/>
        <v>2033.69</v>
      </c>
    </row>
    <row r="289" spans="2:26" x14ac:dyDescent="0.25">
      <c r="B289" s="121">
        <v>648</v>
      </c>
      <c r="C289" s="122" t="s">
        <v>1152</v>
      </c>
      <c r="D289" s="123">
        <v>845749.89</v>
      </c>
      <c r="E289" s="124">
        <v>-1347881.23</v>
      </c>
      <c r="F289" s="125">
        <v>0</v>
      </c>
      <c r="G289" s="123">
        <v>845749.89</v>
      </c>
      <c r="H289" s="125">
        <v>14395500</v>
      </c>
      <c r="I289" s="125">
        <v>12332850</v>
      </c>
      <c r="J289" s="125">
        <v>845749.89</v>
      </c>
      <c r="L289" s="102">
        <f t="shared" si="12"/>
        <v>0</v>
      </c>
      <c r="P289" s="121">
        <v>654</v>
      </c>
      <c r="Q289" s="122" t="s">
        <v>1157</v>
      </c>
      <c r="R289" s="123">
        <v>1244.28</v>
      </c>
      <c r="S289" s="124">
        <v>1244.28</v>
      </c>
      <c r="T289" s="125">
        <v>1244.28</v>
      </c>
      <c r="U289" s="126">
        <v>0</v>
      </c>
      <c r="V289" s="125">
        <v>0</v>
      </c>
      <c r="W289" s="125">
        <v>0</v>
      </c>
      <c r="X289" s="125">
        <v>0</v>
      </c>
      <c r="Z289" s="102">
        <f t="shared" si="11"/>
        <v>0</v>
      </c>
    </row>
    <row r="290" spans="2:26" x14ac:dyDescent="0.25">
      <c r="B290" s="121">
        <v>649</v>
      </c>
      <c r="C290" s="122" t="s">
        <v>1153</v>
      </c>
      <c r="D290" s="126">
        <v>1400</v>
      </c>
      <c r="E290" s="124">
        <v>1400</v>
      </c>
      <c r="F290" s="125">
        <v>1400</v>
      </c>
      <c r="G290" s="126">
        <v>0</v>
      </c>
      <c r="H290" s="125">
        <v>0</v>
      </c>
      <c r="I290" s="125">
        <v>0</v>
      </c>
      <c r="J290" s="125">
        <v>0</v>
      </c>
      <c r="L290" s="102">
        <f t="shared" si="12"/>
        <v>0</v>
      </c>
      <c r="P290" s="121">
        <v>656</v>
      </c>
      <c r="Q290" s="122" t="s">
        <v>1158</v>
      </c>
      <c r="R290" s="126">
        <v>1107864.3</v>
      </c>
      <c r="S290" s="124">
        <v>1107864.3</v>
      </c>
      <c r="T290" s="125">
        <v>1107864.3</v>
      </c>
      <c r="U290" s="126">
        <v>0</v>
      </c>
      <c r="V290" s="125">
        <v>36779130</v>
      </c>
      <c r="W290" s="125">
        <v>19507615.5</v>
      </c>
      <c r="X290" s="125">
        <v>1107864.3</v>
      </c>
      <c r="Z290" s="102">
        <f t="shared" si="11"/>
        <v>1107864.3</v>
      </c>
    </row>
    <row r="291" spans="2:26" x14ac:dyDescent="0.25">
      <c r="B291" s="121">
        <v>651</v>
      </c>
      <c r="C291" s="122" t="s">
        <v>1154</v>
      </c>
      <c r="D291" s="126">
        <v>1000</v>
      </c>
      <c r="E291" s="124">
        <v>1000</v>
      </c>
      <c r="F291" s="125">
        <v>1000</v>
      </c>
      <c r="G291" s="126">
        <v>0</v>
      </c>
      <c r="H291" s="125">
        <v>0</v>
      </c>
      <c r="I291" s="125">
        <v>0</v>
      </c>
      <c r="J291" s="125">
        <v>0</v>
      </c>
      <c r="L291" s="102">
        <f t="shared" si="12"/>
        <v>0</v>
      </c>
      <c r="P291" s="121">
        <v>657</v>
      </c>
      <c r="Q291" s="122" t="s">
        <v>1159</v>
      </c>
      <c r="R291" s="127">
        <v>422.06</v>
      </c>
      <c r="S291" s="124">
        <v>422.06</v>
      </c>
      <c r="T291" s="125">
        <v>422.06</v>
      </c>
      <c r="U291" s="126">
        <v>0</v>
      </c>
      <c r="V291" s="125">
        <v>690709.4</v>
      </c>
      <c r="W291" s="125">
        <v>568875.35</v>
      </c>
      <c r="X291" s="125">
        <v>422.06</v>
      </c>
      <c r="Z291" s="102">
        <f t="shared" si="11"/>
        <v>422.06</v>
      </c>
    </row>
    <row r="292" spans="2:26" x14ac:dyDescent="0.25">
      <c r="B292" s="121">
        <v>652</v>
      </c>
      <c r="C292" s="122" t="s">
        <v>1155</v>
      </c>
      <c r="D292" s="126">
        <v>1000</v>
      </c>
      <c r="E292" s="124">
        <v>1000</v>
      </c>
      <c r="F292" s="125">
        <v>1000</v>
      </c>
      <c r="G292" s="126">
        <v>0</v>
      </c>
      <c r="H292" s="125">
        <v>0</v>
      </c>
      <c r="I292" s="125">
        <v>0</v>
      </c>
      <c r="J292" s="125">
        <v>0</v>
      </c>
      <c r="L292" s="102">
        <f t="shared" si="12"/>
        <v>0</v>
      </c>
      <c r="P292" s="121">
        <v>658</v>
      </c>
      <c r="Q292" s="122" t="s">
        <v>1160</v>
      </c>
      <c r="R292" s="126">
        <v>400</v>
      </c>
      <c r="S292" s="124">
        <v>400</v>
      </c>
      <c r="T292" s="125">
        <v>400</v>
      </c>
      <c r="U292" s="126">
        <v>0</v>
      </c>
      <c r="V292" s="125">
        <v>0</v>
      </c>
      <c r="W292" s="125">
        <v>0</v>
      </c>
      <c r="X292" s="125">
        <v>0</v>
      </c>
      <c r="Z292" s="102">
        <f t="shared" si="11"/>
        <v>0</v>
      </c>
    </row>
    <row r="293" spans="2:26" x14ac:dyDescent="0.25">
      <c r="B293" s="121">
        <v>653</v>
      </c>
      <c r="C293" s="122" t="s">
        <v>1156</v>
      </c>
      <c r="D293" s="123">
        <v>2033.69</v>
      </c>
      <c r="E293" s="124">
        <v>2033.69</v>
      </c>
      <c r="F293" s="125">
        <v>2033.69</v>
      </c>
      <c r="G293" s="126">
        <v>0</v>
      </c>
      <c r="H293" s="125">
        <v>729630</v>
      </c>
      <c r="I293" s="125">
        <v>390352.05</v>
      </c>
      <c r="J293" s="125">
        <v>2033.69</v>
      </c>
      <c r="L293" s="102">
        <f t="shared" si="12"/>
        <v>2033.69</v>
      </c>
      <c r="P293" s="121">
        <v>659</v>
      </c>
      <c r="Q293" s="122" t="s">
        <v>1161</v>
      </c>
      <c r="R293" s="126">
        <v>1400</v>
      </c>
      <c r="S293" s="124">
        <v>1400</v>
      </c>
      <c r="T293" s="125">
        <v>1400</v>
      </c>
      <c r="U293" s="126">
        <v>0</v>
      </c>
      <c r="V293" s="125">
        <v>0</v>
      </c>
      <c r="W293" s="125">
        <v>0</v>
      </c>
      <c r="X293" s="125">
        <v>0</v>
      </c>
      <c r="Z293" s="102">
        <f t="shared" si="11"/>
        <v>0</v>
      </c>
    </row>
    <row r="294" spans="2:26" x14ac:dyDescent="0.25">
      <c r="B294" s="121">
        <v>654</v>
      </c>
      <c r="C294" s="122" t="s">
        <v>1157</v>
      </c>
      <c r="D294" s="123">
        <v>1244.28</v>
      </c>
      <c r="E294" s="124">
        <v>1244.28</v>
      </c>
      <c r="F294" s="125">
        <v>1244.28</v>
      </c>
      <c r="G294" s="126">
        <v>0</v>
      </c>
      <c r="H294" s="125">
        <v>0</v>
      </c>
      <c r="I294" s="125">
        <v>0</v>
      </c>
      <c r="J294" s="125">
        <v>0</v>
      </c>
      <c r="L294" s="102">
        <f t="shared" si="12"/>
        <v>0</v>
      </c>
      <c r="P294" s="121">
        <v>660</v>
      </c>
      <c r="Q294" s="122" t="s">
        <v>1162</v>
      </c>
      <c r="R294" s="126">
        <v>1400</v>
      </c>
      <c r="S294" s="124">
        <v>1400</v>
      </c>
      <c r="T294" s="125">
        <v>1400</v>
      </c>
      <c r="U294" s="126">
        <v>0</v>
      </c>
      <c r="V294" s="125">
        <v>0</v>
      </c>
      <c r="W294" s="125">
        <v>0</v>
      </c>
      <c r="X294" s="125">
        <v>0</v>
      </c>
      <c r="Z294" s="102">
        <f t="shared" si="11"/>
        <v>0</v>
      </c>
    </row>
    <row r="295" spans="2:26" x14ac:dyDescent="0.25">
      <c r="B295" s="121">
        <v>656</v>
      </c>
      <c r="C295" s="122" t="s">
        <v>1158</v>
      </c>
      <c r="D295" s="126">
        <v>1107864.3</v>
      </c>
      <c r="E295" s="124">
        <v>1107864.3</v>
      </c>
      <c r="F295" s="125">
        <v>1107864.3</v>
      </c>
      <c r="G295" s="126">
        <v>0</v>
      </c>
      <c r="H295" s="125">
        <v>36779130</v>
      </c>
      <c r="I295" s="125">
        <v>19507615.5</v>
      </c>
      <c r="J295" s="125">
        <v>1107864.3</v>
      </c>
      <c r="L295" s="102">
        <f t="shared" si="12"/>
        <v>1107864.3</v>
      </c>
      <c r="P295" s="121">
        <v>661</v>
      </c>
      <c r="Q295" s="122" t="s">
        <v>1163</v>
      </c>
      <c r="R295" s="126">
        <v>17303.599999999999</v>
      </c>
      <c r="S295" s="124">
        <v>17303.599999999999</v>
      </c>
      <c r="T295" s="125">
        <v>17303.599999999999</v>
      </c>
      <c r="U295" s="126">
        <v>0</v>
      </c>
      <c r="V295" s="125">
        <v>21726.400000000001</v>
      </c>
      <c r="W295" s="125">
        <v>16620.7</v>
      </c>
      <c r="X295" s="125">
        <v>16620.7</v>
      </c>
      <c r="Z295" s="102">
        <f t="shared" si="11"/>
        <v>17303.599999999999</v>
      </c>
    </row>
    <row r="296" spans="2:26" x14ac:dyDescent="0.25">
      <c r="B296" s="121">
        <v>657</v>
      </c>
      <c r="C296" s="122" t="s">
        <v>1159</v>
      </c>
      <c r="D296" s="127">
        <v>422.06</v>
      </c>
      <c r="E296" s="124">
        <v>422.06</v>
      </c>
      <c r="F296" s="125">
        <v>422.06</v>
      </c>
      <c r="G296" s="126">
        <v>0</v>
      </c>
      <c r="H296" s="125">
        <v>690709.4</v>
      </c>
      <c r="I296" s="125">
        <v>568875.35</v>
      </c>
      <c r="J296" s="125">
        <v>422.06</v>
      </c>
      <c r="L296" s="102">
        <f t="shared" si="12"/>
        <v>422.06</v>
      </c>
      <c r="P296" s="121">
        <v>663</v>
      </c>
      <c r="Q296" s="122" t="s">
        <v>1152</v>
      </c>
      <c r="R296" s="123">
        <v>274148.01</v>
      </c>
      <c r="S296" s="124">
        <v>486703.45</v>
      </c>
      <c r="T296" s="125">
        <v>274148.01</v>
      </c>
      <c r="U296" s="126">
        <v>0</v>
      </c>
      <c r="V296" s="125">
        <v>374556</v>
      </c>
      <c r="W296" s="125">
        <v>322118.15999999997</v>
      </c>
      <c r="X296" s="125">
        <v>274148.01</v>
      </c>
      <c r="Z296" s="102">
        <f t="shared" si="11"/>
        <v>274148.01</v>
      </c>
    </row>
    <row r="297" spans="2:26" x14ac:dyDescent="0.25">
      <c r="B297" s="121">
        <v>658</v>
      </c>
      <c r="C297" s="122" t="s">
        <v>1160</v>
      </c>
      <c r="D297" s="126">
        <v>400</v>
      </c>
      <c r="E297" s="124">
        <v>400</v>
      </c>
      <c r="F297" s="125">
        <v>400</v>
      </c>
      <c r="G297" s="126">
        <v>0</v>
      </c>
      <c r="H297" s="125">
        <v>0</v>
      </c>
      <c r="I297" s="125">
        <v>0</v>
      </c>
      <c r="J297" s="125">
        <v>0</v>
      </c>
      <c r="L297" s="102">
        <f t="shared" si="12"/>
        <v>0</v>
      </c>
      <c r="P297" s="121">
        <v>664</v>
      </c>
      <c r="Q297" s="122" t="s">
        <v>1164</v>
      </c>
      <c r="R297" s="123">
        <v>4048.17</v>
      </c>
      <c r="S297" s="124">
        <v>4048.17</v>
      </c>
      <c r="T297" s="125">
        <v>4048.17</v>
      </c>
      <c r="U297" s="126">
        <v>0</v>
      </c>
      <c r="V297" s="125">
        <v>0</v>
      </c>
      <c r="W297" s="125">
        <v>0</v>
      </c>
      <c r="X297" s="125">
        <v>0</v>
      </c>
      <c r="Z297" s="102">
        <f t="shared" ref="Z297:Z326" si="13">IF(V297&lt;T297,V297,T297)</f>
        <v>0</v>
      </c>
    </row>
    <row r="298" spans="2:26" x14ac:dyDescent="0.25">
      <c r="B298" s="121">
        <v>659</v>
      </c>
      <c r="C298" s="122" t="s">
        <v>1161</v>
      </c>
      <c r="D298" s="126">
        <v>1400</v>
      </c>
      <c r="E298" s="124">
        <v>1400</v>
      </c>
      <c r="F298" s="125">
        <v>1400</v>
      </c>
      <c r="G298" s="126">
        <v>0</v>
      </c>
      <c r="H298" s="125">
        <v>0</v>
      </c>
      <c r="I298" s="125">
        <v>0</v>
      </c>
      <c r="J298" s="125">
        <v>0</v>
      </c>
      <c r="L298" s="102">
        <f t="shared" si="12"/>
        <v>0</v>
      </c>
      <c r="P298" s="121">
        <v>665</v>
      </c>
      <c r="Q298" s="122" t="s">
        <v>1165</v>
      </c>
      <c r="R298" s="126">
        <v>1400</v>
      </c>
      <c r="S298" s="124">
        <v>1400</v>
      </c>
      <c r="T298" s="125">
        <v>1400</v>
      </c>
      <c r="U298" s="126">
        <v>0</v>
      </c>
      <c r="V298" s="125">
        <v>0</v>
      </c>
      <c r="W298" s="125">
        <v>0</v>
      </c>
      <c r="X298" s="125">
        <v>0</v>
      </c>
      <c r="Z298" s="102">
        <f t="shared" si="13"/>
        <v>0</v>
      </c>
    </row>
    <row r="299" spans="2:26" x14ac:dyDescent="0.25">
      <c r="B299" s="121">
        <v>660</v>
      </c>
      <c r="C299" s="122" t="s">
        <v>1162</v>
      </c>
      <c r="D299" s="126">
        <v>1400</v>
      </c>
      <c r="E299" s="124">
        <v>1400</v>
      </c>
      <c r="F299" s="125">
        <v>1400</v>
      </c>
      <c r="G299" s="126">
        <v>0</v>
      </c>
      <c r="H299" s="125">
        <v>0</v>
      </c>
      <c r="I299" s="125">
        <v>0</v>
      </c>
      <c r="J299" s="125">
        <v>0</v>
      </c>
      <c r="L299" s="102">
        <f t="shared" si="12"/>
        <v>0</v>
      </c>
      <c r="P299" s="121">
        <v>666</v>
      </c>
      <c r="Q299" s="122" t="s">
        <v>1166</v>
      </c>
      <c r="R299" s="123">
        <v>167167.16</v>
      </c>
      <c r="S299" s="124">
        <v>107035.69</v>
      </c>
      <c r="T299" s="125">
        <v>107035.69</v>
      </c>
      <c r="U299" s="123">
        <v>60131.47</v>
      </c>
      <c r="V299" s="125">
        <v>742320</v>
      </c>
      <c r="W299" s="125">
        <v>630972</v>
      </c>
      <c r="X299" s="125">
        <v>167167.16</v>
      </c>
      <c r="Z299" s="102">
        <f t="shared" si="13"/>
        <v>107035.69</v>
      </c>
    </row>
    <row r="300" spans="2:26" x14ac:dyDescent="0.25">
      <c r="B300" s="121">
        <v>661</v>
      </c>
      <c r="C300" s="122" t="s">
        <v>1163</v>
      </c>
      <c r="D300" s="126">
        <v>17303.599999999999</v>
      </c>
      <c r="E300" s="124">
        <v>17303.599999999999</v>
      </c>
      <c r="F300" s="125">
        <v>17303.599999999999</v>
      </c>
      <c r="G300" s="126">
        <v>0</v>
      </c>
      <c r="H300" s="125">
        <v>21726.400000000001</v>
      </c>
      <c r="I300" s="125">
        <v>16620.7</v>
      </c>
      <c r="J300" s="125">
        <v>16620.7</v>
      </c>
      <c r="L300" s="102">
        <f t="shared" si="12"/>
        <v>17303.599999999999</v>
      </c>
      <c r="P300" s="121">
        <v>667</v>
      </c>
      <c r="Q300" s="122" t="s">
        <v>1167</v>
      </c>
      <c r="R300" s="126">
        <v>1322.5</v>
      </c>
      <c r="S300" s="124">
        <v>1322.5</v>
      </c>
      <c r="T300" s="125">
        <v>1322.5</v>
      </c>
      <c r="U300" s="126">
        <v>0</v>
      </c>
      <c r="V300" s="125">
        <v>0</v>
      </c>
      <c r="W300" s="125">
        <v>0</v>
      </c>
      <c r="X300" s="125">
        <v>0</v>
      </c>
      <c r="Z300" s="102">
        <f t="shared" si="13"/>
        <v>0</v>
      </c>
    </row>
    <row r="301" spans="2:26" x14ac:dyDescent="0.25">
      <c r="B301" s="121">
        <v>663</v>
      </c>
      <c r="C301" s="122" t="s">
        <v>1152</v>
      </c>
      <c r="D301" s="123">
        <v>274148.01</v>
      </c>
      <c r="E301" s="124">
        <v>486703.45</v>
      </c>
      <c r="F301" s="125">
        <v>274148.01</v>
      </c>
      <c r="G301" s="126">
        <v>0</v>
      </c>
      <c r="H301" s="125">
        <v>374556</v>
      </c>
      <c r="I301" s="125">
        <v>322118.15999999997</v>
      </c>
      <c r="J301" s="125">
        <v>274148.01</v>
      </c>
      <c r="L301" s="102">
        <f t="shared" si="12"/>
        <v>274148.01</v>
      </c>
      <c r="P301" s="121">
        <v>669</v>
      </c>
      <c r="Q301" s="122" t="s">
        <v>1168</v>
      </c>
      <c r="R301" s="123">
        <v>275665.46999999997</v>
      </c>
      <c r="S301" s="124">
        <v>134865.39000000001</v>
      </c>
      <c r="T301" s="125">
        <v>134865.39000000001</v>
      </c>
      <c r="U301" s="123">
        <v>140800.07999999999</v>
      </c>
      <c r="V301" s="125">
        <v>1383880</v>
      </c>
      <c r="W301" s="125">
        <v>1203975.6000000001</v>
      </c>
      <c r="X301" s="125">
        <v>275665.46999999997</v>
      </c>
      <c r="Z301" s="102">
        <f t="shared" si="13"/>
        <v>134865.39000000001</v>
      </c>
    </row>
    <row r="302" spans="2:26" x14ac:dyDescent="0.25">
      <c r="B302" s="121">
        <v>664</v>
      </c>
      <c r="C302" s="122" t="s">
        <v>1164</v>
      </c>
      <c r="D302" s="123">
        <v>4048.17</v>
      </c>
      <c r="E302" s="124">
        <v>4048.17</v>
      </c>
      <c r="F302" s="125">
        <v>4048.17</v>
      </c>
      <c r="G302" s="126">
        <v>0</v>
      </c>
      <c r="H302" s="125">
        <v>0</v>
      </c>
      <c r="I302" s="125">
        <v>0</v>
      </c>
      <c r="J302" s="125">
        <v>0</v>
      </c>
      <c r="L302" s="102">
        <f t="shared" si="12"/>
        <v>0</v>
      </c>
      <c r="P302" s="121">
        <v>670</v>
      </c>
      <c r="Q302" s="122" t="s">
        <v>1169</v>
      </c>
      <c r="R302" s="126">
        <v>1400</v>
      </c>
      <c r="S302" s="124">
        <v>1400</v>
      </c>
      <c r="T302" s="125">
        <v>1400</v>
      </c>
      <c r="U302" s="126">
        <v>0</v>
      </c>
      <c r="V302" s="125">
        <v>0</v>
      </c>
      <c r="W302" s="125">
        <v>0</v>
      </c>
      <c r="X302" s="125">
        <v>0</v>
      </c>
      <c r="Z302" s="102">
        <f t="shared" si="13"/>
        <v>0</v>
      </c>
    </row>
    <row r="303" spans="2:26" x14ac:dyDescent="0.25">
      <c r="B303" s="121">
        <v>665</v>
      </c>
      <c r="C303" s="122" t="s">
        <v>1165</v>
      </c>
      <c r="D303" s="126">
        <v>1400</v>
      </c>
      <c r="E303" s="124">
        <v>1400</v>
      </c>
      <c r="F303" s="125">
        <v>1400</v>
      </c>
      <c r="G303" s="126">
        <v>0</v>
      </c>
      <c r="H303" s="125">
        <v>0</v>
      </c>
      <c r="I303" s="125">
        <v>0</v>
      </c>
      <c r="J303" s="125">
        <v>0</v>
      </c>
      <c r="L303" s="102">
        <f t="shared" si="12"/>
        <v>0</v>
      </c>
      <c r="P303" s="121">
        <v>671</v>
      </c>
      <c r="Q303" s="122" t="s">
        <v>1170</v>
      </c>
      <c r="R303" s="123">
        <v>9052.94</v>
      </c>
      <c r="S303" s="124">
        <v>219810.24</v>
      </c>
      <c r="T303" s="125">
        <v>9052.94</v>
      </c>
      <c r="U303" s="126">
        <v>0</v>
      </c>
      <c r="V303" s="125">
        <v>16052.78</v>
      </c>
      <c r="W303" s="125">
        <v>13243.54</v>
      </c>
      <c r="X303" s="125">
        <v>9052.94</v>
      </c>
      <c r="Z303" s="102">
        <f t="shared" si="13"/>
        <v>9052.94</v>
      </c>
    </row>
    <row r="304" spans="2:26" x14ac:dyDescent="0.25">
      <c r="B304" s="121">
        <v>666</v>
      </c>
      <c r="C304" s="122" t="s">
        <v>1166</v>
      </c>
      <c r="D304" s="123">
        <v>167167.16</v>
      </c>
      <c r="E304" s="124">
        <v>107035.69</v>
      </c>
      <c r="F304" s="125">
        <v>107035.69</v>
      </c>
      <c r="G304" s="123">
        <v>60131.47</v>
      </c>
      <c r="H304" s="125">
        <v>742320</v>
      </c>
      <c r="I304" s="125">
        <v>630972</v>
      </c>
      <c r="J304" s="125">
        <v>167167.16</v>
      </c>
      <c r="L304" s="102">
        <f t="shared" si="12"/>
        <v>107035.69</v>
      </c>
      <c r="P304" s="121">
        <v>672</v>
      </c>
      <c r="Q304" s="122" t="s">
        <v>1171</v>
      </c>
      <c r="R304" s="126">
        <v>400</v>
      </c>
      <c r="S304" s="124">
        <v>400</v>
      </c>
      <c r="T304" s="125">
        <v>400</v>
      </c>
      <c r="U304" s="126">
        <v>0</v>
      </c>
      <c r="V304" s="125">
        <v>0</v>
      </c>
      <c r="W304" s="125">
        <v>0</v>
      </c>
      <c r="X304" s="125">
        <v>0</v>
      </c>
      <c r="Z304" s="102">
        <f t="shared" si="13"/>
        <v>0</v>
      </c>
    </row>
    <row r="305" spans="2:26" x14ac:dyDescent="0.25">
      <c r="B305" s="121">
        <v>667</v>
      </c>
      <c r="C305" s="122" t="s">
        <v>1167</v>
      </c>
      <c r="D305" s="126">
        <v>1322.5</v>
      </c>
      <c r="E305" s="124">
        <v>1322.5</v>
      </c>
      <c r="F305" s="125">
        <v>1322.5</v>
      </c>
      <c r="G305" s="126">
        <v>0</v>
      </c>
      <c r="H305" s="125">
        <v>0</v>
      </c>
      <c r="I305" s="125">
        <v>0</v>
      </c>
      <c r="J305" s="125">
        <v>0</v>
      </c>
      <c r="L305" s="102">
        <f t="shared" si="12"/>
        <v>0</v>
      </c>
      <c r="P305" s="121">
        <v>682</v>
      </c>
      <c r="Q305" s="122" t="s">
        <v>1172</v>
      </c>
      <c r="R305" s="123">
        <v>7722.77</v>
      </c>
      <c r="S305" s="124">
        <v>7722.77</v>
      </c>
      <c r="T305" s="125">
        <v>7722.77</v>
      </c>
      <c r="U305" s="126">
        <v>0</v>
      </c>
      <c r="V305" s="125">
        <v>308180.27</v>
      </c>
      <c r="W305" s="125">
        <v>267520.76</v>
      </c>
      <c r="X305" s="125">
        <v>7722.77</v>
      </c>
      <c r="Z305" s="102">
        <f t="shared" si="13"/>
        <v>7722.77</v>
      </c>
    </row>
    <row r="306" spans="2:26" x14ac:dyDescent="0.25">
      <c r="B306" s="121">
        <v>669</v>
      </c>
      <c r="C306" s="122" t="s">
        <v>1168</v>
      </c>
      <c r="D306" s="123">
        <v>275665.46999999997</v>
      </c>
      <c r="E306" s="124">
        <v>134865.39000000001</v>
      </c>
      <c r="F306" s="125">
        <v>134865.39000000001</v>
      </c>
      <c r="G306" s="123">
        <v>140800.07999999999</v>
      </c>
      <c r="H306" s="125">
        <v>1383880</v>
      </c>
      <c r="I306" s="125">
        <v>1203975.6000000001</v>
      </c>
      <c r="J306" s="125">
        <v>275665.46999999997</v>
      </c>
      <c r="L306" s="102">
        <f t="shared" si="12"/>
        <v>134865.39000000001</v>
      </c>
      <c r="P306" s="121">
        <v>683</v>
      </c>
      <c r="Q306" s="122" t="s">
        <v>1173</v>
      </c>
      <c r="R306" s="127">
        <v>731.81</v>
      </c>
      <c r="S306" s="124">
        <v>731.81</v>
      </c>
      <c r="T306" s="125">
        <v>731.81</v>
      </c>
      <c r="U306" s="126">
        <v>0</v>
      </c>
      <c r="V306" s="125">
        <v>1113480</v>
      </c>
      <c r="W306" s="125">
        <v>946458</v>
      </c>
      <c r="X306" s="125">
        <v>731.81</v>
      </c>
      <c r="Z306" s="102">
        <f t="shared" si="13"/>
        <v>731.81</v>
      </c>
    </row>
    <row r="307" spans="2:26" x14ac:dyDescent="0.25">
      <c r="B307" s="121">
        <v>670</v>
      </c>
      <c r="C307" s="122" t="s">
        <v>1169</v>
      </c>
      <c r="D307" s="126">
        <v>1400</v>
      </c>
      <c r="E307" s="124">
        <v>1400</v>
      </c>
      <c r="F307" s="125">
        <v>1400</v>
      </c>
      <c r="G307" s="126">
        <v>0</v>
      </c>
      <c r="H307" s="125">
        <v>0</v>
      </c>
      <c r="I307" s="125">
        <v>0</v>
      </c>
      <c r="J307" s="125">
        <v>0</v>
      </c>
      <c r="L307" s="102">
        <f t="shared" si="12"/>
        <v>0</v>
      </c>
      <c r="P307" s="121">
        <v>685</v>
      </c>
      <c r="Q307" s="122" t="s">
        <v>1174</v>
      </c>
      <c r="R307" s="123">
        <v>3999.86</v>
      </c>
      <c r="S307" s="124">
        <v>-12181.43</v>
      </c>
      <c r="T307" s="125">
        <v>0</v>
      </c>
      <c r="U307" s="123">
        <v>3999.86</v>
      </c>
      <c r="V307" s="125">
        <v>27986.400000000001</v>
      </c>
      <c r="W307" s="125">
        <v>23653.63</v>
      </c>
      <c r="X307" s="125">
        <v>3999.86</v>
      </c>
      <c r="Z307" s="102">
        <f t="shared" si="13"/>
        <v>0</v>
      </c>
    </row>
    <row r="308" spans="2:26" x14ac:dyDescent="0.25">
      <c r="B308" s="121">
        <v>671</v>
      </c>
      <c r="C308" s="122" t="s">
        <v>1170</v>
      </c>
      <c r="D308" s="123">
        <v>9052.94</v>
      </c>
      <c r="E308" s="124">
        <v>219810.24</v>
      </c>
      <c r="F308" s="125">
        <v>9052.94</v>
      </c>
      <c r="G308" s="126">
        <v>0</v>
      </c>
      <c r="H308" s="125">
        <v>16052.78</v>
      </c>
      <c r="I308" s="125">
        <v>13243.54</v>
      </c>
      <c r="J308" s="125">
        <v>9052.94</v>
      </c>
      <c r="L308" s="102">
        <f t="shared" si="12"/>
        <v>9052.94</v>
      </c>
      <c r="P308" s="121">
        <v>686</v>
      </c>
      <c r="Q308" s="122" t="s">
        <v>1175</v>
      </c>
      <c r="R308" s="123">
        <v>12154.19</v>
      </c>
      <c r="S308" s="124">
        <v>1806.28</v>
      </c>
      <c r="T308" s="125">
        <v>0</v>
      </c>
      <c r="U308" s="123">
        <v>12154.19</v>
      </c>
      <c r="V308" s="125">
        <v>140340</v>
      </c>
      <c r="W308" s="125">
        <v>115078.8</v>
      </c>
      <c r="X308" s="125">
        <v>12154.19</v>
      </c>
      <c r="Z308" s="102">
        <f t="shared" si="13"/>
        <v>0</v>
      </c>
    </row>
    <row r="309" spans="2:26" x14ac:dyDescent="0.25">
      <c r="B309" s="121">
        <v>672</v>
      </c>
      <c r="C309" s="122" t="s">
        <v>1171</v>
      </c>
      <c r="D309" s="126">
        <v>400</v>
      </c>
      <c r="E309" s="124">
        <v>400</v>
      </c>
      <c r="F309" s="125">
        <v>400</v>
      </c>
      <c r="G309" s="126">
        <v>0</v>
      </c>
      <c r="H309" s="125">
        <v>0</v>
      </c>
      <c r="I309" s="125">
        <v>0</v>
      </c>
      <c r="J309" s="125">
        <v>0</v>
      </c>
      <c r="L309" s="102">
        <f t="shared" si="12"/>
        <v>0</v>
      </c>
      <c r="P309" s="121">
        <v>688</v>
      </c>
      <c r="Q309" s="122" t="s">
        <v>1176</v>
      </c>
      <c r="R309" s="127">
        <v>377.02</v>
      </c>
      <c r="S309" s="124">
        <v>-5431.59</v>
      </c>
      <c r="T309" s="125">
        <v>0</v>
      </c>
      <c r="U309" s="127">
        <v>377.02</v>
      </c>
      <c r="V309" s="125">
        <v>45443.199999999997</v>
      </c>
      <c r="W309" s="125">
        <v>38257.040000000001</v>
      </c>
      <c r="X309" s="125">
        <v>377.02</v>
      </c>
      <c r="Z309" s="102">
        <f t="shared" si="13"/>
        <v>0</v>
      </c>
    </row>
    <row r="310" spans="2:26" x14ac:dyDescent="0.25">
      <c r="B310" s="121">
        <v>682</v>
      </c>
      <c r="C310" s="122" t="s">
        <v>1172</v>
      </c>
      <c r="D310" s="123">
        <v>7722.77</v>
      </c>
      <c r="E310" s="124">
        <v>7722.77</v>
      </c>
      <c r="F310" s="125">
        <v>7722.77</v>
      </c>
      <c r="G310" s="126">
        <v>0</v>
      </c>
      <c r="H310" s="125">
        <v>308180.27</v>
      </c>
      <c r="I310" s="125">
        <v>267520.76</v>
      </c>
      <c r="J310" s="125">
        <v>7722.77</v>
      </c>
      <c r="L310" s="102">
        <f t="shared" si="12"/>
        <v>7722.77</v>
      </c>
      <c r="P310" s="121">
        <v>690</v>
      </c>
      <c r="Q310" s="122" t="s">
        <v>1177</v>
      </c>
      <c r="R310" s="127">
        <v>598.01</v>
      </c>
      <c r="S310" s="124">
        <v>168668.53</v>
      </c>
      <c r="T310" s="125">
        <v>0</v>
      </c>
      <c r="U310" s="127">
        <v>598.01</v>
      </c>
      <c r="V310" s="125">
        <v>199956.35</v>
      </c>
      <c r="W310" s="125">
        <v>161561.15</v>
      </c>
      <c r="X310" s="125">
        <v>598.01</v>
      </c>
      <c r="Z310" s="102">
        <f t="shared" si="13"/>
        <v>0</v>
      </c>
    </row>
    <row r="311" spans="2:26" x14ac:dyDescent="0.25">
      <c r="B311" s="121">
        <v>683</v>
      </c>
      <c r="C311" s="122" t="s">
        <v>1173</v>
      </c>
      <c r="D311" s="127">
        <v>731.81</v>
      </c>
      <c r="E311" s="124">
        <v>731.81</v>
      </c>
      <c r="F311" s="125">
        <v>731.81</v>
      </c>
      <c r="G311" s="126">
        <v>0</v>
      </c>
      <c r="H311" s="125">
        <v>1113480</v>
      </c>
      <c r="I311" s="125">
        <v>946458</v>
      </c>
      <c r="J311" s="125">
        <v>731.81</v>
      </c>
      <c r="L311" s="102">
        <f t="shared" si="12"/>
        <v>731.81</v>
      </c>
      <c r="P311" s="121">
        <v>697</v>
      </c>
      <c r="Q311" s="122" t="s">
        <v>1178</v>
      </c>
      <c r="R311" s="123">
        <v>988383.26</v>
      </c>
      <c r="S311" s="124">
        <v>988383.26</v>
      </c>
      <c r="T311" s="125">
        <v>988383.26</v>
      </c>
      <c r="U311" s="126">
        <v>0</v>
      </c>
      <c r="V311" s="125">
        <v>4285210</v>
      </c>
      <c r="W311" s="125">
        <v>3728132.7</v>
      </c>
      <c r="X311" s="125">
        <v>988383.26</v>
      </c>
      <c r="Z311" s="102">
        <f t="shared" si="13"/>
        <v>988383.26</v>
      </c>
    </row>
    <row r="312" spans="2:26" x14ac:dyDescent="0.25">
      <c r="B312" s="121">
        <v>685</v>
      </c>
      <c r="C312" s="122" t="s">
        <v>1174</v>
      </c>
      <c r="D312" s="123">
        <v>3999.86</v>
      </c>
      <c r="E312" s="124">
        <v>-12181.43</v>
      </c>
      <c r="F312" s="125">
        <v>0</v>
      </c>
      <c r="G312" s="123">
        <v>3999.86</v>
      </c>
      <c r="H312" s="125">
        <v>27986.400000000001</v>
      </c>
      <c r="I312" s="125">
        <v>23653.63</v>
      </c>
      <c r="J312" s="125">
        <v>3999.86</v>
      </c>
      <c r="L312" s="102">
        <f t="shared" si="12"/>
        <v>0</v>
      </c>
      <c r="P312" s="121">
        <v>703</v>
      </c>
      <c r="Q312" s="122" t="s">
        <v>1179</v>
      </c>
      <c r="R312" s="126">
        <v>500</v>
      </c>
      <c r="S312" s="124">
        <v>0</v>
      </c>
      <c r="T312" s="125">
        <v>0</v>
      </c>
      <c r="U312" s="126">
        <v>500</v>
      </c>
      <c r="V312" s="125">
        <v>0</v>
      </c>
      <c r="W312" s="125">
        <v>0</v>
      </c>
      <c r="X312" s="125">
        <v>0</v>
      </c>
      <c r="Z312" s="102">
        <f t="shared" si="13"/>
        <v>0</v>
      </c>
    </row>
    <row r="313" spans="2:26" x14ac:dyDescent="0.25">
      <c r="B313" s="121">
        <v>686</v>
      </c>
      <c r="C313" s="122" t="s">
        <v>1175</v>
      </c>
      <c r="D313" s="123">
        <v>12154.19</v>
      </c>
      <c r="E313" s="124">
        <v>1806.28</v>
      </c>
      <c r="F313" s="125">
        <v>0</v>
      </c>
      <c r="G313" s="123">
        <v>12154.19</v>
      </c>
      <c r="H313" s="125">
        <v>140340</v>
      </c>
      <c r="I313" s="125">
        <v>115078.8</v>
      </c>
      <c r="J313" s="125">
        <v>12154.19</v>
      </c>
      <c r="L313" s="102">
        <f t="shared" si="12"/>
        <v>0</v>
      </c>
      <c r="P313" s="121">
        <v>777</v>
      </c>
      <c r="Q313" s="122" t="s">
        <v>1180</v>
      </c>
      <c r="R313" s="123">
        <v>24684.17</v>
      </c>
      <c r="S313" s="124">
        <v>24684.17</v>
      </c>
      <c r="T313" s="125">
        <v>24684.17</v>
      </c>
      <c r="U313" s="126">
        <v>0</v>
      </c>
      <c r="V313" s="125">
        <v>2330538.7000000002</v>
      </c>
      <c r="W313" s="125">
        <v>1842243.31</v>
      </c>
      <c r="X313" s="125">
        <v>24684.17</v>
      </c>
      <c r="Z313" s="102">
        <f t="shared" si="13"/>
        <v>24684.17</v>
      </c>
    </row>
    <row r="314" spans="2:26" x14ac:dyDescent="0.25">
      <c r="B314" s="121">
        <v>688</v>
      </c>
      <c r="C314" s="122" t="s">
        <v>1176</v>
      </c>
      <c r="D314" s="127">
        <v>377.02</v>
      </c>
      <c r="E314" s="124">
        <v>-5431.59</v>
      </c>
      <c r="F314" s="125">
        <v>0</v>
      </c>
      <c r="G314" s="127">
        <v>377.02</v>
      </c>
      <c r="H314" s="125">
        <v>45443.199999999997</v>
      </c>
      <c r="I314" s="125">
        <v>38257.040000000001</v>
      </c>
      <c r="J314" s="125">
        <v>377.02</v>
      </c>
      <c r="L314" s="102">
        <f t="shared" si="12"/>
        <v>0</v>
      </c>
      <c r="P314" s="121"/>
      <c r="Q314" s="122"/>
      <c r="R314" s="137">
        <f t="shared" ref="R314:Y314" si="14">SUM(R15:R313)</f>
        <v>85251466.979999959</v>
      </c>
      <c r="S314" s="137">
        <f t="shared" si="14"/>
        <v>78897022.309999973</v>
      </c>
      <c r="T314" s="137">
        <f t="shared" si="14"/>
        <v>76964222.569999963</v>
      </c>
      <c r="U314" s="137">
        <f t="shared" si="14"/>
        <v>8287244.4100000001</v>
      </c>
      <c r="V314" s="137">
        <f t="shared" si="14"/>
        <v>178344355.91</v>
      </c>
      <c r="W314" s="137">
        <f t="shared" si="14"/>
        <v>132391084.76999998</v>
      </c>
      <c r="X314" s="137">
        <f t="shared" si="14"/>
        <v>38765902.519999996</v>
      </c>
      <c r="Y314" s="137">
        <f t="shared" si="14"/>
        <v>0</v>
      </c>
      <c r="Z314" s="137">
        <f>SUM(Z15:Z313)</f>
        <v>41541163.779999994</v>
      </c>
    </row>
    <row r="315" spans="2:26" x14ac:dyDescent="0.25">
      <c r="B315" s="121">
        <v>690</v>
      </c>
      <c r="C315" s="122" t="s">
        <v>1177</v>
      </c>
      <c r="D315" s="127">
        <v>598.01</v>
      </c>
      <c r="E315" s="124">
        <v>168668.53</v>
      </c>
      <c r="F315" s="125">
        <v>0</v>
      </c>
      <c r="G315" s="127">
        <v>598.01</v>
      </c>
      <c r="H315" s="125">
        <v>199956.35</v>
      </c>
      <c r="I315" s="125">
        <v>161561.15</v>
      </c>
      <c r="J315" s="125">
        <v>598.01</v>
      </c>
      <c r="L315" s="102">
        <f t="shared" si="12"/>
        <v>0</v>
      </c>
      <c r="P315" s="121"/>
      <c r="Q315" s="122"/>
      <c r="R315" s="123"/>
      <c r="S315" s="124"/>
      <c r="T315" s="125"/>
      <c r="U315" s="126"/>
      <c r="V315" s="125"/>
      <c r="W315" s="125"/>
      <c r="X315" s="125"/>
      <c r="Z315" s="102"/>
    </row>
    <row r="316" spans="2:26" x14ac:dyDescent="0.25">
      <c r="B316" s="121">
        <v>697</v>
      </c>
      <c r="C316" s="122" t="s">
        <v>1178</v>
      </c>
      <c r="D316" s="123">
        <v>988383.26</v>
      </c>
      <c r="E316" s="124">
        <v>988383.26</v>
      </c>
      <c r="F316" s="125">
        <v>988383.26</v>
      </c>
      <c r="G316" s="126">
        <v>0</v>
      </c>
      <c r="H316" s="125">
        <v>4285210</v>
      </c>
      <c r="I316" s="125">
        <v>3728132.7</v>
      </c>
      <c r="J316" s="125">
        <v>988383.26</v>
      </c>
      <c r="L316" s="102">
        <f t="shared" si="12"/>
        <v>988383.26</v>
      </c>
      <c r="P316" s="122" t="s">
        <v>1181</v>
      </c>
      <c r="Q316" s="122" t="s">
        <v>1182</v>
      </c>
      <c r="R316" s="126">
        <v>1000</v>
      </c>
      <c r="S316" s="124">
        <v>1000</v>
      </c>
      <c r="T316" s="125">
        <v>1000</v>
      </c>
      <c r="U316" s="126">
        <v>0</v>
      </c>
      <c r="V316" s="125">
        <v>0</v>
      </c>
      <c r="W316" s="125">
        <v>0</v>
      </c>
      <c r="X316" s="125">
        <v>0</v>
      </c>
      <c r="Z316" s="102">
        <f t="shared" si="13"/>
        <v>0</v>
      </c>
    </row>
    <row r="317" spans="2:26" x14ac:dyDescent="0.25">
      <c r="B317" s="121">
        <v>703</v>
      </c>
      <c r="C317" s="122" t="s">
        <v>1179</v>
      </c>
      <c r="D317" s="126">
        <v>500</v>
      </c>
      <c r="E317" s="124">
        <v>0</v>
      </c>
      <c r="F317" s="125">
        <v>0</v>
      </c>
      <c r="G317" s="126">
        <v>500</v>
      </c>
      <c r="H317" s="125">
        <v>0</v>
      </c>
      <c r="I317" s="125">
        <v>0</v>
      </c>
      <c r="J317" s="125">
        <v>0</v>
      </c>
      <c r="L317" s="102">
        <f t="shared" si="12"/>
        <v>0</v>
      </c>
      <c r="P317" s="122" t="s">
        <v>1183</v>
      </c>
      <c r="Q317" s="122" t="s">
        <v>1184</v>
      </c>
      <c r="R317" s="127">
        <v>35.520000000000003</v>
      </c>
      <c r="S317" s="124">
        <v>35.520000000000003</v>
      </c>
      <c r="T317" s="125">
        <v>35.520000000000003</v>
      </c>
      <c r="U317" s="126">
        <v>0</v>
      </c>
      <c r="V317" s="125">
        <v>3821518.8</v>
      </c>
      <c r="W317" s="125">
        <v>3821518.8</v>
      </c>
      <c r="X317" s="125">
        <v>35.520000000000003</v>
      </c>
      <c r="Z317" s="102">
        <f t="shared" si="13"/>
        <v>35.520000000000003</v>
      </c>
    </row>
    <row r="318" spans="2:26" x14ac:dyDescent="0.25">
      <c r="B318" s="121">
        <v>777</v>
      </c>
      <c r="C318" s="122" t="s">
        <v>1180</v>
      </c>
      <c r="D318" s="123">
        <v>24684.17</v>
      </c>
      <c r="E318" s="124">
        <v>24684.17</v>
      </c>
      <c r="F318" s="125">
        <v>24684.17</v>
      </c>
      <c r="G318" s="126">
        <v>0</v>
      </c>
      <c r="H318" s="125">
        <v>2330538.7000000002</v>
      </c>
      <c r="I318" s="125">
        <v>1842243.31</v>
      </c>
      <c r="J318" s="125">
        <v>24684.17</v>
      </c>
      <c r="L318" s="102">
        <f t="shared" si="12"/>
        <v>24684.17</v>
      </c>
      <c r="P318" s="122" t="s">
        <v>1185</v>
      </c>
      <c r="Q318" s="122" t="s">
        <v>1186</v>
      </c>
      <c r="R318" s="123">
        <v>23331.37</v>
      </c>
      <c r="S318" s="124">
        <v>23331.37</v>
      </c>
      <c r="T318" s="125">
        <v>23331.37</v>
      </c>
      <c r="U318" s="126">
        <v>0</v>
      </c>
      <c r="V318" s="125">
        <v>301155</v>
      </c>
      <c r="W318" s="125">
        <v>185916.3</v>
      </c>
      <c r="X318" s="125">
        <v>23331.37</v>
      </c>
      <c r="Z318" s="102">
        <f t="shared" si="13"/>
        <v>23331.37</v>
      </c>
    </row>
    <row r="319" spans="2:26" x14ac:dyDescent="0.25">
      <c r="B319" s="121"/>
      <c r="C319" s="122"/>
      <c r="D319" s="131">
        <f t="shared" ref="D319:L319" si="15">SUM(D12:D318)</f>
        <v>131661538.59000002</v>
      </c>
      <c r="E319" s="131">
        <f t="shared" si="15"/>
        <v>129025852.01000002</v>
      </c>
      <c r="F319" s="131">
        <f t="shared" si="15"/>
        <v>122783640.10000005</v>
      </c>
      <c r="G319" s="131">
        <f t="shared" si="15"/>
        <v>8877898.4899999984</v>
      </c>
      <c r="H319" s="131">
        <f t="shared" si="15"/>
        <v>201893660.91000003</v>
      </c>
      <c r="I319" s="131">
        <f t="shared" si="15"/>
        <v>149836414.29999989</v>
      </c>
      <c r="J319" s="131">
        <f t="shared" si="15"/>
        <v>56058747.54999996</v>
      </c>
      <c r="K319" s="131">
        <f t="shared" si="15"/>
        <v>0</v>
      </c>
      <c r="L319" s="131">
        <f t="shared" si="15"/>
        <v>64775355.179999985</v>
      </c>
      <c r="P319" s="122" t="s">
        <v>1187</v>
      </c>
      <c r="Q319" s="122" t="s">
        <v>1188</v>
      </c>
      <c r="R319" s="123">
        <v>45866996.329999998</v>
      </c>
      <c r="S319" s="124">
        <v>37465776.310000002</v>
      </c>
      <c r="T319" s="125">
        <v>37465776.310000002</v>
      </c>
      <c r="U319" s="123">
        <v>8401220.0199999996</v>
      </c>
      <c r="V319" s="125">
        <v>44443335.170000002</v>
      </c>
      <c r="W319" s="125">
        <v>37363541.240000002</v>
      </c>
      <c r="X319" s="125">
        <v>37363541.240000002</v>
      </c>
      <c r="Z319" s="102">
        <f t="shared" si="13"/>
        <v>37465776.310000002</v>
      </c>
    </row>
    <row r="320" spans="2:26" x14ac:dyDescent="0.25">
      <c r="B320" s="121"/>
      <c r="C320" s="122"/>
      <c r="D320" s="123">
        <v>85251466.979999959</v>
      </c>
      <c r="E320" s="124">
        <v>78897022.309999973</v>
      </c>
      <c r="F320" s="125">
        <v>76964222.569999963</v>
      </c>
      <c r="G320" s="126">
        <v>8287244.4100000001</v>
      </c>
      <c r="H320" s="125">
        <v>178344355.91</v>
      </c>
      <c r="I320" s="125">
        <v>132391084.76999998</v>
      </c>
      <c r="J320" s="125">
        <v>38765902.519999996</v>
      </c>
      <c r="K320">
        <v>0</v>
      </c>
      <c r="L320" s="102">
        <v>41541163.779999994</v>
      </c>
      <c r="P320" s="122" t="s">
        <v>1189</v>
      </c>
      <c r="Q320" s="122" t="s">
        <v>1190</v>
      </c>
      <c r="R320" s="126">
        <v>750</v>
      </c>
      <c r="S320" s="124">
        <v>750</v>
      </c>
      <c r="T320" s="125">
        <v>750</v>
      </c>
      <c r="U320" s="126">
        <v>0</v>
      </c>
      <c r="V320" s="125">
        <v>0</v>
      </c>
      <c r="W320" s="125">
        <v>0</v>
      </c>
      <c r="X320" s="125">
        <v>0</v>
      </c>
      <c r="Z320" s="102">
        <f t="shared" si="13"/>
        <v>0</v>
      </c>
    </row>
    <row r="321" spans="1:27" x14ac:dyDescent="0.25">
      <c r="A321">
        <v>10</v>
      </c>
      <c r="B321" s="132" t="s">
        <v>1181</v>
      </c>
      <c r="C321" s="132" t="s">
        <v>1182</v>
      </c>
      <c r="D321" s="133">
        <v>1000</v>
      </c>
      <c r="E321" s="134">
        <v>1000</v>
      </c>
      <c r="F321" s="135">
        <v>1000</v>
      </c>
      <c r="G321" s="133">
        <v>0</v>
      </c>
      <c r="H321" s="135">
        <v>0</v>
      </c>
      <c r="I321" s="135">
        <v>0</v>
      </c>
      <c r="J321" s="135">
        <v>0</v>
      </c>
      <c r="K321" s="136"/>
      <c r="L321" s="137">
        <f t="shared" ref="L321:L331" si="16">IF(H321&lt;F321,H321,F321)</f>
        <v>0</v>
      </c>
      <c r="P321" s="122" t="s">
        <v>873</v>
      </c>
      <c r="Q321" s="122" t="s">
        <v>943</v>
      </c>
      <c r="R321" s="126">
        <v>1700</v>
      </c>
      <c r="S321" s="124">
        <v>1700</v>
      </c>
      <c r="T321" s="125">
        <v>1700</v>
      </c>
      <c r="U321" s="126">
        <v>0</v>
      </c>
      <c r="V321" s="125">
        <v>0</v>
      </c>
      <c r="W321" s="125">
        <v>0</v>
      </c>
      <c r="X321" s="125">
        <v>0</v>
      </c>
      <c r="Z321" s="102">
        <f t="shared" si="13"/>
        <v>0</v>
      </c>
    </row>
    <row r="322" spans="1:27" x14ac:dyDescent="0.25">
      <c r="A322">
        <v>11</v>
      </c>
      <c r="B322" s="132" t="s">
        <v>1183</v>
      </c>
      <c r="C322" s="132" t="s">
        <v>1184</v>
      </c>
      <c r="D322" s="138">
        <v>35.520000000000003</v>
      </c>
      <c r="E322" s="134">
        <v>35.520000000000003</v>
      </c>
      <c r="F322" s="135">
        <v>35.520000000000003</v>
      </c>
      <c r="G322" s="133">
        <v>0</v>
      </c>
      <c r="H322" s="135">
        <v>3821518.8</v>
      </c>
      <c r="I322" s="135">
        <v>3821518.8</v>
      </c>
      <c r="J322" s="135">
        <v>35.520000000000003</v>
      </c>
      <c r="K322" s="136"/>
      <c r="L322" s="137">
        <f t="shared" si="16"/>
        <v>35.520000000000003</v>
      </c>
      <c r="P322" s="122" t="s">
        <v>1191</v>
      </c>
      <c r="Q322" s="122" t="s">
        <v>1192</v>
      </c>
      <c r="R322" s="126">
        <v>350</v>
      </c>
      <c r="S322" s="124">
        <v>350</v>
      </c>
      <c r="T322" s="125">
        <v>350</v>
      </c>
      <c r="U322" s="126">
        <v>0</v>
      </c>
      <c r="V322" s="125">
        <v>0</v>
      </c>
      <c r="W322" s="125">
        <v>0</v>
      </c>
      <c r="X322" s="125">
        <v>0</v>
      </c>
      <c r="Z322" s="102">
        <f t="shared" si="13"/>
        <v>0</v>
      </c>
    </row>
    <row r="323" spans="1:27" x14ac:dyDescent="0.25">
      <c r="A323">
        <v>12</v>
      </c>
      <c r="B323" s="132" t="s">
        <v>1185</v>
      </c>
      <c r="C323" s="132" t="s">
        <v>1186</v>
      </c>
      <c r="D323" s="139">
        <v>23331.37</v>
      </c>
      <c r="E323" s="134">
        <v>23331.37</v>
      </c>
      <c r="F323" s="135">
        <v>23331.37</v>
      </c>
      <c r="G323" s="133">
        <v>0</v>
      </c>
      <c r="H323" s="135">
        <v>301155</v>
      </c>
      <c r="I323" s="135">
        <v>185916.3</v>
      </c>
      <c r="J323" s="135">
        <v>23331.37</v>
      </c>
      <c r="K323" s="136"/>
      <c r="L323" s="137">
        <f t="shared" si="16"/>
        <v>23331.37</v>
      </c>
      <c r="P323" s="122" t="s">
        <v>1193</v>
      </c>
      <c r="Q323" s="122" t="s">
        <v>1194</v>
      </c>
      <c r="R323" s="127">
        <v>39.479999999999997</v>
      </c>
      <c r="S323" s="124">
        <v>39.479999999999997</v>
      </c>
      <c r="T323" s="125">
        <v>39.479999999999997</v>
      </c>
      <c r="U323" s="126">
        <v>0</v>
      </c>
      <c r="V323" s="125">
        <v>0</v>
      </c>
      <c r="W323" s="125">
        <v>0</v>
      </c>
      <c r="X323" s="125">
        <v>0</v>
      </c>
      <c r="Z323" s="102">
        <f t="shared" si="13"/>
        <v>0</v>
      </c>
    </row>
    <row r="324" spans="1:27" x14ac:dyDescent="0.25">
      <c r="B324" s="122" t="s">
        <v>1187</v>
      </c>
      <c r="C324" s="122" t="s">
        <v>1188</v>
      </c>
      <c r="D324" s="123">
        <v>45866996.329999998</v>
      </c>
      <c r="E324" s="124">
        <v>37465776.310000002</v>
      </c>
      <c r="F324" s="125">
        <v>37465776.310000002</v>
      </c>
      <c r="G324" s="123">
        <v>8401220.0199999996</v>
      </c>
      <c r="H324" s="125">
        <v>44443335.170000002</v>
      </c>
      <c r="I324" s="125">
        <v>37363541.240000002</v>
      </c>
      <c r="J324" s="125">
        <v>37363541.240000002</v>
      </c>
      <c r="L324" s="102">
        <f t="shared" si="16"/>
        <v>37465776.310000002</v>
      </c>
      <c r="P324" s="122" t="s">
        <v>1195</v>
      </c>
      <c r="Q324" s="122" t="s">
        <v>982</v>
      </c>
      <c r="R324" s="126">
        <v>200</v>
      </c>
      <c r="S324" s="124">
        <v>200</v>
      </c>
      <c r="T324" s="125">
        <v>200</v>
      </c>
      <c r="U324" s="126">
        <v>0</v>
      </c>
      <c r="V324" s="125">
        <v>0</v>
      </c>
      <c r="W324" s="125">
        <v>0</v>
      </c>
      <c r="X324" s="125">
        <v>0</v>
      </c>
      <c r="Z324" s="102">
        <f t="shared" si="13"/>
        <v>0</v>
      </c>
    </row>
    <row r="325" spans="1:27" x14ac:dyDescent="0.25">
      <c r="B325" s="122" t="s">
        <v>1189</v>
      </c>
      <c r="C325" s="122" t="s">
        <v>1190</v>
      </c>
      <c r="D325" s="126">
        <v>750</v>
      </c>
      <c r="E325" s="124">
        <v>750</v>
      </c>
      <c r="F325" s="125">
        <v>750</v>
      </c>
      <c r="G325" s="126">
        <v>0</v>
      </c>
      <c r="H325" s="125">
        <v>0</v>
      </c>
      <c r="I325" s="125">
        <v>0</v>
      </c>
      <c r="J325" s="125">
        <v>0</v>
      </c>
      <c r="L325" s="102">
        <f t="shared" si="16"/>
        <v>0</v>
      </c>
      <c r="P325" s="122" t="s">
        <v>1196</v>
      </c>
      <c r="Q325" s="122" t="s">
        <v>1197</v>
      </c>
      <c r="R325" s="125">
        <v>9270852</v>
      </c>
      <c r="S325" s="124">
        <v>7962661.3899999997</v>
      </c>
      <c r="T325" s="125">
        <v>7962661.3899999997</v>
      </c>
      <c r="U325" s="123">
        <v>1308190.6100000001</v>
      </c>
      <c r="V325" s="125">
        <v>0</v>
      </c>
      <c r="W325" s="125">
        <v>0</v>
      </c>
      <c r="X325" s="125">
        <v>0</v>
      </c>
      <c r="Z325" s="102">
        <f t="shared" si="13"/>
        <v>0</v>
      </c>
    </row>
    <row r="326" spans="1:27" x14ac:dyDescent="0.25">
      <c r="B326" s="122" t="s">
        <v>873</v>
      </c>
      <c r="C326" s="122" t="s">
        <v>943</v>
      </c>
      <c r="D326" s="126">
        <v>1700</v>
      </c>
      <c r="E326" s="124">
        <v>1700</v>
      </c>
      <c r="F326" s="125">
        <v>1700</v>
      </c>
      <c r="G326" s="126">
        <v>0</v>
      </c>
      <c r="H326" s="125">
        <v>0</v>
      </c>
      <c r="I326" s="125">
        <v>0</v>
      </c>
      <c r="J326" s="125">
        <v>0</v>
      </c>
      <c r="L326" s="102">
        <f t="shared" si="16"/>
        <v>0</v>
      </c>
      <c r="P326" s="122" t="s">
        <v>1198</v>
      </c>
      <c r="Q326" s="122" t="s">
        <v>1199</v>
      </c>
      <c r="R326" s="123">
        <v>28214866.390000001</v>
      </c>
      <c r="S326" s="124">
        <v>27640517.91</v>
      </c>
      <c r="T326" s="125">
        <v>25854640.190000001</v>
      </c>
      <c r="U326" s="126">
        <v>2360226.2000000002</v>
      </c>
      <c r="V326" s="125">
        <v>0</v>
      </c>
      <c r="W326" s="125">
        <v>0</v>
      </c>
      <c r="X326" s="125">
        <v>0</v>
      </c>
      <c r="Z326" s="102">
        <f t="shared" si="13"/>
        <v>0</v>
      </c>
    </row>
    <row r="327" spans="1:27" x14ac:dyDescent="0.25">
      <c r="B327" s="122" t="s">
        <v>1191</v>
      </c>
      <c r="C327" s="122" t="s">
        <v>1192</v>
      </c>
      <c r="D327" s="126">
        <v>350</v>
      </c>
      <c r="E327" s="124">
        <v>350</v>
      </c>
      <c r="F327" s="125">
        <v>350</v>
      </c>
      <c r="G327" s="126">
        <v>0</v>
      </c>
      <c r="H327" s="125">
        <v>0</v>
      </c>
      <c r="I327" s="125">
        <v>0</v>
      </c>
      <c r="J327" s="125">
        <v>0</v>
      </c>
      <c r="L327" s="102">
        <f t="shared" si="16"/>
        <v>0</v>
      </c>
      <c r="P327" s="118" t="s">
        <v>1200</v>
      </c>
      <c r="Q327" s="128">
        <v>310</v>
      </c>
      <c r="S327" s="119" t="s">
        <v>1201</v>
      </c>
      <c r="T327" s="102"/>
      <c r="U327" s="129">
        <v>20356881.239999998</v>
      </c>
      <c r="V327" s="120" t="s">
        <v>1202</v>
      </c>
      <c r="W327" s="102"/>
      <c r="X327" s="120">
        <v>76152810.640000001</v>
      </c>
      <c r="Z327" s="102"/>
      <c r="AA327" s="130"/>
    </row>
    <row r="328" spans="1:27" x14ac:dyDescent="0.25">
      <c r="B328" s="122" t="s">
        <v>1193</v>
      </c>
      <c r="C328" s="122" t="s">
        <v>1194</v>
      </c>
      <c r="D328" s="127">
        <v>39.479999999999997</v>
      </c>
      <c r="E328" s="124">
        <v>39.479999999999997</v>
      </c>
      <c r="F328" s="125">
        <v>39.479999999999997</v>
      </c>
      <c r="G328" s="126">
        <v>0</v>
      </c>
      <c r="H328" s="125">
        <v>0</v>
      </c>
      <c r="I328" s="125">
        <v>0</v>
      </c>
      <c r="J328" s="125">
        <v>0</v>
      </c>
      <c r="L328" s="102">
        <f t="shared" si="16"/>
        <v>0</v>
      </c>
      <c r="P328" s="122"/>
      <c r="Q328" s="122"/>
      <c r="R328" s="126"/>
      <c r="S328" s="124"/>
      <c r="T328" s="125"/>
      <c r="U328" s="126"/>
      <c r="V328" s="125"/>
      <c r="W328" s="125"/>
      <c r="X328" s="125"/>
      <c r="Z328" s="102"/>
    </row>
    <row r="329" spans="1:27" x14ac:dyDescent="0.25">
      <c r="B329" s="122" t="s">
        <v>1195</v>
      </c>
      <c r="C329" s="122" t="s">
        <v>982</v>
      </c>
      <c r="D329" s="126">
        <v>200</v>
      </c>
      <c r="E329" s="124">
        <v>200</v>
      </c>
      <c r="F329" s="125">
        <v>200</v>
      </c>
      <c r="G329" s="126">
        <v>0</v>
      </c>
      <c r="H329" s="125">
        <v>0</v>
      </c>
      <c r="I329" s="125">
        <v>0</v>
      </c>
      <c r="J329" s="125">
        <v>0</v>
      </c>
      <c r="L329" s="102">
        <f t="shared" si="16"/>
        <v>0</v>
      </c>
      <c r="P329" s="122"/>
      <c r="Q329" s="122"/>
      <c r="R329" s="126"/>
      <c r="S329" s="124"/>
      <c r="T329" s="125"/>
      <c r="U329" s="126"/>
      <c r="V329" s="125"/>
      <c r="W329" s="125"/>
      <c r="X329" s="125"/>
      <c r="Z329" s="102"/>
    </row>
    <row r="330" spans="1:27" x14ac:dyDescent="0.25">
      <c r="B330" s="122" t="s">
        <v>1196</v>
      </c>
      <c r="C330" s="122" t="s">
        <v>1197</v>
      </c>
      <c r="D330" s="126">
        <v>9270852</v>
      </c>
      <c r="E330" s="124">
        <v>7962661.3899999997</v>
      </c>
      <c r="F330" s="125">
        <v>7962661.3899999997</v>
      </c>
      <c r="G330" s="123">
        <v>1308190.6100000001</v>
      </c>
      <c r="H330" s="125">
        <v>0</v>
      </c>
      <c r="I330" s="125">
        <v>0</v>
      </c>
      <c r="J330" s="125">
        <v>0</v>
      </c>
      <c r="L330" s="102">
        <f t="shared" si="16"/>
        <v>0</v>
      </c>
      <c r="P330" s="122"/>
      <c r="Q330" s="122"/>
      <c r="R330" s="126"/>
      <c r="S330" s="124"/>
      <c r="T330" s="125"/>
      <c r="U330" s="126"/>
      <c r="V330" s="125"/>
      <c r="W330" s="125"/>
      <c r="X330" s="125"/>
      <c r="Z330" s="102"/>
    </row>
    <row r="331" spans="1:27" x14ac:dyDescent="0.25">
      <c r="B331" s="122" t="s">
        <v>1198</v>
      </c>
      <c r="C331" s="122" t="s">
        <v>1199</v>
      </c>
      <c r="D331" s="123">
        <v>28214866.390000001</v>
      </c>
      <c r="E331" s="124">
        <v>27640517.91</v>
      </c>
      <c r="F331" s="125">
        <v>25854640.190000001</v>
      </c>
      <c r="G331" s="126">
        <v>2360226.2000000002</v>
      </c>
      <c r="H331" s="125">
        <v>0</v>
      </c>
      <c r="I331" s="125">
        <v>0</v>
      </c>
      <c r="J331" s="125">
        <v>0</v>
      </c>
      <c r="L331" s="102">
        <f t="shared" si="16"/>
        <v>0</v>
      </c>
      <c r="P331" s="122"/>
      <c r="Q331" s="122"/>
      <c r="R331" s="126"/>
      <c r="S331" s="124"/>
      <c r="T331" s="125"/>
      <c r="U331" s="126"/>
      <c r="V331" s="125"/>
      <c r="W331" s="125"/>
      <c r="X331" s="125"/>
      <c r="Z331" s="102"/>
    </row>
    <row r="332" spans="1:27" x14ac:dyDescent="0.25">
      <c r="B332" s="118" t="s">
        <v>1200</v>
      </c>
      <c r="C332" s="128">
        <v>310</v>
      </c>
      <c r="D332" s="102">
        <f t="shared" ref="D332:J332" si="17">SUM(D12:D331)</f>
        <v>431954665.24999994</v>
      </c>
      <c r="E332" s="102">
        <f t="shared" si="17"/>
        <v>410045088.31000006</v>
      </c>
      <c r="F332" s="102">
        <f t="shared" si="17"/>
        <v>393841987.03000009</v>
      </c>
      <c r="G332" s="102">
        <f t="shared" si="17"/>
        <v>38112678.219999999</v>
      </c>
      <c r="H332" s="102">
        <f t="shared" si="17"/>
        <v>630697686.69999993</v>
      </c>
      <c r="I332" s="102">
        <f t="shared" si="17"/>
        <v>473434889.7099998</v>
      </c>
      <c r="J332" s="102">
        <f t="shared" si="17"/>
        <v>188270305.74999994</v>
      </c>
      <c r="L332" s="102"/>
      <c r="M332" s="130"/>
      <c r="P332" s="122"/>
      <c r="Q332" s="122"/>
      <c r="R332" s="126"/>
      <c r="S332" s="124"/>
      <c r="T332" s="125"/>
      <c r="U332" s="126"/>
      <c r="V332" s="125"/>
      <c r="W332" s="125"/>
      <c r="X332" s="125"/>
      <c r="Z332" s="102"/>
    </row>
    <row r="333" spans="1:27" x14ac:dyDescent="0.25">
      <c r="B333" s="122"/>
      <c r="C333" s="122"/>
      <c r="D333" s="126"/>
      <c r="E333" s="124"/>
      <c r="F333" s="125"/>
      <c r="G333" s="126"/>
      <c r="H333" s="125"/>
      <c r="I333" s="125"/>
      <c r="J333" s="125"/>
      <c r="L333" s="102"/>
      <c r="P333" s="122"/>
      <c r="Q333" s="122"/>
      <c r="R333" s="126"/>
      <c r="S333" s="124"/>
      <c r="T333" s="125"/>
      <c r="U333" s="126"/>
      <c r="V333" s="125"/>
      <c r="W333" s="125"/>
      <c r="X333" s="125"/>
      <c r="Z333" s="102"/>
    </row>
    <row r="334" spans="1:27" x14ac:dyDescent="0.25">
      <c r="B334" s="122"/>
      <c r="C334" s="122"/>
      <c r="D334" s="126"/>
      <c r="E334" s="124"/>
      <c r="F334" s="125"/>
      <c r="G334" s="126"/>
      <c r="H334" s="125"/>
      <c r="I334" s="125"/>
      <c r="J334" s="125"/>
      <c r="L334" s="102"/>
      <c r="P334" s="122"/>
      <c r="Q334" s="122"/>
      <c r="R334" s="126"/>
      <c r="S334" s="124"/>
      <c r="T334" s="125"/>
      <c r="U334" s="126"/>
      <c r="V334" s="125"/>
      <c r="W334" s="125"/>
      <c r="X334" s="125"/>
      <c r="Z334" s="102"/>
    </row>
    <row r="335" spans="1:27" x14ac:dyDescent="0.25">
      <c r="B335" s="122"/>
      <c r="C335" s="122"/>
      <c r="D335" s="126"/>
      <c r="E335" s="124"/>
      <c r="F335" s="125"/>
      <c r="G335" s="126"/>
      <c r="H335" s="125"/>
      <c r="I335" s="125"/>
      <c r="J335" s="125"/>
      <c r="L335" s="102"/>
      <c r="P335" s="122"/>
      <c r="Q335" s="122"/>
      <c r="R335" s="126"/>
      <c r="S335" s="124"/>
      <c r="T335" s="125"/>
      <c r="U335" s="126"/>
      <c r="V335" s="125"/>
      <c r="W335" s="125"/>
      <c r="X335" s="125"/>
      <c r="Z335" s="102"/>
    </row>
    <row r="336" spans="1:27" x14ac:dyDescent="0.25">
      <c r="B336" s="122"/>
      <c r="C336" s="122"/>
      <c r="D336" s="126"/>
      <c r="E336" s="124"/>
      <c r="F336" s="125"/>
      <c r="G336" s="126"/>
      <c r="H336" s="125"/>
      <c r="I336" s="125"/>
      <c r="J336" s="125"/>
      <c r="L336" s="102"/>
      <c r="P336" s="122"/>
      <c r="Q336" s="122"/>
      <c r="R336" s="126"/>
      <c r="S336" s="124"/>
      <c r="T336" s="125"/>
      <c r="U336" s="126"/>
      <c r="V336" s="125"/>
      <c r="W336" s="125"/>
      <c r="X336" s="125"/>
      <c r="Z336" s="102"/>
    </row>
    <row r="337" spans="2:26" x14ac:dyDescent="0.25">
      <c r="B337" s="122"/>
      <c r="C337" s="122"/>
      <c r="D337" s="126"/>
      <c r="E337" s="124"/>
      <c r="F337" s="125"/>
      <c r="G337" s="126"/>
      <c r="H337" s="125"/>
      <c r="I337" s="125"/>
      <c r="J337" s="125"/>
      <c r="L337" s="102"/>
      <c r="P337" s="122"/>
      <c r="Q337" s="122"/>
      <c r="R337" s="126"/>
      <c r="S337" s="124"/>
      <c r="T337" s="125"/>
      <c r="U337" s="126"/>
      <c r="V337" s="125"/>
      <c r="W337" s="125"/>
      <c r="X337" s="125"/>
      <c r="Z337" s="102"/>
    </row>
    <row r="338" spans="2:26" x14ac:dyDescent="0.25">
      <c r="B338" s="122"/>
      <c r="C338" s="122"/>
      <c r="D338" s="126"/>
      <c r="E338" s="124"/>
      <c r="F338" s="125"/>
      <c r="G338" s="126"/>
      <c r="H338" s="125"/>
      <c r="I338" s="125"/>
      <c r="J338" s="125"/>
      <c r="L338" s="102"/>
      <c r="P338" s="122"/>
      <c r="Q338" s="122"/>
      <c r="R338" s="126"/>
      <c r="S338" s="124"/>
      <c r="T338" s="125"/>
      <c r="U338" s="126"/>
      <c r="V338" s="125"/>
      <c r="W338" s="125"/>
      <c r="X338" s="125"/>
      <c r="Z338" s="102"/>
    </row>
    <row r="339" spans="2:26" x14ac:dyDescent="0.25">
      <c r="B339" s="122"/>
      <c r="C339" s="122"/>
      <c r="D339" s="126"/>
      <c r="E339" s="124"/>
      <c r="F339" s="125"/>
      <c r="G339" s="126"/>
      <c r="H339" s="125"/>
      <c r="I339" s="125"/>
      <c r="J339" s="125"/>
      <c r="L339" s="102"/>
      <c r="P339" s="122"/>
      <c r="Q339" s="122"/>
      <c r="R339" s="126"/>
      <c r="S339" s="124"/>
      <c r="T339" s="125"/>
      <c r="U339" s="126"/>
      <c r="V339" s="125"/>
      <c r="W339" s="125"/>
      <c r="X339" s="125"/>
      <c r="Z339" s="102"/>
    </row>
    <row r="340" spans="2:26" x14ac:dyDescent="0.25">
      <c r="B340" s="122"/>
      <c r="C340" s="122"/>
      <c r="D340" s="126"/>
      <c r="E340" s="124"/>
      <c r="F340" s="125"/>
      <c r="G340" s="126"/>
      <c r="H340" s="125"/>
      <c r="I340" s="125"/>
      <c r="J340" s="125"/>
      <c r="L340" s="102"/>
      <c r="P340" s="122"/>
      <c r="Q340" s="122"/>
      <c r="R340" s="126"/>
      <c r="S340" s="124"/>
      <c r="T340" s="125"/>
      <c r="U340" s="126"/>
      <c r="V340" s="125"/>
      <c r="W340" s="125"/>
      <c r="X340" s="125"/>
      <c r="Z340" s="102"/>
    </row>
    <row r="341" spans="2:26" x14ac:dyDescent="0.25">
      <c r="B341" s="122"/>
      <c r="C341" s="122"/>
      <c r="D341" s="126"/>
      <c r="E341" s="124"/>
      <c r="F341" s="125"/>
      <c r="G341" s="126"/>
      <c r="H341" s="125"/>
      <c r="I341" s="125"/>
      <c r="J341" s="125"/>
      <c r="L341" s="102"/>
      <c r="P341" s="122"/>
      <c r="Q341" s="122"/>
      <c r="R341" s="126"/>
      <c r="S341" s="124"/>
      <c r="T341" s="125"/>
      <c r="U341" s="126"/>
      <c r="V341" s="125"/>
      <c r="W341" s="125"/>
      <c r="X341" s="125"/>
      <c r="Z341" s="102"/>
    </row>
    <row r="342" spans="2:26" x14ac:dyDescent="0.25">
      <c r="B342" s="122"/>
      <c r="C342" s="122"/>
      <c r="D342" s="126"/>
      <c r="E342" s="124"/>
      <c r="F342" s="125"/>
      <c r="G342" s="126"/>
      <c r="H342" s="125"/>
      <c r="I342" s="125"/>
      <c r="J342" s="125"/>
      <c r="L342" s="102"/>
      <c r="P342" s="118" t="s">
        <v>880</v>
      </c>
      <c r="Q342" s="118" t="s">
        <v>881</v>
      </c>
      <c r="R342" s="118" t="s">
        <v>882</v>
      </c>
      <c r="S342" s="119" t="s">
        <v>883</v>
      </c>
      <c r="T342" s="120" t="s">
        <v>884</v>
      </c>
      <c r="U342" s="118" t="s">
        <v>885</v>
      </c>
      <c r="V342" s="120" t="s">
        <v>886</v>
      </c>
      <c r="W342" s="120" t="s">
        <v>887</v>
      </c>
      <c r="X342" s="120" t="s">
        <v>888</v>
      </c>
      <c r="Z342" s="102"/>
    </row>
    <row r="343" spans="2:26" x14ac:dyDescent="0.25">
      <c r="B343" s="122"/>
      <c r="C343" s="122"/>
      <c r="D343" s="126"/>
      <c r="E343" s="124"/>
      <c r="F343" s="125"/>
      <c r="G343" s="126"/>
      <c r="H343" s="125"/>
      <c r="I343" s="125"/>
      <c r="J343" s="125"/>
      <c r="L343" s="102"/>
      <c r="P343" s="118" t="s">
        <v>880</v>
      </c>
      <c r="Q343" s="118" t="s">
        <v>881</v>
      </c>
      <c r="R343" s="118" t="s">
        <v>882</v>
      </c>
      <c r="S343" s="119" t="s">
        <v>883</v>
      </c>
      <c r="T343" s="120" t="s">
        <v>884</v>
      </c>
      <c r="U343" s="118" t="s">
        <v>885</v>
      </c>
      <c r="V343" s="120" t="s">
        <v>886</v>
      </c>
      <c r="W343" s="120" t="s">
        <v>887</v>
      </c>
      <c r="X343" s="120" t="s">
        <v>888</v>
      </c>
      <c r="Z343" s="102"/>
    </row>
    <row r="344" spans="2:26" x14ac:dyDescent="0.25">
      <c r="B344" s="122"/>
      <c r="C344" s="122"/>
      <c r="D344" s="126"/>
      <c r="E344" s="124"/>
      <c r="F344" s="125"/>
      <c r="G344" s="126"/>
      <c r="H344" s="125"/>
      <c r="I344" s="125"/>
      <c r="J344" s="125"/>
      <c r="L344" s="102"/>
      <c r="P344" s="118" t="s">
        <v>880</v>
      </c>
      <c r="Q344" s="118" t="s">
        <v>881</v>
      </c>
      <c r="R344" s="118" t="s">
        <v>882</v>
      </c>
      <c r="S344" s="119" t="s">
        <v>883</v>
      </c>
      <c r="T344" s="120" t="s">
        <v>884</v>
      </c>
      <c r="U344" s="118" t="s">
        <v>885</v>
      </c>
      <c r="V344" s="120" t="s">
        <v>886</v>
      </c>
      <c r="W344" s="120" t="s">
        <v>887</v>
      </c>
      <c r="X344" s="120" t="s">
        <v>888</v>
      </c>
      <c r="Z344" s="102"/>
    </row>
    <row r="345" spans="2:26" x14ac:dyDescent="0.25">
      <c r="B345" s="122"/>
      <c r="C345" s="122"/>
      <c r="D345" s="126"/>
      <c r="E345" s="124"/>
      <c r="F345" s="125"/>
      <c r="G345" s="126"/>
      <c r="H345" s="125"/>
      <c r="I345" s="125"/>
      <c r="J345" s="125"/>
      <c r="L345" s="102"/>
      <c r="P345" s="118" t="s">
        <v>880</v>
      </c>
      <c r="Q345" s="118" t="s">
        <v>881</v>
      </c>
      <c r="R345" s="118" t="s">
        <v>882</v>
      </c>
      <c r="S345" s="119" t="s">
        <v>883</v>
      </c>
      <c r="T345" s="120" t="s">
        <v>884</v>
      </c>
      <c r="U345" s="118" t="s">
        <v>885</v>
      </c>
      <c r="V345" s="120" t="s">
        <v>886</v>
      </c>
      <c r="W345" s="120" t="s">
        <v>887</v>
      </c>
      <c r="X345" s="120" t="s">
        <v>888</v>
      </c>
      <c r="Z345" s="102"/>
    </row>
    <row r="346" spans="2:26" x14ac:dyDescent="0.25">
      <c r="B346" s="122"/>
      <c r="C346" s="122"/>
      <c r="D346" s="126"/>
      <c r="E346" s="124"/>
      <c r="F346" s="125"/>
      <c r="G346" s="126"/>
      <c r="H346" s="125"/>
      <c r="I346" s="125"/>
      <c r="J346" s="125"/>
      <c r="L346" s="102"/>
      <c r="P346" s="118" t="s">
        <v>880</v>
      </c>
      <c r="Q346" s="118" t="s">
        <v>881</v>
      </c>
      <c r="R346" s="118" t="s">
        <v>882</v>
      </c>
      <c r="S346" s="119" t="s">
        <v>883</v>
      </c>
      <c r="T346" s="120" t="s">
        <v>884</v>
      </c>
      <c r="U346" s="118" t="s">
        <v>885</v>
      </c>
      <c r="V346" s="120" t="s">
        <v>886</v>
      </c>
      <c r="W346" s="120" t="s">
        <v>887</v>
      </c>
      <c r="X346" s="120" t="s">
        <v>888</v>
      </c>
      <c r="Z346" s="102"/>
    </row>
    <row r="347" spans="2:26" x14ac:dyDescent="0.25">
      <c r="B347" s="118" t="s">
        <v>880</v>
      </c>
      <c r="C347" s="118" t="s">
        <v>881</v>
      </c>
      <c r="D347" s="118" t="s">
        <v>882</v>
      </c>
      <c r="E347" s="119" t="s">
        <v>883</v>
      </c>
      <c r="F347" s="120" t="s">
        <v>884</v>
      </c>
      <c r="G347" s="118" t="s">
        <v>885</v>
      </c>
      <c r="H347" s="120" t="s">
        <v>886</v>
      </c>
      <c r="I347" s="120" t="s">
        <v>887</v>
      </c>
      <c r="J347" s="120" t="s">
        <v>888</v>
      </c>
      <c r="L347" s="102"/>
      <c r="P347" s="118" t="s">
        <v>880</v>
      </c>
      <c r="Q347" s="118" t="s">
        <v>881</v>
      </c>
      <c r="R347" s="118" t="s">
        <v>882</v>
      </c>
      <c r="S347" s="119" t="s">
        <v>883</v>
      </c>
      <c r="T347" s="120" t="s">
        <v>884</v>
      </c>
      <c r="U347" s="118" t="s">
        <v>885</v>
      </c>
      <c r="V347" s="120" t="s">
        <v>886</v>
      </c>
      <c r="W347" s="120" t="s">
        <v>887</v>
      </c>
      <c r="X347" s="120" t="s">
        <v>888</v>
      </c>
      <c r="Z347" s="102"/>
    </row>
    <row r="348" spans="2:26" x14ac:dyDescent="0.25">
      <c r="B348" s="118" t="s">
        <v>880</v>
      </c>
      <c r="C348" s="118" t="s">
        <v>881</v>
      </c>
      <c r="D348" s="118" t="s">
        <v>882</v>
      </c>
      <c r="E348" s="119" t="s">
        <v>883</v>
      </c>
      <c r="F348" s="120" t="s">
        <v>884</v>
      </c>
      <c r="G348" s="118" t="s">
        <v>885</v>
      </c>
      <c r="H348" s="120" t="s">
        <v>886</v>
      </c>
      <c r="I348" s="120" t="s">
        <v>887</v>
      </c>
      <c r="J348" s="120" t="s">
        <v>888</v>
      </c>
      <c r="L348" s="102"/>
      <c r="S348" s="117"/>
      <c r="T348" s="102"/>
      <c r="V348" s="102"/>
      <c r="W348" s="102"/>
      <c r="X348" s="102"/>
      <c r="Z348" s="102"/>
    </row>
    <row r="349" spans="2:26" x14ac:dyDescent="0.25">
      <c r="B349" s="118" t="s">
        <v>880</v>
      </c>
      <c r="C349" s="118" t="s">
        <v>881</v>
      </c>
      <c r="D349" s="118" t="s">
        <v>882</v>
      </c>
      <c r="E349" s="119" t="s">
        <v>883</v>
      </c>
      <c r="F349" s="120" t="s">
        <v>884</v>
      </c>
      <c r="G349" s="118" t="s">
        <v>885</v>
      </c>
      <c r="H349" s="120" t="s">
        <v>886</v>
      </c>
      <c r="I349" s="120" t="s">
        <v>887</v>
      </c>
      <c r="J349" s="120" t="s">
        <v>888</v>
      </c>
      <c r="L349" s="102"/>
      <c r="S349" s="117"/>
      <c r="T349" s="102"/>
      <c r="V349" s="102"/>
      <c r="W349" s="102"/>
      <c r="X349" s="102"/>
      <c r="Z349" s="102"/>
    </row>
    <row r="350" spans="2:26" x14ac:dyDescent="0.25">
      <c r="B350" s="118" t="s">
        <v>880</v>
      </c>
      <c r="C350" s="118" t="s">
        <v>881</v>
      </c>
      <c r="D350" s="118" t="s">
        <v>882</v>
      </c>
      <c r="E350" s="119" t="s">
        <v>883</v>
      </c>
      <c r="F350" s="120" t="s">
        <v>884</v>
      </c>
      <c r="G350" s="118" t="s">
        <v>885</v>
      </c>
      <c r="H350" s="120" t="s">
        <v>886</v>
      </c>
      <c r="I350" s="120" t="s">
        <v>887</v>
      </c>
      <c r="J350" s="120" t="s">
        <v>888</v>
      </c>
      <c r="L350" s="102"/>
      <c r="P350" s="118" t="s">
        <v>889</v>
      </c>
      <c r="R350" s="118" t="s">
        <v>890</v>
      </c>
      <c r="S350" s="119" t="s">
        <v>891</v>
      </c>
      <c r="T350" s="120" t="s">
        <v>892</v>
      </c>
      <c r="U350" s="118" t="s">
        <v>893</v>
      </c>
      <c r="V350" s="102"/>
      <c r="W350" s="102"/>
      <c r="X350" s="120" t="s">
        <v>87</v>
      </c>
      <c r="Z350" s="102"/>
    </row>
    <row r="351" spans="2:26" x14ac:dyDescent="0.25">
      <c r="B351" s="118" t="s">
        <v>880</v>
      </c>
      <c r="C351" s="118" t="s">
        <v>881</v>
      </c>
      <c r="D351" s="118" t="s">
        <v>882</v>
      </c>
      <c r="E351" s="119" t="s">
        <v>883</v>
      </c>
      <c r="F351" s="120" t="s">
        <v>884</v>
      </c>
      <c r="G351" s="118" t="s">
        <v>885</v>
      </c>
      <c r="H351" s="120" t="s">
        <v>886</v>
      </c>
      <c r="I351" s="120" t="s">
        <v>887</v>
      </c>
      <c r="J351" s="120" t="s">
        <v>888</v>
      </c>
      <c r="L351" s="102"/>
      <c r="P351" s="118" t="s">
        <v>889</v>
      </c>
      <c r="R351" s="118" t="s">
        <v>890</v>
      </c>
      <c r="S351" s="119" t="s">
        <v>891</v>
      </c>
      <c r="T351" s="120" t="s">
        <v>892</v>
      </c>
      <c r="U351" s="118" t="s">
        <v>893</v>
      </c>
      <c r="V351" s="102"/>
      <c r="W351" s="102"/>
      <c r="X351" s="120" t="s">
        <v>87</v>
      </c>
      <c r="Z351" s="102"/>
    </row>
    <row r="352" spans="2:26" x14ac:dyDescent="0.25">
      <c r="B352" s="118" t="s">
        <v>880</v>
      </c>
      <c r="C352" s="118" t="s">
        <v>881</v>
      </c>
      <c r="D352" s="118" t="s">
        <v>882</v>
      </c>
      <c r="E352" s="119" t="s">
        <v>883</v>
      </c>
      <c r="F352" s="120" t="s">
        <v>884</v>
      </c>
      <c r="G352" s="118" t="s">
        <v>885</v>
      </c>
      <c r="H352" s="120" t="s">
        <v>886</v>
      </c>
      <c r="I352" s="120" t="s">
        <v>887</v>
      </c>
      <c r="J352" s="120" t="s">
        <v>888</v>
      </c>
      <c r="L352" s="102"/>
      <c r="P352" s="118" t="s">
        <v>889</v>
      </c>
      <c r="R352" s="118" t="s">
        <v>890</v>
      </c>
      <c r="S352" s="119" t="s">
        <v>891</v>
      </c>
      <c r="T352" s="120" t="s">
        <v>892</v>
      </c>
      <c r="U352" s="118" t="s">
        <v>893</v>
      </c>
      <c r="V352" s="102"/>
      <c r="W352" s="102"/>
      <c r="X352" s="120" t="s">
        <v>87</v>
      </c>
      <c r="Z352" s="102"/>
    </row>
    <row r="353" spans="2:26" x14ac:dyDescent="0.25">
      <c r="E353" s="117"/>
      <c r="F353" s="102"/>
      <c r="H353" s="102"/>
      <c r="I353" s="102"/>
      <c r="J353" s="102"/>
      <c r="L353" s="102"/>
      <c r="P353" s="118" t="s">
        <v>889</v>
      </c>
      <c r="R353" s="118" t="s">
        <v>890</v>
      </c>
      <c r="S353" s="119" t="s">
        <v>891</v>
      </c>
      <c r="T353" s="120" t="s">
        <v>892</v>
      </c>
      <c r="U353" s="118" t="s">
        <v>893</v>
      </c>
      <c r="V353" s="102"/>
      <c r="W353" s="102"/>
      <c r="X353" s="120" t="s">
        <v>87</v>
      </c>
      <c r="Z353" s="102"/>
    </row>
    <row r="354" spans="2:26" x14ac:dyDescent="0.25">
      <c r="E354" s="117"/>
      <c r="F354" s="102"/>
      <c r="H354" s="102"/>
      <c r="I354" s="102"/>
      <c r="J354" s="102"/>
      <c r="L354" s="102"/>
      <c r="P354" s="118" t="s">
        <v>889</v>
      </c>
      <c r="R354" s="118" t="s">
        <v>890</v>
      </c>
      <c r="S354" s="119" t="s">
        <v>891</v>
      </c>
      <c r="T354" s="120" t="s">
        <v>892</v>
      </c>
      <c r="U354" s="118" t="s">
        <v>893</v>
      </c>
      <c r="V354" s="102"/>
      <c r="W354" s="102"/>
      <c r="X354" s="120" t="s">
        <v>87</v>
      </c>
      <c r="Z354" s="102"/>
    </row>
    <row r="355" spans="2:26" x14ac:dyDescent="0.25">
      <c r="B355" s="118" t="s">
        <v>889</v>
      </c>
      <c r="D355" s="118" t="s">
        <v>890</v>
      </c>
      <c r="E355" s="119" t="s">
        <v>891</v>
      </c>
      <c r="F355" s="120" t="s">
        <v>892</v>
      </c>
      <c r="G355" s="118" t="s">
        <v>893</v>
      </c>
      <c r="H355" s="102"/>
      <c r="I355" s="102"/>
      <c r="J355" s="120" t="s">
        <v>87</v>
      </c>
      <c r="L355" s="102"/>
      <c r="P355" s="118" t="s">
        <v>889</v>
      </c>
      <c r="R355" s="118" t="s">
        <v>890</v>
      </c>
      <c r="S355" s="119" t="s">
        <v>891</v>
      </c>
      <c r="T355" s="120" t="s">
        <v>892</v>
      </c>
      <c r="U355" s="118" t="s">
        <v>893</v>
      </c>
      <c r="V355" s="102"/>
      <c r="W355" s="102"/>
      <c r="X355" s="120" t="s">
        <v>87</v>
      </c>
      <c r="Z355" s="102"/>
    </row>
    <row r="356" spans="2:26" x14ac:dyDescent="0.25">
      <c r="B356" s="118" t="s">
        <v>889</v>
      </c>
      <c r="D356" s="118" t="s">
        <v>890</v>
      </c>
      <c r="E356" s="119" t="s">
        <v>891</v>
      </c>
      <c r="F356" s="120" t="s">
        <v>892</v>
      </c>
      <c r="G356" s="118" t="s">
        <v>893</v>
      </c>
      <c r="H356" s="102"/>
      <c r="I356" s="102"/>
      <c r="J356" s="120" t="s">
        <v>87</v>
      </c>
      <c r="L356" s="102"/>
    </row>
    <row r="357" spans="2:26" x14ac:dyDescent="0.25">
      <c r="B357" s="118" t="s">
        <v>889</v>
      </c>
      <c r="D357" s="118" t="s">
        <v>890</v>
      </c>
      <c r="E357" s="119" t="s">
        <v>891</v>
      </c>
      <c r="F357" s="120" t="s">
        <v>892</v>
      </c>
      <c r="G357" s="118" t="s">
        <v>893</v>
      </c>
      <c r="H357" s="102"/>
      <c r="I357" s="102"/>
      <c r="J357" s="120" t="s">
        <v>87</v>
      </c>
      <c r="L357" s="102"/>
    </row>
    <row r="358" spans="2:26" x14ac:dyDescent="0.25">
      <c r="B358" s="118" t="s">
        <v>889</v>
      </c>
      <c r="D358" s="118" t="s">
        <v>890</v>
      </c>
      <c r="E358" s="119" t="s">
        <v>891</v>
      </c>
      <c r="F358" s="120" t="s">
        <v>892</v>
      </c>
      <c r="G358" s="118" t="s">
        <v>893</v>
      </c>
      <c r="H358" s="102"/>
      <c r="I358" s="102"/>
      <c r="J358" s="120" t="s">
        <v>87</v>
      </c>
      <c r="L358" s="102"/>
    </row>
    <row r="359" spans="2:26" x14ac:dyDescent="0.25">
      <c r="B359" s="118" t="s">
        <v>889</v>
      </c>
      <c r="D359" s="118" t="s">
        <v>890</v>
      </c>
      <c r="E359" s="119" t="s">
        <v>891</v>
      </c>
      <c r="F359" s="120" t="s">
        <v>892</v>
      </c>
      <c r="G359" s="118" t="s">
        <v>893</v>
      </c>
      <c r="H359" s="102"/>
      <c r="I359" s="102"/>
      <c r="J359" s="120" t="s">
        <v>87</v>
      </c>
      <c r="L359" s="102"/>
    </row>
    <row r="360" spans="2:26" x14ac:dyDescent="0.25">
      <c r="B360" s="118" t="s">
        <v>889</v>
      </c>
      <c r="D360" s="118" t="s">
        <v>890</v>
      </c>
      <c r="E360" s="119" t="s">
        <v>891</v>
      </c>
      <c r="F360" s="120" t="s">
        <v>892</v>
      </c>
      <c r="G360" s="118" t="s">
        <v>893</v>
      </c>
      <c r="H360" s="102"/>
      <c r="I360" s="102"/>
      <c r="J360" s="120" t="s">
        <v>87</v>
      </c>
      <c r="L360" s="102"/>
    </row>
  </sheetData>
  <sortState ref="A8:M306">
    <sortCondition ref="A8:A30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Liquid Capital</vt:lpstr>
      <vt:lpstr>1.5 &amp; 3.8</vt:lpstr>
      <vt:lpstr>var_margin</vt:lpstr>
      <vt:lpstr>Sheet1</vt:lpstr>
      <vt:lpstr>New 5 days</vt:lpstr>
      <vt:lpstr>'Liquid Capital'!Print_Area</vt:lpstr>
      <vt:lpstr>'1.5 &amp; 3.8'!Print_Titles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2021-05-06T07:14:16Z</dcterms:modified>
</cp:coreProperties>
</file>