
<file path=[Content_Types].xml><?xml version="1.0" encoding="utf-8"?>
<Types xmlns="http://schemas.openxmlformats.org/package/2006/content-types">
  <Override PartName="/xl/externalLinks/externalLink7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96.xml" ContentType="application/vnd.openxmlformats-officedocument.spreadsheetml.externalLink+xml"/>
  <Override PartName="/xl/styles.xml" ContentType="application/vnd.openxmlformats-officedocument.spreadsheetml.styles+xml"/>
  <Override PartName="/xl/externalLinks/externalLink27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92.xml" ContentType="application/vnd.openxmlformats-officedocument.spreadsheetml.externalLink+xml"/>
  <Default Extension="xml" ContentType="application/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101.xml" ContentType="application/vnd.openxmlformats-officedocument.spreadsheetml.externalLink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70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externalLinks/externalLink99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97.xml" ContentType="application/vnd.openxmlformats-officedocument.spreadsheetml.externalLink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102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89.xml" ContentType="application/vnd.openxmlformats-officedocument.spreadsheetml.externalLink+xml"/>
  <Override PartName="/docProps/core.xml" ContentType="application/vnd.openxmlformats-package.core-properties+xml"/>
  <Override PartName="/xl/externalLinks/externalLink69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94.xml" ContentType="application/vnd.openxmlformats-officedocument.spreadsheetml.externalLink+xml"/>
  <Override PartName="/xl/theme/theme1.xml" ContentType="application/vnd.openxmlformats-officedocument.theme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103.xml" ContentType="application/vnd.openxmlformats-officedocument.spreadsheetml.externalLink+xml"/>
  <Default Extension="rels" ContentType="application/vnd.openxmlformats-package.relationships+xml"/>
  <Override PartName="/xl/worksheets/sheet5.xml" ContentType="application/vnd.openxmlformats-officedocument.spreadsheetml.worksheet+xml"/>
  <Override PartName="/xl/externalLinks/externalLink25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90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7635" activeTab="4"/>
  </bookViews>
  <sheets>
    <sheet name="BS" sheetId="1" r:id="rId1"/>
    <sheet name="PL " sheetId="2" r:id="rId2"/>
    <sheet name="CI" sheetId="3" r:id="rId3"/>
    <sheet name="CF" sheetId="4" r:id="rId4"/>
    <sheet name="EQ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</externalReferences>
  <definedNames>
    <definedName name="\a">#REF!</definedName>
    <definedName name="\a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W">#REF!</definedName>
    <definedName name="\X">#REF!</definedName>
    <definedName name="\Y">#REF!</definedName>
    <definedName name="\Z">#REF!</definedName>
    <definedName name="_">'[1]P&amp;L, CF and Notes'!#REF!</definedName>
    <definedName name="_________________DEC97">[2]SPIN!$A$105:$I$106</definedName>
    <definedName name="_________________FEB98">[2]SPIN!$A$155:$I$156</definedName>
    <definedName name="_________________JAN98">[2]SPIN!$A$135:$I$136</definedName>
    <definedName name="_________________MAR98">[2]SPIN!$A$180:$I$181</definedName>
    <definedName name="_________________MAY98">[2]SPIN!$A$237:$I$238</definedName>
    <definedName name="_________________NOV97">[2]SPIN!$A$73:$I$74</definedName>
    <definedName name="_________________OCT97">[2]SPIN!$A$40:$I$41</definedName>
    <definedName name="________________DEC97">[3]SPIN!$A$105:$I$106</definedName>
    <definedName name="________________FEB98">[3]SPIN!$A$155:$I$156</definedName>
    <definedName name="________________JAN98">[3]SPIN!$A$135:$I$136</definedName>
    <definedName name="________________MAR98">[3]SPIN!$A$180:$I$181</definedName>
    <definedName name="________________MAY98">[3]SPIN!$A$237:$I$238</definedName>
    <definedName name="________________NOV97">[3]SPIN!$A$73:$I$74</definedName>
    <definedName name="________________OCT97">[3]SPIN!$A$40:$I$41</definedName>
    <definedName name="_______________J439643">[4]Notes!#REF!</definedName>
    <definedName name="______________DEC97">[3]SPIN!$A$105:$I$106</definedName>
    <definedName name="______________FEB98">[3]SPIN!$A$155:$I$156</definedName>
    <definedName name="______________J439643">[4]Notes!#REF!</definedName>
    <definedName name="______________JAN98">[3]SPIN!$A$135:$I$136</definedName>
    <definedName name="______________MAR98">[3]SPIN!$A$180:$I$181</definedName>
    <definedName name="______________MAY98">[3]SPIN!$A$237:$I$238</definedName>
    <definedName name="______________NOV97">[3]SPIN!$A$73:$I$74</definedName>
    <definedName name="______________OCT97">[3]SPIN!$A$40:$I$41</definedName>
    <definedName name="_____________J439643">[4]Notes!#REF!</definedName>
    <definedName name="_____________pnt1">#REF!</definedName>
    <definedName name="_____________prn3">#REF!</definedName>
    <definedName name="____________DEC97">[3]SPIN!$A$105:$I$106</definedName>
    <definedName name="____________FEB98">[3]SPIN!$A$155:$I$156</definedName>
    <definedName name="____________J439643">[4]Notes!#REF!</definedName>
    <definedName name="____________JAN98">[3]SPIN!$A$135:$I$136</definedName>
    <definedName name="____________MAR98">[3]SPIN!$A$180:$I$181</definedName>
    <definedName name="____________MAY98">[3]SPIN!$A$237:$I$238</definedName>
    <definedName name="____________NOV97">[3]SPIN!$A$73:$I$74</definedName>
    <definedName name="____________OCT97">[3]SPIN!$A$40:$I$41</definedName>
    <definedName name="____________pnt1">#REF!</definedName>
    <definedName name="____________prn3">#REF!</definedName>
    <definedName name="___________abc1">#REF!</definedName>
    <definedName name="___________ENG0003">#REF!</definedName>
    <definedName name="___________ENG00031">#REF!</definedName>
    <definedName name="___________Gmt15">#REF!</definedName>
    <definedName name="___________J439643">[4]Notes!#REF!</definedName>
    <definedName name="___________kh1">#REF!</definedName>
    <definedName name="___________mcr4">#REF!</definedName>
    <definedName name="___________pnt1">#REF!</definedName>
    <definedName name="___________Pr8">[5]Avsb!$O$79</definedName>
    <definedName name="___________prn3">#REF!</definedName>
    <definedName name="___________rng31">#REF!</definedName>
    <definedName name="___________rng332">#REF!</definedName>
    <definedName name="___________Sep99">'[5]P&amp;L'!$AR$3:$AR$5,'[5]P&amp;L'!$AR$7,'[5]P&amp;L'!$AR$9,'[5]P&amp;L'!$AR$10,'[5]P&amp;L'!$AR$12,'[5]P&amp;L'!$AR$14,'[5]P&amp;L'!$AR$16</definedName>
    <definedName name="___________Std1">[5]Mst!$F$66</definedName>
    <definedName name="___________Yr1998">[5]Mst!$I$1</definedName>
    <definedName name="___________Yr98">'[5]P&amp;L'!$AD$3:$AD$5,'[5]P&amp;L'!$AD$7:$AD$7,'[5]P&amp;L'!$AD$9:$AD$10,'[5]P&amp;L'!$AD$12,'[5]P&amp;L'!$AD$14,'[5]P&amp;L'!$AD$16</definedName>
    <definedName name="__________A65800">#REF!</definedName>
    <definedName name="__________A66000">#REF!</definedName>
    <definedName name="__________abc1">#REF!</definedName>
    <definedName name="__________DEC97">[2]SPIN!$A$105:$I$106</definedName>
    <definedName name="__________ENG0003">#REF!</definedName>
    <definedName name="__________ENG00031">#REF!</definedName>
    <definedName name="__________ENG003">#REF!</definedName>
    <definedName name="__________FEB98">[2]SPIN!$A$155:$I$156</definedName>
    <definedName name="__________Gmt15">#REF!</definedName>
    <definedName name="__________J439643">[4]Notes!#REF!</definedName>
    <definedName name="__________JAN98">[2]SPIN!$A$135:$I$136</definedName>
    <definedName name="__________kh1">#REF!</definedName>
    <definedName name="__________MAR97">#REF!</definedName>
    <definedName name="__________MAR98">[2]SPIN!$A$180:$I$181</definedName>
    <definedName name="__________MAY98">[2]SPIN!$A$237:$I$238</definedName>
    <definedName name="__________mcr4">#REF!</definedName>
    <definedName name="__________NOV97">[2]SPIN!$A$73:$I$74</definedName>
    <definedName name="__________OCT97">[2]SPIN!$A$40:$I$41</definedName>
    <definedName name="__________pnt1">#REF!</definedName>
    <definedName name="__________Pr1">#REF!</definedName>
    <definedName name="__________Pr2">#REF!</definedName>
    <definedName name="__________Pr3">#REF!</definedName>
    <definedName name="__________Pr4">#REF!</definedName>
    <definedName name="__________Pr8">[5]Avsb!$O$79</definedName>
    <definedName name="__________prn3">#REF!</definedName>
    <definedName name="__________Rng1">#REF!,#REF!,#REF!,#REF!,#REF!</definedName>
    <definedName name="__________rng2">#REF!,#REF!,#REF!,#REF!,#REF!,#REF!,#REF!,#REF!,#REF!</definedName>
    <definedName name="__________rng31">#REF!</definedName>
    <definedName name="__________rng332">#REF!</definedName>
    <definedName name="__________SEC107">#REF!</definedName>
    <definedName name="__________Sep98">'[5]P&amp;L'!$AB$3:$AB$5,'[5]P&amp;L'!$AB$7:$AB$7,'[5]P&amp;L'!$AB$9:$AB$10,'[5]P&amp;L'!$AB$12,'[5]P&amp;L'!$AB$14,'[5]P&amp;L'!$AB$16</definedName>
    <definedName name="__________Sep99">'[5]P&amp;L'!$AR$3:$AR$5,'[5]P&amp;L'!$AR$7,'[5]P&amp;L'!$AR$9,'[5]P&amp;L'!$AR$10,'[5]P&amp;L'!$AR$12,'[5]P&amp;L'!$AR$14,'[5]P&amp;L'!$AR$16</definedName>
    <definedName name="__________Std1">[5]Mst!$F$66</definedName>
    <definedName name="__________Yr1998">[5]Mst!$I$1</definedName>
    <definedName name="__________Yr98">'[5]P&amp;L'!$AD$3:$AD$5,'[5]P&amp;L'!$AD$7:$AD$7,'[5]P&amp;L'!$AD$9:$AD$10,'[5]P&amp;L'!$AD$12,'[5]P&amp;L'!$AD$14,'[5]P&amp;L'!$AD$16</definedName>
    <definedName name="_________A65800">#REF!</definedName>
    <definedName name="_________A66000">#REF!</definedName>
    <definedName name="_________abc1">#REF!</definedName>
    <definedName name="_________DEC97">[2]SPIN!$A$105:$I$106</definedName>
    <definedName name="_________ENG0003">#REF!</definedName>
    <definedName name="_________ENG00031">#REF!</definedName>
    <definedName name="_________ENG003">#REF!</definedName>
    <definedName name="_________FEB98">[2]SPIN!$A$155:$I$156</definedName>
    <definedName name="_________Gmt15">#REF!</definedName>
    <definedName name="_________J439643">[4]Notes!#REF!</definedName>
    <definedName name="_________JAN98">[2]SPIN!$A$135:$I$136</definedName>
    <definedName name="_________kh1">#REF!</definedName>
    <definedName name="_________MAR97">#REF!</definedName>
    <definedName name="_________MAR98">[2]SPIN!$A$180:$I$181</definedName>
    <definedName name="_________MAY98">[2]SPIN!$A$237:$I$238</definedName>
    <definedName name="_________mcr4">#REF!</definedName>
    <definedName name="_________NOV97">[2]SPIN!$A$73:$I$74</definedName>
    <definedName name="_________OCT97">[2]SPIN!$A$40:$I$41</definedName>
    <definedName name="_________Pr1">#REF!</definedName>
    <definedName name="_________Pr2">#REF!</definedName>
    <definedName name="_________Pr3">#REF!</definedName>
    <definedName name="_________Pr4">#REF!</definedName>
    <definedName name="_________Pr7">[5]Avsb!$M$79</definedName>
    <definedName name="_________Pr8">[5]Avsb!$O$79</definedName>
    <definedName name="_________Rng1">#REF!,#REF!,#REF!,#REF!,#REF!</definedName>
    <definedName name="_________rng2">#REF!,#REF!,#REF!,#REF!,#REF!,#REF!,#REF!,#REF!,#REF!</definedName>
    <definedName name="_________rng31">#REF!</definedName>
    <definedName name="_________rng332">#REF!</definedName>
    <definedName name="_________SEC107">#REF!</definedName>
    <definedName name="_________Sep98">'[5]P&amp;L'!$AB$3:$AB$5,'[5]P&amp;L'!$AB$7:$AB$7,'[5]P&amp;L'!$AB$9:$AB$10,'[5]P&amp;L'!$AB$12,'[5]P&amp;L'!$AB$14,'[5]P&amp;L'!$AB$16</definedName>
    <definedName name="_________Sep99">'[5]P&amp;L'!$AR$3:$AR$5,'[5]P&amp;L'!$AR$7,'[5]P&amp;L'!$AR$9,'[5]P&amp;L'!$AR$10,'[5]P&amp;L'!$AR$12,'[5]P&amp;L'!$AR$14,'[5]P&amp;L'!$AR$16</definedName>
    <definedName name="_________Std1">[5]Mst!$F$66</definedName>
    <definedName name="_________Yr1998">[5]Mst!$I$1</definedName>
    <definedName name="_________Yr98">'[5]P&amp;L'!$AD$3:$AD$5,'[5]P&amp;L'!$AD$7:$AD$7,'[5]P&amp;L'!$AD$9:$AD$10,'[5]P&amp;L'!$AD$12,'[5]P&amp;L'!$AD$14,'[5]P&amp;L'!$AD$16</definedName>
    <definedName name="________A65800">#REF!</definedName>
    <definedName name="________A66000">#REF!</definedName>
    <definedName name="________abc1">#REF!</definedName>
    <definedName name="________BOT7">#REF!</definedName>
    <definedName name="________DEC97">[2]SPIN!$A$105:$I$106</definedName>
    <definedName name="________ENG0003">#REF!</definedName>
    <definedName name="________ENG00031">#REF!</definedName>
    <definedName name="________ENG003">#REF!</definedName>
    <definedName name="________FEB98">[2]SPIN!$A$155:$I$156</definedName>
    <definedName name="________Gmt15">#REF!</definedName>
    <definedName name="________J439643">[4]Notes!#REF!</definedName>
    <definedName name="________JAN98">[2]SPIN!$A$135:$I$136</definedName>
    <definedName name="________kh1">#REF!</definedName>
    <definedName name="________MAR97">#REF!</definedName>
    <definedName name="________MAR98">[2]SPIN!$A$180:$I$181</definedName>
    <definedName name="________MAY98">[2]SPIN!$A$237:$I$238</definedName>
    <definedName name="________mcr4">#REF!</definedName>
    <definedName name="________NOV97">[2]SPIN!$A$73:$I$74</definedName>
    <definedName name="________OCT97">[2]SPIN!$A$40:$I$41</definedName>
    <definedName name="________pnt1">#REF!</definedName>
    <definedName name="________Pr1">#REF!</definedName>
    <definedName name="________Pr2">#REF!</definedName>
    <definedName name="________Pr3">#REF!</definedName>
    <definedName name="________Pr4">#REF!</definedName>
    <definedName name="________Pr7">[5]Avsb!$M$79</definedName>
    <definedName name="________Pr8">[5]Avsb!$O$79</definedName>
    <definedName name="________prn3">#REF!</definedName>
    <definedName name="________Rng1">#REF!,#REF!,#REF!,#REF!,#REF!</definedName>
    <definedName name="________rng2">#REF!,#REF!,#REF!,#REF!,#REF!,#REF!,#REF!,#REF!,#REF!</definedName>
    <definedName name="________rng31">#REF!</definedName>
    <definedName name="________rng332">#REF!</definedName>
    <definedName name="________SEC107">#REF!</definedName>
    <definedName name="________Sep98">'[5]P&amp;L'!$AB$3:$AB$5,'[5]P&amp;L'!$AB$7:$AB$7,'[5]P&amp;L'!$AB$9:$AB$10,'[5]P&amp;L'!$AB$12,'[5]P&amp;L'!$AB$14,'[5]P&amp;L'!$AB$16</definedName>
    <definedName name="________Sep99">'[5]P&amp;L'!$AR$3:$AR$5,'[5]P&amp;L'!$AR$7,'[5]P&amp;L'!$AR$9,'[5]P&amp;L'!$AR$10,'[5]P&amp;L'!$AR$12,'[5]P&amp;L'!$AR$14,'[5]P&amp;L'!$AR$16</definedName>
    <definedName name="________SPA1">#REF!</definedName>
    <definedName name="________Std1">[5]Mst!$F$66</definedName>
    <definedName name="________Yr1998">[5]Mst!$I$1</definedName>
    <definedName name="________Yr98">'[5]P&amp;L'!$AD$3:$AD$5,'[5]P&amp;L'!$AD$7:$AD$7,'[5]P&amp;L'!$AD$9:$AD$10,'[5]P&amp;L'!$AD$12,'[5]P&amp;L'!$AD$14,'[5]P&amp;L'!$AD$16</definedName>
    <definedName name="_______A65800">#REF!</definedName>
    <definedName name="_______A66000">#REF!</definedName>
    <definedName name="_______abc1">#REF!</definedName>
    <definedName name="_______BOT7">#REF!</definedName>
    <definedName name="_______DEC97">[2]SPIN!$A$105:$I$106</definedName>
    <definedName name="_______ENG0003">#REF!</definedName>
    <definedName name="_______ENG00031">#REF!</definedName>
    <definedName name="_______ENG003">#REF!</definedName>
    <definedName name="_______FEB98">[2]SPIN!$A$155:$I$156</definedName>
    <definedName name="_______Gmt15">#REF!</definedName>
    <definedName name="_______J439643">[4]Notes!#REF!</definedName>
    <definedName name="_______JAN98">[2]SPIN!$A$135:$I$136</definedName>
    <definedName name="_______kh1">#REF!</definedName>
    <definedName name="_______MAR97">#REF!</definedName>
    <definedName name="_______MAR98">[2]SPIN!$A$180:$I$181</definedName>
    <definedName name="_______MAY98">[2]SPIN!$A$237:$I$238</definedName>
    <definedName name="_______mcr4">#REF!</definedName>
    <definedName name="_______NOV97">[2]SPIN!$A$73:$I$74</definedName>
    <definedName name="_______OCT97">[2]SPIN!$A$40:$I$41</definedName>
    <definedName name="_______pnt1">#REF!</definedName>
    <definedName name="_______Pr1">#REF!</definedName>
    <definedName name="_______Pr2">#REF!</definedName>
    <definedName name="_______Pr3">#REF!</definedName>
    <definedName name="_______Pr4">#REF!</definedName>
    <definedName name="_______Pr7">[5]Avsb!$M$79</definedName>
    <definedName name="_______Pr8">[5]Avsb!$O$79</definedName>
    <definedName name="_______prn3">#REF!</definedName>
    <definedName name="_______Rng1">#REF!,#REF!,#REF!,#REF!,#REF!</definedName>
    <definedName name="_______rng2">#REF!,#REF!,#REF!,#REF!,#REF!,#REF!,#REF!,#REF!,#REF!</definedName>
    <definedName name="_______rng31">#REF!</definedName>
    <definedName name="_______rng332">#REF!</definedName>
    <definedName name="_______SEC107">#REF!</definedName>
    <definedName name="_______Sep98">'[5]P&amp;L'!$AB$3:$AB$5,'[5]P&amp;L'!$AB$7:$AB$7,'[5]P&amp;L'!$AB$9:$AB$10,'[5]P&amp;L'!$AB$12,'[5]P&amp;L'!$AB$14,'[5]P&amp;L'!$AB$16</definedName>
    <definedName name="_______Sep99">'[5]P&amp;L'!$AR$3:$AR$5,'[5]P&amp;L'!$AR$7,'[5]P&amp;L'!$AR$9,'[5]P&amp;L'!$AR$10,'[5]P&amp;L'!$AR$12,'[5]P&amp;L'!$AR$14,'[5]P&amp;L'!$AR$16</definedName>
    <definedName name="_______SPA1">#REF!</definedName>
    <definedName name="_______Std1">[5]Mst!$F$66</definedName>
    <definedName name="_______Yr1998">[5]Mst!$I$1</definedName>
    <definedName name="_______Yr98">'[5]P&amp;L'!$AD$3:$AD$5,'[5]P&amp;L'!$AD$7:$AD$7,'[5]P&amp;L'!$AD$9:$AD$10,'[5]P&amp;L'!$AD$12,'[5]P&amp;L'!$AD$14,'[5]P&amp;L'!$AD$16</definedName>
    <definedName name="______A65800">#REF!</definedName>
    <definedName name="______A66000">#REF!</definedName>
    <definedName name="______abc1">#REF!</definedName>
    <definedName name="______BOT7">#REF!</definedName>
    <definedName name="______DEC97">[2]SPIN!$A$105:$I$106</definedName>
    <definedName name="______ENG0003">#REF!</definedName>
    <definedName name="______ENG00031">#REF!</definedName>
    <definedName name="______ENG003">#REF!</definedName>
    <definedName name="______FEB98">[2]SPIN!$A$155:$I$156</definedName>
    <definedName name="______Gmt15">#REF!</definedName>
    <definedName name="______J439643">[4]Notes!#REF!</definedName>
    <definedName name="______JAN98">[2]SPIN!$A$135:$I$136</definedName>
    <definedName name="______kh1">#REF!</definedName>
    <definedName name="______MAR97">#REF!</definedName>
    <definedName name="______MAR98">[2]SPIN!$A$180:$I$181</definedName>
    <definedName name="______MAY98">[2]SPIN!$A$237:$I$238</definedName>
    <definedName name="______mcr4">#REF!</definedName>
    <definedName name="______NOV97">[2]SPIN!$A$73:$I$74</definedName>
    <definedName name="______OCT97">[2]SPIN!$A$40:$I$41</definedName>
    <definedName name="______pnt1">#REF!</definedName>
    <definedName name="______Pr1">#REF!</definedName>
    <definedName name="______Pr2">#REF!</definedName>
    <definedName name="______Pr3">#REF!</definedName>
    <definedName name="______Pr4">#REF!</definedName>
    <definedName name="______Pr7">[5]Avsb!$M$79</definedName>
    <definedName name="______Pr8">[5]Avsb!$O$79</definedName>
    <definedName name="______prn3">#REF!</definedName>
    <definedName name="______Rng1">#REF!,#REF!,#REF!,#REF!,#REF!</definedName>
    <definedName name="______rng2">#REF!,#REF!,#REF!,#REF!,#REF!,#REF!,#REF!,#REF!,#REF!</definedName>
    <definedName name="______rng31">#REF!</definedName>
    <definedName name="______rng332">#REF!</definedName>
    <definedName name="______SEC107">#REF!</definedName>
    <definedName name="______Sep98">'[5]P&amp;L'!$AB$3:$AB$5,'[5]P&amp;L'!$AB$7:$AB$7,'[5]P&amp;L'!$AB$9:$AB$10,'[5]P&amp;L'!$AB$12,'[5]P&amp;L'!$AB$14,'[5]P&amp;L'!$AB$16</definedName>
    <definedName name="______Sep99">'[5]P&amp;L'!$AR$3:$AR$5,'[5]P&amp;L'!$AR$7,'[5]P&amp;L'!$AR$9,'[5]P&amp;L'!$AR$10,'[5]P&amp;L'!$AR$12,'[5]P&amp;L'!$AR$14,'[5]P&amp;L'!$AR$16</definedName>
    <definedName name="______SPA1">#REF!</definedName>
    <definedName name="______Std1">[5]Mst!$F$66</definedName>
    <definedName name="______Yr1998">[5]Mst!$I$1</definedName>
    <definedName name="______Yr98">'[5]P&amp;L'!$AD$3:$AD$5,'[5]P&amp;L'!$AD$7:$AD$7,'[5]P&amp;L'!$AD$9:$AD$10,'[5]P&amp;L'!$AD$12,'[5]P&amp;L'!$AD$14,'[5]P&amp;L'!$AD$16</definedName>
    <definedName name="_____A65800">#REF!</definedName>
    <definedName name="_____A66000">#REF!</definedName>
    <definedName name="_____abc1">#REF!</definedName>
    <definedName name="_____BOT7">#REF!</definedName>
    <definedName name="_____DEC97">[2]SPIN!$A$105:$I$106</definedName>
    <definedName name="_____ENG0003">#REF!</definedName>
    <definedName name="_____ENG00031">#REF!</definedName>
    <definedName name="_____ENG003">#REF!</definedName>
    <definedName name="_____FEB98">[2]SPIN!$A$155:$I$156</definedName>
    <definedName name="_____Gmt15">#REF!</definedName>
    <definedName name="_____J439643">[6]Notes!#REF!</definedName>
    <definedName name="_____JAN98">[2]SPIN!$A$135:$I$136</definedName>
    <definedName name="_____kh1">#REF!</definedName>
    <definedName name="_____MAR97">#REF!</definedName>
    <definedName name="_____MAR98">[2]SPIN!$A$180:$I$181</definedName>
    <definedName name="_____MAY98">[2]SPIN!$A$237:$I$238</definedName>
    <definedName name="_____mcr4">#REF!</definedName>
    <definedName name="_____NOV97">[2]SPIN!$A$73:$I$74</definedName>
    <definedName name="_____OCT97">[2]SPIN!$A$40:$I$41</definedName>
    <definedName name="_____pnt1">#REF!</definedName>
    <definedName name="_____Pr1">#REF!</definedName>
    <definedName name="_____Pr2">#REF!</definedName>
    <definedName name="_____Pr3">#REF!</definedName>
    <definedName name="_____Pr4">#REF!</definedName>
    <definedName name="_____Pr7">[5]Avsb!$M$79</definedName>
    <definedName name="_____Pr8">[5]Avsb!$O$79</definedName>
    <definedName name="_____prn3">#REF!</definedName>
    <definedName name="_____Rng1">#REF!,#REF!,#REF!,#REF!,#REF!</definedName>
    <definedName name="_____rng2">#REF!,#REF!,#REF!,#REF!,#REF!,#REF!,#REF!,#REF!,#REF!</definedName>
    <definedName name="_____rng31">#REF!</definedName>
    <definedName name="_____rng332">#REF!</definedName>
    <definedName name="_____SEC107">#REF!</definedName>
    <definedName name="_____Sep98">'[5]P&amp;L'!$AB$3:$AB$5,'[5]P&amp;L'!$AB$7:$AB$7,'[5]P&amp;L'!$AB$9:$AB$10,'[5]P&amp;L'!$AB$12,'[5]P&amp;L'!$AB$14,'[5]P&amp;L'!$AB$16</definedName>
    <definedName name="_____Sep99">'[5]P&amp;L'!$AR$3:$AR$5,'[5]P&amp;L'!$AR$7,'[5]P&amp;L'!$AR$9,'[5]P&amp;L'!$AR$10,'[5]P&amp;L'!$AR$12,'[5]P&amp;L'!$AR$14,'[5]P&amp;L'!$AR$16</definedName>
    <definedName name="_____sh2">#REF!</definedName>
    <definedName name="_____sh3">#REF!</definedName>
    <definedName name="_____SPA1">#REF!</definedName>
    <definedName name="_____Std1">[5]Mst!$F$66</definedName>
    <definedName name="_____Yr1998">[5]Mst!$I$1</definedName>
    <definedName name="_____Yr98">'[5]P&amp;L'!$AD$3:$AD$5,'[5]P&amp;L'!$AD$7:$AD$7,'[5]P&amp;L'!$AD$9:$AD$10,'[5]P&amp;L'!$AD$12,'[5]P&amp;L'!$AD$14,'[5]P&amp;L'!$AD$16</definedName>
    <definedName name="____A65800">#REF!</definedName>
    <definedName name="____A66000">#REF!</definedName>
    <definedName name="____abc1">#REF!</definedName>
    <definedName name="____BOT7">#REF!</definedName>
    <definedName name="____DEC97">[2]SPIN!$A$105:$I$106</definedName>
    <definedName name="____ENG0003">#REF!</definedName>
    <definedName name="____ENG00031">#REF!</definedName>
    <definedName name="____ENG003">#REF!</definedName>
    <definedName name="____FEB98">[2]SPIN!$A$155:$I$156</definedName>
    <definedName name="____Gmt15">#REF!</definedName>
    <definedName name="____J439643">[4]Notes!#REF!</definedName>
    <definedName name="____JAN98">[2]SPIN!$A$135:$I$136</definedName>
    <definedName name="____kh1">#REF!</definedName>
    <definedName name="____MAR97">#REF!</definedName>
    <definedName name="____MAR98">[2]SPIN!$A$180:$I$181</definedName>
    <definedName name="____MAY98">[2]SPIN!$A$237:$I$238</definedName>
    <definedName name="____mcr4">#REF!</definedName>
    <definedName name="____NOV97">[2]SPIN!$A$73:$I$74</definedName>
    <definedName name="____OCT97">[2]SPIN!$A$40:$I$41</definedName>
    <definedName name="____pnt1">#REF!</definedName>
    <definedName name="____Pr1">#REF!</definedName>
    <definedName name="____Pr2">#REF!</definedName>
    <definedName name="____Pr3">#REF!</definedName>
    <definedName name="____Pr4">#REF!</definedName>
    <definedName name="____Pr7">[5]Avsb!$M$79</definedName>
    <definedName name="____Pr8">[5]Avsb!$O$79</definedName>
    <definedName name="____prn3">#REF!</definedName>
    <definedName name="____Rng1">#REF!,#REF!,#REF!,#REF!,#REF!</definedName>
    <definedName name="____rng2">#REF!,#REF!,#REF!,#REF!,#REF!,#REF!,#REF!,#REF!,#REF!</definedName>
    <definedName name="____rng31">#REF!</definedName>
    <definedName name="____rng332">#REF!</definedName>
    <definedName name="____SEC107">#REF!</definedName>
    <definedName name="____Sep98">'[5]P&amp;L'!$AB$3:$AB$5,'[5]P&amp;L'!$AB$7:$AB$7,'[5]P&amp;L'!$AB$9:$AB$10,'[5]P&amp;L'!$AB$12,'[5]P&amp;L'!$AB$14,'[5]P&amp;L'!$AB$16</definedName>
    <definedName name="____Sep99">'[5]P&amp;L'!$AR$3:$AR$5,'[5]P&amp;L'!$AR$7,'[5]P&amp;L'!$AR$9,'[5]P&amp;L'!$AR$10,'[5]P&amp;L'!$AR$12,'[5]P&amp;L'!$AR$14,'[5]P&amp;L'!$AR$16</definedName>
    <definedName name="____sh2">#REF!</definedName>
    <definedName name="____sh3">#REF!</definedName>
    <definedName name="____SPA1">#REF!</definedName>
    <definedName name="____Std1">[5]Mst!$F$66</definedName>
    <definedName name="____T1">'[7]Deferred tax 2008'!#REF!</definedName>
    <definedName name="____T2">'[7]Sugar tax dep'!$L$29</definedName>
    <definedName name="____T3" hidden="1">'[7]Sugar tax dep'!$AH$1:$AH$65536</definedName>
    <definedName name="____T4" hidden="1">'[7]Sugar tax dep'!$AF$1:$AF$65536</definedName>
    <definedName name="____T5" hidden="1">'[7]Sugar tax dep'!$AG$29</definedName>
    <definedName name="____T6" hidden="1">'[7]Sugar tax dep'!$L$29</definedName>
    <definedName name="____Yr1998">[5]Mst!$I$1</definedName>
    <definedName name="____Yr98">'[5]P&amp;L'!$AD$3:$AD$5,'[5]P&amp;L'!$AD$7:$AD$7,'[5]P&amp;L'!$AD$9:$AD$10,'[5]P&amp;L'!$AD$12,'[5]P&amp;L'!$AD$14,'[5]P&amp;L'!$AD$16</definedName>
    <definedName name="___A65800">#REF!</definedName>
    <definedName name="___A66000">#REF!</definedName>
    <definedName name="___BOT7">#REF!</definedName>
    <definedName name="___DEC97">[2]SPIN!$A$105:$I$106</definedName>
    <definedName name="___ENG0003">#REF!</definedName>
    <definedName name="___ENG00031">#REF!</definedName>
    <definedName name="___FEB98">[2]SPIN!$A$155:$I$156</definedName>
    <definedName name="___Gmt15">#REF!</definedName>
    <definedName name="___J439643">[8]Notes!#REF!</definedName>
    <definedName name="___JAN98">[2]SPIN!$A$135:$I$136</definedName>
    <definedName name="___MAR97">#REF!</definedName>
    <definedName name="___MAR98">[2]SPIN!$A$180:$I$181</definedName>
    <definedName name="___MAY98">[2]SPIN!$A$237:$I$238</definedName>
    <definedName name="___NOV97">[2]SPIN!$A$73:$I$74</definedName>
    <definedName name="___OCT97">[2]SPIN!$A$40:$I$41</definedName>
    <definedName name="___pnt1">#REF!</definedName>
    <definedName name="___Pr1">#REF!</definedName>
    <definedName name="___Pr2">#REF!</definedName>
    <definedName name="___Pr3">#REF!</definedName>
    <definedName name="___Pr4">#REF!</definedName>
    <definedName name="___Pr7">[5]Avsb!$M$79</definedName>
    <definedName name="___Pr8">[5]Avsb!$O$79</definedName>
    <definedName name="___prn3">#REF!</definedName>
    <definedName name="___Rng1">#REF!,#REF!,#REF!,#REF!,#REF!</definedName>
    <definedName name="___rng2">#REF!,#REF!,#REF!,#REF!,#REF!,#REF!,#REF!,#REF!,#REF!</definedName>
    <definedName name="___rng31">#REF!</definedName>
    <definedName name="___rng332">#REF!</definedName>
    <definedName name="___SEC107">#REF!</definedName>
    <definedName name="___Sep98">'[5]P&amp;L'!$AB$3:$AB$5,'[5]P&amp;L'!$AB$7:$AB$7,'[5]P&amp;L'!$AB$9:$AB$10,'[5]P&amp;L'!$AB$12,'[5]P&amp;L'!$AB$14,'[5]P&amp;L'!$AB$16</definedName>
    <definedName name="___Sep99">'[5]P&amp;L'!$AR$3:$AR$5,'[5]P&amp;L'!$AR$7,'[5]P&amp;L'!$AR$9,'[5]P&amp;L'!$AR$10,'[5]P&amp;L'!$AR$12,'[5]P&amp;L'!$AR$14,'[5]P&amp;L'!$AR$16</definedName>
    <definedName name="___sh2">#REF!</definedName>
    <definedName name="___sh3">#REF!</definedName>
    <definedName name="___SPA1">#REF!</definedName>
    <definedName name="___Std1">[5]Mst!$F$66</definedName>
    <definedName name="___T1">'[7]Deferred tax 2008'!#REF!</definedName>
    <definedName name="___T2">'[7]Sugar tax dep'!$L$29</definedName>
    <definedName name="___T3" hidden="1">'[7]Sugar tax dep'!$AH$1:$AH$65536</definedName>
    <definedName name="___T4" hidden="1">'[7]Sugar tax dep'!$AF$1:$AF$65536</definedName>
    <definedName name="___T5" hidden="1">'[7]Sugar tax dep'!$AG$29</definedName>
    <definedName name="___T6" hidden="1">'[7]Sugar tax dep'!$L$29</definedName>
    <definedName name="___Yr1998">[5]Mst!$I$1</definedName>
    <definedName name="___Yr98">'[5]P&amp;L'!$AD$3:$AD$5,'[5]P&amp;L'!$AD$7:$AD$7,'[5]P&amp;L'!$AD$9:$AD$10,'[5]P&amp;L'!$AD$12,'[5]P&amp;L'!$AD$14,'[5]P&amp;L'!$AD$16</definedName>
    <definedName name="__1_">'[9]Balance Sheet'!#REF!</definedName>
    <definedName name="__123Graph_B" hidden="1">'[10]INCOME-EXP'!#REF!</definedName>
    <definedName name="__123Graph_C" hidden="1">'[10]INCOME-EXP'!#REF!</definedName>
    <definedName name="__123Graph_D" hidden="1">'[10]INCOME-EXP'!#REF!</definedName>
    <definedName name="__2FIXED_ASSETS">#REF!</definedName>
    <definedName name="__3PROFIT___LOSS">#REF!</definedName>
    <definedName name="__A65800">#REF!</definedName>
    <definedName name="__A66000">#REF!</definedName>
    <definedName name="__BOT7">#REF!</definedName>
    <definedName name="__DEC97">[2]SPIN!$A$105:$I$106</definedName>
    <definedName name="__ENG0003">#REF!</definedName>
    <definedName name="__ENG00031">#REF!</definedName>
    <definedName name="__FEB98">[2]SPIN!$A$155:$I$156</definedName>
    <definedName name="__Gmt15">#REF!</definedName>
    <definedName name="__J439643">[4]Notes!#REF!</definedName>
    <definedName name="__JAN98">[2]SPIN!$A$135:$I$136</definedName>
    <definedName name="__MAR97">#REF!</definedName>
    <definedName name="__MAR98">[2]SPIN!$A$180:$I$181</definedName>
    <definedName name="__MAY98">[2]SPIN!$A$237:$I$238</definedName>
    <definedName name="__NOV97">[2]SPIN!$A$73:$I$74</definedName>
    <definedName name="__OCT97">[2]SPIN!$A$40:$I$41</definedName>
    <definedName name="__pnt1">#REF!</definedName>
    <definedName name="__Pr1">#REF!</definedName>
    <definedName name="__Pr2">#REF!</definedName>
    <definedName name="__Pr3">#REF!</definedName>
    <definedName name="__Pr4">#REF!</definedName>
    <definedName name="__Pr7">[5]Avsb!$M$79</definedName>
    <definedName name="__Pr8">[5]Avsb!$O$79</definedName>
    <definedName name="__prn3">#REF!</definedName>
    <definedName name="__Rng1">#REF!,#REF!,#REF!,#REF!,#REF!</definedName>
    <definedName name="__rng2">#REF!,#REF!,#REF!,#REF!,#REF!,#REF!,#REF!,#REF!,#REF!</definedName>
    <definedName name="__rng31">#REF!</definedName>
    <definedName name="__rng332">#REF!</definedName>
    <definedName name="__SEC107">#REF!</definedName>
    <definedName name="__Sep98">'[5]P&amp;L'!$AB$3:$AB$5,'[5]P&amp;L'!$AB$7:$AB$7,'[5]P&amp;L'!$AB$9:$AB$10,'[5]P&amp;L'!$AB$12,'[5]P&amp;L'!$AB$14,'[5]P&amp;L'!$AB$16</definedName>
    <definedName name="__Sep99">'[5]P&amp;L'!$AR$3:$AR$5,'[5]P&amp;L'!$AR$7,'[5]P&amp;L'!$AR$9,'[5]P&amp;L'!$AR$10,'[5]P&amp;L'!$AR$12,'[5]P&amp;L'!$AR$14,'[5]P&amp;L'!$AR$16</definedName>
    <definedName name="__sh2">#REF!</definedName>
    <definedName name="__sh3">#REF!</definedName>
    <definedName name="__SPA1">#REF!</definedName>
    <definedName name="__Std1">[5]Mst!$F$66</definedName>
    <definedName name="__T1">'[7]Deferred tax 2008'!#REF!</definedName>
    <definedName name="__T2">'[7]Sugar tax dep'!$L$29</definedName>
    <definedName name="__T3" hidden="1">'[7]Sugar tax dep'!$AH$1:$AH$65536</definedName>
    <definedName name="__T4" hidden="1">'[7]Sugar tax dep'!$AF$1:$AF$65536</definedName>
    <definedName name="__T5" hidden="1">'[7]Sugar tax dep'!$AG$29</definedName>
    <definedName name="__T6" hidden="1">'[7]Sugar tax dep'!$L$29</definedName>
    <definedName name="__xlnm.Database">"#REF!"</definedName>
    <definedName name="__xlnm.Database_1">"#REF!"</definedName>
    <definedName name="__xlnm.Print_Area_7">"#REF!"</definedName>
    <definedName name="__xlnm.Print_Titles">"#REF!"</definedName>
    <definedName name="__xlnm.Recorder">"#REF!"</definedName>
    <definedName name="__Yr1998">[5]Mst!$I$1</definedName>
    <definedName name="__Yr98">'[5]P&amp;L'!$AD$3:$AD$5,'[5]P&amp;L'!$AD$7:$AD$7,'[5]P&amp;L'!$AD$9:$AD$10,'[5]P&amp;L'!$AD$12,'[5]P&amp;L'!$AD$14,'[5]P&amp;L'!$AD$16</definedName>
    <definedName name="_001" localSheetId="4">#N/A</definedName>
    <definedName name="_001">#N/A</definedName>
    <definedName name="_009" localSheetId="4">#N/A</definedName>
    <definedName name="_009">#N/A</definedName>
    <definedName name="_1_">'[9]Balance Sheet'!#REF!</definedName>
    <definedName name="_1000" localSheetId="4">#N/A</definedName>
    <definedName name="_1000">#N/A</definedName>
    <definedName name="_107A">#REF!</definedName>
    <definedName name="_107A1">#REF!</definedName>
    <definedName name="_12FIXED_ASSETS">#REF!</definedName>
    <definedName name="_15PROFIT___LOSS">#REF!</definedName>
    <definedName name="_19_">'[9]Balance Sheet'!#REF!</definedName>
    <definedName name="_1fixed_assets">#REF!</definedName>
    <definedName name="_2_">'[9]Balance Sheet'!#REF!</definedName>
    <definedName name="_258" localSheetId="4">#N/A</definedName>
    <definedName name="_258">#N/A</definedName>
    <definedName name="_2FIXED_ASSETS">#REF!</definedName>
    <definedName name="_3_">'[11]Balance Sheet'!#REF!</definedName>
    <definedName name="_35FIXED_ASSETS">#REF!</definedName>
    <definedName name="_3FIXED_ASSETS">#REF!</definedName>
    <definedName name="_3PROFIT___LOSS">#REF!</definedName>
    <definedName name="_4_">'[9]Balance Sheet'!#REF!</definedName>
    <definedName name="_4PROFIT___LOSS">#REF!</definedName>
    <definedName name="_51PROFIT___LOSS">'[12]Profit _ Loss'!$A$1:$H$33</definedName>
    <definedName name="_5FIXED_ASSETS">#REF!</definedName>
    <definedName name="_6PROFIT___LOSS">'[12]Profit _ Loss'!$A$1:$H$33</definedName>
    <definedName name="_777">#REF!</definedName>
    <definedName name="_786">#REF!</definedName>
    <definedName name="_9">#REF!</definedName>
    <definedName name="_9_">'[9]Balance Sheet'!#REF!</definedName>
    <definedName name="_90">#REF!</definedName>
    <definedName name="_91">#REF!</definedName>
    <definedName name="_A65800">#REF!</definedName>
    <definedName name="_A66000">#REF!</definedName>
    <definedName name="_bca1">#REF!</definedName>
    <definedName name="_BOT7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#REF!</definedName>
    <definedName name="_DAT38">#REF!</definedName>
    <definedName name="_DAT39">#REF!</definedName>
    <definedName name="_DAT4">#REF!</definedName>
    <definedName name="_DAT40">#REF!</definedName>
    <definedName name="_DAT41">#REF!</definedName>
    <definedName name="_DAT42">#REF!</definedName>
    <definedName name="_DAT43">#REF!</definedName>
    <definedName name="_DAT44">#REF!</definedName>
    <definedName name="_DAT45">#REF!</definedName>
    <definedName name="_DAT46">#REF!</definedName>
    <definedName name="_DAT47">#REF!</definedName>
    <definedName name="_DAT48">#REF!</definedName>
    <definedName name="_DAT49">#REF!</definedName>
    <definedName name="_DAT5">#REF!</definedName>
    <definedName name="_DAT50">#REF!</definedName>
    <definedName name="_DAT51">#REF!</definedName>
    <definedName name="_DAT52">#REF!</definedName>
    <definedName name="_DAT53">#REF!</definedName>
    <definedName name="_DAT54">#REF!</definedName>
    <definedName name="_DAT55">#REF!</definedName>
    <definedName name="_DAT56">#REF!</definedName>
    <definedName name="_DAT57">#REF!</definedName>
    <definedName name="_DAT58">#REF!</definedName>
    <definedName name="_DAT59">#REF!</definedName>
    <definedName name="_DAT6">#REF!</definedName>
    <definedName name="_DAT60">#REF!</definedName>
    <definedName name="_DAT61">#REF!</definedName>
    <definedName name="_DAT62">#REF!</definedName>
    <definedName name="_DAT63">#REF!</definedName>
    <definedName name="_DAT64">#REF!</definedName>
    <definedName name="_DAT65">#REF!</definedName>
    <definedName name="_DAT66">#REF!</definedName>
    <definedName name="_DAT67">#REF!</definedName>
    <definedName name="_DAT68">#REF!</definedName>
    <definedName name="_DAT69">#REF!</definedName>
    <definedName name="_DAT7">#REF!</definedName>
    <definedName name="_DAT70">#REF!</definedName>
    <definedName name="_DAT71">#REF!</definedName>
    <definedName name="_DAT72">#REF!</definedName>
    <definedName name="_DAT73">#REF!</definedName>
    <definedName name="_DAT74">#REF!</definedName>
    <definedName name="_DAT75">#REF!</definedName>
    <definedName name="_DAT76">#REF!</definedName>
    <definedName name="_DAT77">#REF!</definedName>
    <definedName name="_DAT78">#REF!</definedName>
    <definedName name="_DAT79">#REF!</definedName>
    <definedName name="_DAT8">#REF!</definedName>
    <definedName name="_DAT80">#REF!</definedName>
    <definedName name="_DAT81">#REF!</definedName>
    <definedName name="_DAT82">#REF!</definedName>
    <definedName name="_DAT83">#REF!</definedName>
    <definedName name="_DAT84">#REF!</definedName>
    <definedName name="_DAT85">#REF!</definedName>
    <definedName name="_DAT86">#REF!</definedName>
    <definedName name="_DAT87">#REF!</definedName>
    <definedName name="_DAT88">#REF!</definedName>
    <definedName name="_DAT89">#REF!</definedName>
    <definedName name="_DAT9">#REF!</definedName>
    <definedName name="_DAT90">#REF!</definedName>
    <definedName name="_DAT91">#REF!</definedName>
    <definedName name="_DAT92">#REF!</definedName>
    <definedName name="_DAT93">#REF!</definedName>
    <definedName name="_DATE">#REF!</definedName>
    <definedName name="_DEC97">[2]SPIN!$A$105:$I$106</definedName>
    <definedName name="_ENG0003">#REF!</definedName>
    <definedName name="_ENG00031">#REF!</definedName>
    <definedName name="_FEB98">[2]SPIN!$A$155:$I$156</definedName>
    <definedName name="_fil" hidden="1">'[13]SALE 2000'!#REF!</definedName>
    <definedName name="_Fill" hidden="1">[14]Acct!#REF!</definedName>
    <definedName name="_Gmt15">#REF!</definedName>
    <definedName name="_I439">[4]Notes!#REF!</definedName>
    <definedName name="_J439">[4]Notes!#REF!</definedName>
    <definedName name="_J439643" localSheetId="4">[4]Notes!#REF!</definedName>
    <definedName name="_J439643">[4]Notes!#REF!</definedName>
    <definedName name="_JAN98">[2]SPIN!$A$135:$I$136</definedName>
    <definedName name="_Key1" hidden="1">'[15]Main 01-02'!#REF!</definedName>
    <definedName name="_Key2" hidden="1">#REF!</definedName>
    <definedName name="_MAR97">#REF!</definedName>
    <definedName name="_MAR98">[2]SPIN!$A$180:$I$181</definedName>
    <definedName name="_MatMult_A" hidden="1">#REF!</definedName>
    <definedName name="_MatMult_B" hidden="1">#REF!</definedName>
    <definedName name="_MAY98">[2]SPIN!$A$237:$I$238</definedName>
    <definedName name="_NOV97">[2]SPIN!$A$73:$I$74</definedName>
    <definedName name="_OCT97">[2]SPIN!$A$40:$I$41</definedName>
    <definedName name="_Order1" hidden="1">255</definedName>
    <definedName name="_Order2" hidden="1">255</definedName>
    <definedName name="_p">"$#ref!.$IT$8170"</definedName>
    <definedName name="_pnt1">#REF!</definedName>
    <definedName name="_Pr1">#REF!</definedName>
    <definedName name="_Pr2">#REF!</definedName>
    <definedName name="_Pr3">#REF!</definedName>
    <definedName name="_Pr4">#REF!</definedName>
    <definedName name="_Pr7">[5]Avsb!$M$79</definedName>
    <definedName name="_Pr8">[5]Avsb!$O$79</definedName>
    <definedName name="_prn3">#REF!</definedName>
    <definedName name="_qng2">#REF!,#REF!,#REF!,#REF!,#REF!,#REF!,#REF!,#REF!,#REF!</definedName>
    <definedName name="_Regression_X" hidden="1">#REF!</definedName>
    <definedName name="_Rng1">#REF!,#REF!,#REF!,#REF!,#REF!</definedName>
    <definedName name="_rng2">#REF!,#REF!,#REF!,#REF!,#REF!,#REF!,#REF!,#REF!,#REF!</definedName>
    <definedName name="_rng31">#REF!</definedName>
    <definedName name="_rng332">#REF!</definedName>
    <definedName name="_s">"$#ref!.$I$1"</definedName>
    <definedName name="_SEC107">#REF!</definedName>
    <definedName name="_Sep98">'[5]P&amp;L'!$AB$3:$AB$5,'[5]P&amp;L'!$AB$7:$AB$7,'[5]P&amp;L'!$AB$9:$AB$10,'[5]P&amp;L'!$AB$12,'[5]P&amp;L'!$AB$14,'[5]P&amp;L'!$AB$16</definedName>
    <definedName name="_Sep99">'[5]P&amp;L'!$AR$3:$AR$5,'[5]P&amp;L'!$AR$7,'[5]P&amp;L'!$AR$9,'[5]P&amp;L'!$AR$10,'[5]P&amp;L'!$AR$12,'[5]P&amp;L'!$AR$14,'[5]P&amp;L'!$AR$16</definedName>
    <definedName name="_sh2">#REF!</definedName>
    <definedName name="_sh3">#REF!</definedName>
    <definedName name="_Sort" hidden="1">'[16]Prepaid Sheet'!#REF!</definedName>
    <definedName name="_SPA1">#REF!</definedName>
    <definedName name="_Std1">[5]Mst!$F$66</definedName>
    <definedName name="_T1">'[7]Deferred tax 2008'!#REF!</definedName>
    <definedName name="_T2">'[7]Sugar tax dep'!$L$29</definedName>
    <definedName name="_T3" hidden="1">'[7]Sugar tax dep'!$AH$1:$AH$65536</definedName>
    <definedName name="_T4" hidden="1">'[7]Sugar tax dep'!$AF$1:$AF$65536</definedName>
    <definedName name="_T5" hidden="1">'[7]Sugar tax dep'!$AG$29</definedName>
    <definedName name="_T6" hidden="1">'[7]Sugar tax dep'!$L$29</definedName>
    <definedName name="_Yr1998">[5]Mst!$I$1</definedName>
    <definedName name="_Yr98">'[5]P&amp;L'!$AD$3:$AD$5,'[5]P&amp;L'!$AD$7:$AD$7,'[5]P&amp;L'!$AD$9:$AD$10,'[5]P&amp;L'!$AD$12,'[5]P&amp;L'!$AD$14,'[5]P&amp;L'!$AD$16</definedName>
    <definedName name="A" localSheetId="4">#REF!</definedName>
    <definedName name="A" localSheetId="1">#REF!</definedName>
    <definedName name="A">#REF!</definedName>
    <definedName name="A_Prd">#REF!</definedName>
    <definedName name="aa" localSheetId="4">#REF!</definedName>
    <definedName name="aa" localSheetId="1">#REF!</definedName>
    <definedName name="AA">[17]Graph!$C$1</definedName>
    <definedName name="aaa">#REF!</definedName>
    <definedName name="aaaa">#REF!</definedName>
    <definedName name="AAAAAAAAAAAAAAAAAAAAAA">[18]Lead!$J$1:$J$65536</definedName>
    <definedName name="aaaaaaaaaaaaaaaaaaaaaaaa">[18]Lead!$D$1:$D$65536</definedName>
    <definedName name="aaaaaaaaaaaaaaaaaaaaaaaaaaaaaa">[18]Lead!$J$1:$J$65536</definedName>
    <definedName name="ABC" localSheetId="4">#N/A</definedName>
    <definedName name="ABC">#N/A</definedName>
    <definedName name="abcc">#REF!</definedName>
    <definedName name="abcd">[4]Notes!#REF!</definedName>
    <definedName name="abcdef">#REF!</definedName>
    <definedName name="abid">#REF!</definedName>
    <definedName name="acc">[19]Notes!#REF!</definedName>
    <definedName name="acc.dep">[19]Notes!#REF!</definedName>
    <definedName name="AccountedPeriodType1">#REF!</definedName>
    <definedName name="acct_date">[20]B!#REF!</definedName>
    <definedName name="Active">#REF!</definedName>
    <definedName name="ad">#REF!</definedName>
    <definedName name="ADDITION">[21]Notes!#REF!</definedName>
    <definedName name="ADDITIONS">#REF!</definedName>
    <definedName name="adfdf">#REF!</definedName>
    <definedName name="ADJOURN" localSheetId="4">#N/A</definedName>
    <definedName name="ADJOURN">#N/A</definedName>
    <definedName name="adjustit">#REF!</definedName>
    <definedName name="Adjustment">'[22]Raw Combined Trial'!#REF!</definedName>
    <definedName name="ADMIN">'[23]P&amp;L'!$A$894</definedName>
    <definedName name="ads">'[24]Break-up'!#REF!</definedName>
    <definedName name="adssadasdsad">#N/A</definedName>
    <definedName name="adssdasdsadsad">#N/A</definedName>
    <definedName name="ADV">#REF!</definedName>
    <definedName name="ADVANCES">#REF!</definedName>
    <definedName name="ADVANCSE">'[23]P&amp;L'!$B$771</definedName>
    <definedName name="af">#N/A</definedName>
    <definedName name="agf">#N/A</definedName>
    <definedName name="AGGREGATE_TRANSACTIONS_WITH">[25]Notes!#REF!</definedName>
    <definedName name="AHC" localSheetId="4">#N/A</definedName>
    <definedName name="AHC">#N/A</definedName>
    <definedName name="AI">#REF!</definedName>
    <definedName name="Air">#REF!</definedName>
    <definedName name="akja">#REF!</definedName>
    <definedName name="AL">#N/A</definedName>
    <definedName name="ALI" localSheetId="4">#REF!</definedName>
    <definedName name="ALI" localSheetId="1">#REF!</definedName>
    <definedName name="ALI">#REF!</definedName>
    <definedName name="aliam">#REF!</definedName>
    <definedName name="amjad">[4]Notes!#REF!</definedName>
    <definedName name="amort">'[24]Break-up'!#REF!</definedName>
    <definedName name="Amri">#REF!</definedName>
    <definedName name="Amri2">#REF!</definedName>
    <definedName name="APH">#N/A</definedName>
    <definedName name="AppsUsername1">#REF!</definedName>
    <definedName name="Apr">#REF!</definedName>
    <definedName name="APR_00">#REF!</definedName>
    <definedName name="APRIL">#REF!</definedName>
    <definedName name="APRIL1">#REF!</definedName>
    <definedName name="APRIL98">[2]SPIN!$A$207:$I$208</definedName>
    <definedName name="ARA_Threshold">#REF!</definedName>
    <definedName name="ARP_Threshold">#REF!</definedName>
    <definedName name="as">#N/A</definedName>
    <definedName name="AS2DocOpenMode" hidden="1">"AS2DocumentEdit"</definedName>
    <definedName name="AS2LinkLS" hidden="1">#REF!</definedName>
    <definedName name="AS2NamedRange" hidden="1">5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">#REF!</definedName>
    <definedName name="asad">#REF!</definedName>
    <definedName name="asd">#REF!</definedName>
    <definedName name="asdfgasdggasddgadfgadfg" hidden="1">#REF!</definedName>
    <definedName name="asdfgdarfvdfa">#REF!</definedName>
    <definedName name="asdfgsdfafs" localSheetId="3" hidden="1">{#N/A,#N/A,FALSE,"Aging Summary";#N/A,#N/A,FALSE,"Ratio Analysis";#N/A,#N/A,FALSE,"Test 120 Day Accts";#N/A,#N/A,FALSE,"Tickmarks"}</definedName>
    <definedName name="asdfgsdfafs" localSheetId="2" hidden="1">{#N/A,#N/A,FALSE,"Aging Summary";#N/A,#N/A,FALSE,"Ratio Analysis";#N/A,#N/A,FALSE,"Test 120 Day Accts";#N/A,#N/A,FALSE,"Tickmarks"}</definedName>
    <definedName name="asdfgsdfafs" localSheetId="4" hidden="1">{#N/A,#N/A,FALSE,"Aging Summary";#N/A,#N/A,FALSE,"Ratio Analysis";#N/A,#N/A,FALSE,"Test 120 Day Accts";#N/A,#N/A,FALSE,"Tickmarks"}</definedName>
    <definedName name="asdfgsdfafs" localSheetId="1" hidden="1">{#N/A,#N/A,FALSE,"Aging Summary";#N/A,#N/A,FALSE,"Ratio Analysis";#N/A,#N/A,FALSE,"Test 120 Day Accts";#N/A,#N/A,FALSE,"Tickmarks"}</definedName>
    <definedName name="asdfgsdfafs" hidden="1">{#N/A,#N/A,FALSE,"Aging Summary";#N/A,#N/A,FALSE,"Ratio Analysis";#N/A,#N/A,FALSE,"Test 120 Day Accts";#N/A,#N/A,FALSE,"Tickmarks"}</definedName>
    <definedName name="asdfsdf">#REF!</definedName>
    <definedName name="asdgdgh">#REF!</definedName>
    <definedName name="asdgfdas" hidden="1">#REF!</definedName>
    <definedName name="asdsadsa">#N/A</definedName>
    <definedName name="asdsdsadsadasdsasa">#N/A</definedName>
    <definedName name="asfdsfsda">#REF!</definedName>
    <definedName name="ASIF">#REF!</definedName>
    <definedName name="ASINFPAG1">#REF!</definedName>
    <definedName name="ASINFPAG2">#REF!</definedName>
    <definedName name="ASINFPAG3">#REF!</definedName>
    <definedName name="asset">"#REF!"</definedName>
    <definedName name="ASSETS" localSheetId="4">#N/A</definedName>
    <definedName name="ASSETS">#N/A</definedName>
    <definedName name="ASSETS_SUBJECT_TO_FINANCE_LEASE">#REF!</definedName>
    <definedName name="Assets2007">#REF!</definedName>
    <definedName name="assoc.">[26]Acct!#REF!</definedName>
    <definedName name="ATNF">#N/A</definedName>
    <definedName name="ATNW">#N/A</definedName>
    <definedName name="ATRF">#N/A</definedName>
    <definedName name="atrf8">[27]!atrf8</definedName>
    <definedName name="ATRW">#N/A</definedName>
    <definedName name="audit">'[24]Break-up'!#REF!</definedName>
    <definedName name="Aug">#REF!</definedName>
    <definedName name="AUG_99">#REF!</definedName>
    <definedName name="AwbD">#REF!</definedName>
    <definedName name="aweaeasda">#REF!</definedName>
    <definedName name="AWT">#N/A</definedName>
    <definedName name="B" localSheetId="3">'[28]#REF'!$A$1:$D$1</definedName>
    <definedName name="B" localSheetId="4">#REF!</definedName>
    <definedName name="B" localSheetId="1">#REF!</definedName>
    <definedName name="B">#REF!</definedName>
    <definedName name="B_LOAN">'[29]Repay IFC A'!#REF!</definedName>
    <definedName name="B70A317">#REF!</definedName>
    <definedName name="bababbbbb">"#REF!"</definedName>
    <definedName name="Back">[30]!Back</definedName>
    <definedName name="bal">#REF!</definedName>
    <definedName name="Balance" localSheetId="1">#REF!</definedName>
    <definedName name="Balance">#REF!</definedName>
    <definedName name="BALANCE_SHEET">#REF!</definedName>
    <definedName name="balance_type">1</definedName>
    <definedName name="balancesheet">#REF!</definedName>
    <definedName name="bay">#REF!</definedName>
    <definedName name="bb">[31]!Main</definedName>
    <definedName name="bbb">#REF!</definedName>
    <definedName name="BBBBBBBBB">#REF!</definedName>
    <definedName name="bca">#REF!</definedName>
    <definedName name="BG_Del" hidden="1">15</definedName>
    <definedName name="BG_Ins" hidden="1">4</definedName>
    <definedName name="BG_Mod" hidden="1">6</definedName>
    <definedName name="bil">#REF!</definedName>
    <definedName name="bilal">#REF!</definedName>
    <definedName name="bs">#REF!</definedName>
    <definedName name="BScheck">#REF!</definedName>
    <definedName name="BuiltIn_Criteria___0">"$#ref!.$A$1"</definedName>
    <definedName name="BuiltIn_Database___0">"$#ref!.$A$1"</definedName>
    <definedName name="BuiltIn_Extract___0">"$#ref!.$A$1"</definedName>
    <definedName name="BuiltIn_Print_Area___10">"$#REF!.$A$60:$D$102"</definedName>
    <definedName name="BuiltIn_Print_Area___11">"$#REF!.$A$1:$M$57"</definedName>
    <definedName name="BuiltIn_Print_Area___12">"$#REF!.$A$1:$L$49"</definedName>
    <definedName name="BuiltIn_Print_Area___13">"$#REF!.$A$1:$L$54"</definedName>
    <definedName name="BuiltIn_Print_Area___14">"$#ref!.$A$12700:$D$12730"</definedName>
    <definedName name="BuiltIn_Print_Area___2">"$#REF!.$A$1:$L$50"</definedName>
    <definedName name="BuiltIn_Print_Area___3">"$#REF!.$A$1:$M$57"</definedName>
    <definedName name="BuiltIn_Print_Area___5">"$#REF!.$A$1:$M$52"</definedName>
    <definedName name="BuiltIn_Print_Area___6">"$#REF!.$A$1:$M$50"</definedName>
    <definedName name="BuiltIn_Print_Area___7">"$#REF!.$A$1:$L$56"</definedName>
    <definedName name="BuiltIn_Print_Area___9">"$#REF!.$A$1:$G$21"</definedName>
    <definedName name="C.Flow">#REF!</definedName>
    <definedName name="C_">#REF!</definedName>
    <definedName name="C_Prd">#REF!</definedName>
    <definedName name="CA">'[32]BASIC DATA'!$F$2</definedName>
    <definedName name="calc">1</definedName>
    <definedName name="Cap.exp">#REF!</definedName>
    <definedName name="CAP.PROD">#REF!</definedName>
    <definedName name="CASH_FLOW">#REF!</definedName>
    <definedName name="Cash_Flow_Check">#REF!</definedName>
    <definedName name="cashflow">#REF!</definedName>
    <definedName name="cashflowdec">[33]Notes!#REF!</definedName>
    <definedName name="CASHFPAGE">#REF!</definedName>
    <definedName name="cc">#REF!</definedName>
    <definedName name="CC_Wise">'[34]CC Wise'!$D$5:$T$68,'[34]CC Wise'!$V$5:$V$68</definedName>
    <definedName name="CCCCC" localSheetId="1">#REF!</definedName>
    <definedName name="CCCCC">#REF!</definedName>
    <definedName name="CCCCCCCCCCCCCCCCCCCC">[18]Lead!$J$1108</definedName>
    <definedName name="cdd">#REF!</definedName>
    <definedName name="CE.DIR.">#REF!</definedName>
    <definedName name="Certificate">[35]Imports!$D$9:$D$81</definedName>
    <definedName name="CF">#REF!</definedName>
    <definedName name="CF.OPER.">#REF!</definedName>
    <definedName name="CF.WORK">#REF!</definedName>
    <definedName name="CF___8">[36]pkage01!#REF!</definedName>
    <definedName name="CF___9">[36]pkage01!#REF!</definedName>
    <definedName name="CFC">'[37]BASIC DATA'!$F$1</definedName>
    <definedName name="CFcheck">#REF!</definedName>
    <definedName name="cfq">#REF!</definedName>
    <definedName name="CFWORD">#REF!</definedName>
    <definedName name="cg">#REF!</definedName>
    <definedName name="ch">[26]BS!$I$50</definedName>
    <definedName name="CH.IN.EQUIT">#REF!</definedName>
    <definedName name="Chart1_1">[38]Summary!#REF!</definedName>
    <definedName name="Chart2_2">[38]Summary!#REF!</definedName>
    <definedName name="ChartOfAccountsID1">#REF!</definedName>
    <definedName name="check">#REF!</definedName>
    <definedName name="Check___8">#REF!</definedName>
    <definedName name="Check___9">#REF!</definedName>
    <definedName name="CHECK_CASH">#REF!</definedName>
    <definedName name="checks">#REF!</definedName>
    <definedName name="chk">#REF!</definedName>
    <definedName name="ChkDt">[39]Plan!#REF!</definedName>
    <definedName name="ChkDtP">[39]Plan!#REF!</definedName>
    <definedName name="ChkDtS">[39]Plan!#REF!</definedName>
    <definedName name="CI">#REF!</definedName>
    <definedName name="clean">'[24]Break-up'!$D$115</definedName>
    <definedName name="Clear_Data">#REF!</definedName>
    <definedName name="clearing">'[40]FEB 2000'!#REF!</definedName>
    <definedName name="CLEARING___FORWARDING_EXPENSES">'[40]FEB 2000'!#REF!</definedName>
    <definedName name="ClerDataFin">#REF!</definedName>
    <definedName name="ClerDataPat">#REF!</definedName>
    <definedName name="ClerDataRep">#REF!</definedName>
    <definedName name="Clndr">[39]Plan!#REF!</definedName>
    <definedName name="Clrnc">#REF!</definedName>
    <definedName name="CNB">#REF!</definedName>
    <definedName name="CNC">#REF!</definedName>
    <definedName name="Cntr">#REF!</definedName>
    <definedName name="co">100</definedName>
    <definedName name="COGS">#REF!</definedName>
    <definedName name="cogsold">#REF!</definedName>
    <definedName name="communications">'[24]Break-up'!$D$92</definedName>
    <definedName name="COMP_OF_INCOME">#REF!</definedName>
    <definedName name="ConnectString1">#REF!</definedName>
    <definedName name="CONTROL">#REF!</definedName>
    <definedName name="Controlbs">#REF!</definedName>
    <definedName name="controlpl">#REF!</definedName>
    <definedName name="CONV">[20]ad!$O$82</definedName>
    <definedName name="copied">#REF!</definedName>
    <definedName name="cos">'[23]P&amp;L'!$C$832</definedName>
    <definedName name="cost">'[41]DIs(GL)'!$M$9</definedName>
    <definedName name="cost_dispos">#REF!</definedName>
    <definedName name="Country">[35]Imports!$G$9:$G$81</definedName>
    <definedName name="CountryName">[42]Currency!$C$7</definedName>
    <definedName name="cp">'[43]CP STATytd'!$B$10:$C$80</definedName>
    <definedName name="cr">#REF!</definedName>
    <definedName name="CRED">#REF!</definedName>
    <definedName name="CRED.">#REF!</definedName>
    <definedName name="CREDITO">#REF!</definedName>
    <definedName name="creditors">#REF!</definedName>
    <definedName name="_xlnm.Criteria">[44]RENDIMENTI.XLS!#REF!</definedName>
    <definedName name="Criteria_MI">"$#ref!.$A$1"</definedName>
    <definedName name="CstmrD">#REF!</definedName>
    <definedName name="CstmrRngD">#REF!</definedName>
    <definedName name="CstmrRngP">#REF!</definedName>
    <definedName name="CTFeb06">#REF!</definedName>
    <definedName name="CTJan06">#REF!</definedName>
    <definedName name="CtngRange">#REF!</definedName>
    <definedName name="CurrencyName">[42]Currency!$F$11</definedName>
    <definedName name="CURRENT_TAX">#REF!</definedName>
    <definedName name="CurrentDate">'[45]Rentals-SAM KHI'!$E$1</definedName>
    <definedName name="Cust">#REF!</definedName>
    <definedName name="CutP">#REF!</definedName>
    <definedName name="cutt">#REF!</definedName>
    <definedName name="cv">#REF!</definedName>
    <definedName name="cwip">[26]Acct!#REF!</definedName>
    <definedName name="D" localSheetId="4">#REF!</definedName>
    <definedName name="D" localSheetId="1">#REF!</definedName>
    <definedName name="D">#REF!</definedName>
    <definedName name="dafhhfghdfghfth">#REF!</definedName>
    <definedName name="Data">#REF!</definedName>
    <definedName name="Data1">#REF!</definedName>
    <definedName name="DataAcs">#REF!</definedName>
    <definedName name="_xlnm.Database">#REF!</definedName>
    <definedName name="Database_MI">"$#ref!.$A$1"</definedName>
    <definedName name="Database1">#REF!</definedName>
    <definedName name="Database2">#REF!</definedName>
    <definedName name="DataFin">#REF!</definedName>
    <definedName name="DataPat">#REF!</definedName>
    <definedName name="date">#REF!</definedName>
    <definedName name="DBCensus">#REF!</definedName>
    <definedName name="DBCost">#REF!</definedName>
    <definedName name="DBDECIMALPOINT1">#REF!</definedName>
    <definedName name="DBName1">#REF!</definedName>
    <definedName name="DBRevenue">#REF!</definedName>
    <definedName name="DBTHOUSANDSSEPARATOR1">#REF!</definedName>
    <definedName name="DBUsername1">#REF!</definedName>
    <definedName name="dd">[2]SPIN!$A$105:$I$106</definedName>
    <definedName name="ddd">[46]Cutt!$B$40:$AJ$75</definedName>
    <definedName name="DDDDDDDDDDD">[18]Lead!$N$1:$N$65536</definedName>
    <definedName name="DDDDDDDDDDDD">"#REF!"</definedName>
    <definedName name="ddddddddddddddd">"#REF!"</definedName>
    <definedName name="ddddddddddddddddddd">"#REF!"</definedName>
    <definedName name="ddddddddddddddddddddd">#REF!</definedName>
    <definedName name="DE">#REF!</definedName>
    <definedName name="Dec">#REF!</definedName>
    <definedName name="DEC_99">#REF!</definedName>
    <definedName name="DEF.LIA">#REF!</definedName>
    <definedName name="DEFAULTACTIVITY1">#REF!</definedName>
    <definedName name="DEFERED_TAX">#REF!</definedName>
    <definedName name="deferred">#REF!</definedName>
    <definedName name="DEFERRED_FINANCE_CHARGES">[25]Notes!#REF!</definedName>
    <definedName name="dEFF.LIA">#REF!</definedName>
    <definedName name="Deffered" hidden="1">"DATA_SERVER;102;junaid.asghar;1"</definedName>
    <definedName name="DefINcome">[26]Acct!#REF!</definedName>
    <definedName name="DELETIONS">#REF!</definedName>
    <definedName name="DEP">[20]ad!$S$82</definedName>
    <definedName name="dep_dispos">#REF!</definedName>
    <definedName name="Depadmin">'[22]Raw Combined Trial'!#REF!</definedName>
    <definedName name="Depadnim">'[22]Raw Combined Trial'!#REF!</definedName>
    <definedName name="Dephyd">'[22]Raw Combined Trial'!#REF!</definedName>
    <definedName name="Depr">[47]Graph!$C$1</definedName>
    <definedName name="DEPRECIATION">#REF!</definedName>
    <definedName name="Depselling">'[22]Raw Combined Trial'!#REF!</definedName>
    <definedName name="DETAIL">#REF!</definedName>
    <definedName name="df">[46]Cutt!$B$2:$AJ$37</definedName>
    <definedName name="dfgdgtrgdfcvbndgyhjrt" hidden="1">#REF!</definedName>
    <definedName name="dfs">#REF!</definedName>
    <definedName name="DILPASAND" localSheetId="4">#N/A</definedName>
    <definedName name="DILPASAND">#N/A</definedName>
    <definedName name="disposal" localSheetId="4">#REF!</definedName>
    <definedName name="disposal" localSheetId="1">#REF!</definedName>
    <definedName name="disposal">#REF!</definedName>
    <definedName name="disposal2">#REF!</definedName>
    <definedName name="DIV" localSheetId="4">#N/A</definedName>
    <definedName name="DIV">#N/A</definedName>
    <definedName name="DON">[20]ad!$R$82</definedName>
    <definedName name="dPT">[48]DS_details!#REF!</definedName>
    <definedName name="dsafgsdfg" localSheetId="3" hidden="1">{#N/A,#N/A,FALSE,"Aging Summary";#N/A,#N/A,FALSE,"Ratio Analysis";#N/A,#N/A,FALSE,"Test 120 Day Accts";#N/A,#N/A,FALSE,"Tickmarks"}</definedName>
    <definedName name="dsafgsdfg" localSheetId="2" hidden="1">{#N/A,#N/A,FALSE,"Aging Summary";#N/A,#N/A,FALSE,"Ratio Analysis";#N/A,#N/A,FALSE,"Test 120 Day Accts";#N/A,#N/A,FALSE,"Tickmarks"}</definedName>
    <definedName name="dsafgsdfg" localSheetId="4" hidden="1">{#N/A,#N/A,FALSE,"Aging Summary";#N/A,#N/A,FALSE,"Ratio Analysis";#N/A,#N/A,FALSE,"Test 120 Day Accts";#N/A,#N/A,FALSE,"Tickmarks"}</definedName>
    <definedName name="dsafgsdfg" localSheetId="1" hidden="1">{#N/A,#N/A,FALSE,"Aging Summary";#N/A,#N/A,FALSE,"Ratio Analysis";#N/A,#N/A,FALSE,"Test 120 Day Accts";#N/A,#N/A,FALSE,"Tickmarks"}</definedName>
    <definedName name="dsafgsdfg" hidden="1">{#N/A,#N/A,FALSE,"Aging Summary";#N/A,#N/A,FALSE,"Ratio Analysis";#N/A,#N/A,FALSE,"Test 120 Day Accts";#N/A,#N/A,FALSE,"Tickmarks"}</definedName>
    <definedName name="dsd">[49]Addition!$E$7</definedName>
    <definedName name="DSE">#REF!</definedName>
    <definedName name="dsFadgdafvadfgaergadfvv">#REF!</definedName>
    <definedName name="dsfds">#REF!</definedName>
    <definedName name="DSfsdf">#REF!</definedName>
    <definedName name="Dsg">#REF!</definedName>
    <definedName name="DSgadfgdafg">[20]B!#REF!</definedName>
    <definedName name="dsgdssdg" hidden="1">#REF!</definedName>
    <definedName name="DsptchD">#REF!</definedName>
    <definedName name="dsregergrsfshtyhgnmghmhjmk">#REF!</definedName>
    <definedName name="dwf">[18]Lead!$I$1:$I$1108</definedName>
    <definedName name="e" hidden="1">[18]Lead!A1</definedName>
    <definedName name="E.O.B.I">'[40]FEB 2000'!#REF!</definedName>
    <definedName name="eargsfgjdthgdjfg">#REF!</definedName>
    <definedName name="EDUCATION_CESS">'[40]FEB 2000'!#REF!</definedName>
    <definedName name="eeeeeeee">[50]Acct!#REF!</definedName>
    <definedName name="EEEEEEEEEEEEEEEEEEEE">[18]Lead!$B$1:$B$65536</definedName>
    <definedName name="EEEEEEEEEEEEEEEEEEEEE">[18]Lead!$H$1108</definedName>
    <definedName name="EEEEEEEEEEEEEEEEEEEEEE">[18]Lead!$F$1:$F$65536</definedName>
    <definedName name="EEEEEEEEEEEEEEEEEEEEEEE">[18]Lead!$F$1:$F$1108</definedName>
    <definedName name="EEEEEEEEEEEEEEEEEEEEEEEEEEEEEEEEEEEEEEEE">[18]Lead!$F$1108</definedName>
    <definedName name="EFF">#REF!,#REF!</definedName>
    <definedName name="english">#REF!</definedName>
    <definedName name="EntityName">[42]Currency!$F$9</definedName>
    <definedName name="ePS" localSheetId="4">#REF!</definedName>
    <definedName name="ePS" localSheetId="1">#REF!</definedName>
    <definedName name="ePS">#REF!</definedName>
    <definedName name="eq">#REF!</definedName>
    <definedName name="Equity">[51]Acct!#REF!</definedName>
    <definedName name="ern.nuovo" localSheetId="3" hidden="1">{#N/A,#N/A,FALSE,"Menu";#N/A,#N/A,FALSE,"Mill Balance";#N/A,#N/A,FALSE,"Machine List";#N/A,#N/A,FALSE,"Building";#N/A,#N/A,FALSE,"Labour";#N/A,#N/A,FALSE,"Energy";#N/A,#N/A,FALSE,"Management";#N/A,#N/A,FALSE,"Business growth";#N/A,#N/A,FALSE,"Turnover";#N/A,#N/A,FALSE,"Input";#N/A,#N/A,FALSE,"Fixed Cost";#N/A,#N/A,FALSE,"Amortisations";#N/A,#N/A,FALSE,"Balance Sheet ";#N/A,#N/A,FALSE,"Profit &amp; Loss";#N/A,#N/A,FALSE,"Cash Flow";#N/A,#N/A,FALSE,"Ratios";#N/A,#N/A,FALSE,"Return"}</definedName>
    <definedName name="ern.nuovo" localSheetId="2" hidden="1">{#N/A,#N/A,FALSE,"Menu";#N/A,#N/A,FALSE,"Mill Balance";#N/A,#N/A,FALSE,"Machine List";#N/A,#N/A,FALSE,"Building";#N/A,#N/A,FALSE,"Labour";#N/A,#N/A,FALSE,"Energy";#N/A,#N/A,FALSE,"Management";#N/A,#N/A,FALSE,"Business growth";#N/A,#N/A,FALSE,"Turnover";#N/A,#N/A,FALSE,"Input";#N/A,#N/A,FALSE,"Fixed Cost";#N/A,#N/A,FALSE,"Amortisations";#N/A,#N/A,FALSE,"Balance Sheet ";#N/A,#N/A,FALSE,"Profit &amp; Loss";#N/A,#N/A,FALSE,"Cash Flow";#N/A,#N/A,FALSE,"Ratios";#N/A,#N/A,FALSE,"Return"}</definedName>
    <definedName name="ern.nuovo" localSheetId="4" hidden="1">{#N/A,#N/A,FALSE,"Menu";#N/A,#N/A,FALSE,"Mill Balance";#N/A,#N/A,FALSE,"Machine List";#N/A,#N/A,FALSE,"Building";#N/A,#N/A,FALSE,"Labour";#N/A,#N/A,FALSE,"Energy";#N/A,#N/A,FALSE,"Management";#N/A,#N/A,FALSE,"Business growth";#N/A,#N/A,FALSE,"Turnover";#N/A,#N/A,FALSE,"Input";#N/A,#N/A,FALSE,"Fixed Cost";#N/A,#N/A,FALSE,"Amortisations";#N/A,#N/A,FALSE,"Balance Sheet ";#N/A,#N/A,FALSE,"Profit &amp; Loss";#N/A,#N/A,FALSE,"Cash Flow";#N/A,#N/A,FALSE,"Ratios";#N/A,#N/A,FALSE,"Return"}</definedName>
    <definedName name="ern.nuovo" localSheetId="1" hidden="1">{#N/A,#N/A,FALSE,"Menu";#N/A,#N/A,FALSE,"Mill Balance";#N/A,#N/A,FALSE,"Machine List";#N/A,#N/A,FALSE,"Building";#N/A,#N/A,FALSE,"Labour";#N/A,#N/A,FALSE,"Energy";#N/A,#N/A,FALSE,"Management";#N/A,#N/A,FALSE,"Business growth";#N/A,#N/A,FALSE,"Turnover";#N/A,#N/A,FALSE,"Input";#N/A,#N/A,FALSE,"Fixed Cost";#N/A,#N/A,FALSE,"Amortisations";#N/A,#N/A,FALSE,"Balance Sheet ";#N/A,#N/A,FALSE,"Profit &amp; Loss";#N/A,#N/A,FALSE,"Cash Flow";#N/A,#N/A,FALSE,"Ratios";#N/A,#N/A,FALSE,"Return"}</definedName>
    <definedName name="ern.nuovo" hidden="1">{#N/A,#N/A,FALSE,"Menu";#N/A,#N/A,FALSE,"Mill Balance";#N/A,#N/A,FALSE,"Machine List";#N/A,#N/A,FALSE,"Building";#N/A,#N/A,FALSE,"Labour";#N/A,#N/A,FALSE,"Energy";#N/A,#N/A,FALSE,"Management";#N/A,#N/A,FALSE,"Business growth";#N/A,#N/A,FALSE,"Turnover";#N/A,#N/A,FALSE,"Input";#N/A,#N/A,FALSE,"Fixed Cost";#N/A,#N/A,FALSE,"Amortisations";#N/A,#N/A,FALSE,"Balance Sheet ";#N/A,#N/A,FALSE,"Profit &amp; Loss";#N/A,#N/A,FALSE,"Cash Flow";#N/A,#N/A,FALSE,"Ratios";#N/A,#N/A,FALSE,"Return"}</definedName>
    <definedName name="ert">[18]Lead!$I$1:$I$65536</definedName>
    <definedName name="EuroRate">[42]Currency!$F$15</definedName>
    <definedName name="ewd34r3">#REF!</definedName>
    <definedName name="ewfd34">#REF!</definedName>
    <definedName name="ewrfwerwerwrfw">[49]Addition!$E$18</definedName>
    <definedName name="ExactAddinConnection" hidden="1">"102"</definedName>
    <definedName name="ExactAddinConnection.102" hidden="1">"DATA_SERVER;102;rabnawaz.anjum;1"</definedName>
    <definedName name="ExactAddinConnection.1021" hidden="1">"DATA_SERVER;102;anas.farhan;1"</definedName>
    <definedName name="ExactAddinConnection.103" hidden="1">"DATA_SERVER;103;rabnawaz.anjum;1"</definedName>
    <definedName name="ExactAddinReports" hidden="1">1</definedName>
    <definedName name="Excel_BuiltIn_Print_Titles">#REF!</definedName>
    <definedName name="ExemptIncome">#REF!</definedName>
    <definedName name="EXPENSIVE_CARS">#REF!</definedName>
    <definedName name="EXPORT_DEVELOPMENT_SURCHARGE">'[40]FEB 2000'!#REF!</definedName>
    <definedName name="Extract_MI">"$#ref!.$A$1"</definedName>
    <definedName name="f">[52]SPIN!$A$105:$I$106</definedName>
    <definedName name="f45t45t">#REF!</definedName>
    <definedName name="FA">#REF!</definedName>
    <definedName name="Fabric">#REF!</definedName>
    <definedName name="farhan">#REF!</definedName>
    <definedName name="FC">#REF!</definedName>
    <definedName name="FC___0">[53]Acct!#REF!</definedName>
    <definedName name="FC___8">[36]pkage01!#REF!</definedName>
    <definedName name="FC___9">[36]pkage01!#REF!</definedName>
    <definedName name="fd24rrrew">#REF!</definedName>
    <definedName name="Feb">#REF!</definedName>
    <definedName name="FEB_00">#REF!</definedName>
    <definedName name="fes">[54]Graph!$C$1</definedName>
    <definedName name="FF">"$#ref!.$#ref!$#ref!"</definedName>
    <definedName name="FFAbove1_1">#REF!</definedName>
    <definedName name="FFAbove2_1">#REF!</definedName>
    <definedName name="FFAbove3_1">#REF!</definedName>
    <definedName name="FFAbove4_1">#REF!</definedName>
    <definedName name="FFAbove5_1">#REF!</definedName>
    <definedName name="FFAbove6_1">#REF!</definedName>
    <definedName name="FFAbove7_1">#REF!</definedName>
    <definedName name="FFAbove8_1">#REF!</definedName>
    <definedName name="FFAppColName1_1">#REF!</definedName>
    <definedName name="FFAppColName2_1">#REF!</definedName>
    <definedName name="FFAppColName3_1">#REF!</definedName>
    <definedName name="FFAppColName4_1">#REF!</definedName>
    <definedName name="FFAppColName5_1">#REF!</definedName>
    <definedName name="FFAppColName6_1">#REF!</definedName>
    <definedName name="FFAppColName7_1">#REF!</definedName>
    <definedName name="FFAppColName8_1">#REF!</definedName>
    <definedName name="FFDisplay1_1">#REF!</definedName>
    <definedName name="FFDisplay2_1">#REF!</definedName>
    <definedName name="FFDisplay3_1">#REF!</definedName>
    <definedName name="FFDisplay4_1">#REF!</definedName>
    <definedName name="FFDisplay5_1">#REF!</definedName>
    <definedName name="FFDisplay6_1">#REF!</definedName>
    <definedName name="FFDisplay7_1">#REF!</definedName>
    <definedName name="FFDisplay8_1">#REF!</definedName>
    <definedName name="fff">[55]SPIN!$A$40:$I$41</definedName>
    <definedName name="fffff">#REF!</definedName>
    <definedName name="FFFFFFFFFFFFFFFFFFFF">[18]Lead!$D$1:$D$65536</definedName>
    <definedName name="FFMaximum1_1">#REF!</definedName>
    <definedName name="FFMaximum2_1">#REF!</definedName>
    <definedName name="FFMaximum3_1">#REF!</definedName>
    <definedName name="FFMaximum4_1">#REF!</definedName>
    <definedName name="FFMaximum5_1">#REF!</definedName>
    <definedName name="FFMaximum6_1">#REF!</definedName>
    <definedName name="FFMaximum7_1">#REF!</definedName>
    <definedName name="FFMaximum8_1">#REF!</definedName>
    <definedName name="FFSegment1_1">#REF!</definedName>
    <definedName name="FFSegment2_1">#REF!</definedName>
    <definedName name="FFSegment3_1">#REF!</definedName>
    <definedName name="FFSegment4_1">#REF!</definedName>
    <definedName name="FFSegment5_1">#REF!</definedName>
    <definedName name="FFSegment6_1">#REF!</definedName>
    <definedName name="FFSegment7_1">#REF!</definedName>
    <definedName name="FFSegment8_1">#REF!</definedName>
    <definedName name="FFSegSeparator1">#REF!</definedName>
    <definedName name="fgfff">#REF!</definedName>
    <definedName name="fgoogsinven">#REF!</definedName>
    <definedName name="FHSFHGKFJGHKJG">[3]SPIN!$A$180:$I$181</definedName>
    <definedName name="FI" localSheetId="1">#REF!</definedName>
    <definedName name="FI">#REF!</definedName>
    <definedName name="FIGURES">#REF!</definedName>
    <definedName name="FIN.ASSETS">#REF!</definedName>
    <definedName name="FIN.CHARGE">#REF!</definedName>
    <definedName name="final">#REF!</definedName>
    <definedName name="financharges">#REF!</definedName>
    <definedName name="FINASSET">#REF!</definedName>
    <definedName name="FINASSET___0">#REF!</definedName>
    <definedName name="FINASSET___8">[36]pkage01!#REF!</definedName>
    <definedName name="FINASSET___9">[36]pkage01!#REF!</definedName>
    <definedName name="FinInstChanged">#REF!</definedName>
    <definedName name="FINISHED_GOODS">#REF!</definedName>
    <definedName name="fix">#REF!</definedName>
    <definedName name="FIX.ASSETS">#REF!</definedName>
    <definedName name="Fixed">'[9]Balance Sheet'!#REF!</definedName>
    <definedName name="fixedasset2">'[56]Fixed Assets'!#REF!</definedName>
    <definedName name="FNDNAM1">#REF!</definedName>
    <definedName name="FNDUserID1">#REF!</definedName>
    <definedName name="FR">#N/A</definedName>
    <definedName name="francais">#REF!</definedName>
    <definedName name="frghreghgherkjgherkgherkjgthr">#REF!</definedName>
    <definedName name="FSA" localSheetId="4">#N/A</definedName>
    <definedName name="FSA">#N/A</definedName>
    <definedName name="FSC" localSheetId="4">#N/A</definedName>
    <definedName name="FSC">#N/A</definedName>
    <definedName name="FSF">#N/A</definedName>
    <definedName name="FSHF">#N/A</definedName>
    <definedName name="FSHW">#N/A</definedName>
    <definedName name="FTNF">#N/A</definedName>
    <definedName name="FTNW">#N/A</definedName>
    <definedName name="FTRF">#N/A</definedName>
    <definedName name="FTRW">#N/A</definedName>
    <definedName name="fuel">'[24]Break-up'!$D$66</definedName>
    <definedName name="fvsdf">[18]Lead!$I$1108</definedName>
    <definedName name="fwe4r3">#REF!</definedName>
    <definedName name="FWT">#N/A</definedName>
    <definedName name="FY">97</definedName>
    <definedName name="G">[47]Graph!$AJ$1:$AL$1</definedName>
    <definedName name="Garments">#REF!</definedName>
    <definedName name="GAS_CHARGES">'[40]FEB 2000'!#REF!</definedName>
    <definedName name="gdfg">[18]Lead!$H$1:$H$65536</definedName>
    <definedName name="gdsfgsdgrseg">#REF!</definedName>
    <definedName name="GGGGGG">[18]Lead!$O$1:$O$65536</definedName>
    <definedName name="GGGGGGGGGGGGGGGGGGGGGGGGG">[18]Lead!$K$1:$K$65536</definedName>
    <definedName name="GGGGGGGGGGGGGGGGGGGGGGGGGGGGGGG">[18]Lead!$K$1:$K$1108</definedName>
    <definedName name="GGGGGGGGGGGGGGGGGGGGGGGGGGGGGGGGGGGGGGGGGG">[18]Lead!$K$1108</definedName>
    <definedName name="gh">[26]Acct!$N$93</definedName>
    <definedName name="GHULAM_MUSTAFA">'[57]Sajad requireds'!#REF!</definedName>
    <definedName name="GIL" hidden="1">#REF!</definedName>
    <definedName name="GO_ENMAIN">#N/A</definedName>
    <definedName name="GotoStock">#N/A</definedName>
    <definedName name="GotoWast">#N/A</definedName>
    <definedName name="GotoWast1">#N/A</definedName>
    <definedName name="gp">#REF!</definedName>
    <definedName name="grand">#REF!</definedName>
    <definedName name="GRAs">[17]Graph!$AJ$1:$AL$1</definedName>
    <definedName name="GRATUITY">'[40]FEB 2000'!#REF!</definedName>
    <definedName name="GRATUTY">#N/A</definedName>
    <definedName name="GSHF">#N/A</definedName>
    <definedName name="GSHW">#N/A</definedName>
    <definedName name="GTNF">#N/A</definedName>
    <definedName name="GTRF">#N/A</definedName>
    <definedName name="GTRW">#N/A</definedName>
    <definedName name="GWPStd">#REF!</definedName>
    <definedName name="GWT">#N/A</definedName>
    <definedName name="GWYUID1">#REF!</definedName>
    <definedName name="HASAN">#REF!</definedName>
    <definedName name="HEADSCH">[58]statacc!#REF!</definedName>
    <definedName name="HHHHHHHHHHHHHHHH">[18]Lead!$C$1:$C$65536</definedName>
    <definedName name="HHHHHHHHHHHHHHHHHHHHHHHHHHHHHHHH">[18]Lead!$A$2:$IV$2</definedName>
    <definedName name="HHHHHHHHHHHHHHHHHHHHHHHHHHHHHHHHHHHHHHHHHHHHHH">[18]Lead!$A$1:$A$65536</definedName>
    <definedName name="HINA" localSheetId="4">#N/A</definedName>
    <definedName name="HINA">#N/A</definedName>
    <definedName name="hish">#REF!</definedName>
    <definedName name="HOL" localSheetId="4">#N/A</definedName>
    <definedName name="HOL">#N/A</definedName>
    <definedName name="hone">[59]!hone</definedName>
    <definedName name="HR" localSheetId="4">'[60]Note 8'!#REF!</definedName>
    <definedName name="HR">'[60]Note 8'!#REF!</definedName>
    <definedName name="hshs">#REF!</definedName>
    <definedName name="I">#N/A</definedName>
    <definedName name="ICP">#REF!</definedName>
    <definedName name="IFRR">"$#ref!.$Z$1:$AH$28"</definedName>
    <definedName name="ii">#REF!</definedName>
    <definedName name="imran">#REF!</definedName>
    <definedName name="IniRange">[39]Plan!#REF!</definedName>
    <definedName name="IniRangeP">[39]Plan!#REF!</definedName>
    <definedName name="IniRangeS">[39]Plan!#REF!</definedName>
    <definedName name="INPUT">[61]SHEET1!$A$3:$C$121</definedName>
    <definedName name="INS">[20]ad!$N$82</definedName>
    <definedName name="instchange">#REF!</definedName>
    <definedName name="INSTR">"$#ref!.$A$96:$A$96"</definedName>
    <definedName name="Instrument">#REF!</definedName>
    <definedName name="INSUARANCE">'[40]FEB 2000'!#REF!</definedName>
    <definedName name="insurance">'[24]Break-up'!$D$62</definedName>
    <definedName name="INTANGIBLES">#REF!</definedName>
    <definedName name="invenmovement">#REF!</definedName>
    <definedName name="INVEST">[51]Acct!#REF!</definedName>
    <definedName name="INVEST___0">#REF!</definedName>
    <definedName name="INVEST___8">[36]pkage01!#REF!</definedName>
    <definedName name="INVEST___9">[36]pkage01!#REF!</definedName>
    <definedName name="investment">#REF!</definedName>
    <definedName name="IRR">"$#ref!.$P$2:$AF$44"</definedName>
    <definedName name="j">#REF!</definedName>
    <definedName name="J31065298">#REF!</definedName>
    <definedName name="ja">#REF!</definedName>
    <definedName name="JABRAN">[52]SPIN!$A$207:$I$208</definedName>
    <definedName name="Jan">#REF!</definedName>
    <definedName name="JAN_00">#REF!</definedName>
    <definedName name="jav">#REF!</definedName>
    <definedName name="javed">#REF!</definedName>
    <definedName name="Jean">#REF!</definedName>
    <definedName name="jhjh">#REF!</definedName>
    <definedName name="jjjjjjj">#REF!</definedName>
    <definedName name="jkjj">[50]Acct!#REF!</definedName>
    <definedName name="JOHN">#REF!</definedName>
    <definedName name="JOURNAL_VOUCHER">#REF!</definedName>
    <definedName name="Jul">#REF!</definedName>
    <definedName name="JULY_99">#REF!</definedName>
    <definedName name="Jun">#REF!</definedName>
    <definedName name="JUN_00">#REF!</definedName>
    <definedName name="kanjar">#REF!</definedName>
    <definedName name="kfkdgdskgkdfjgkd">#N/A</definedName>
    <definedName name="KHALID">#REF!</definedName>
    <definedName name="kjh" localSheetId="3" hidden="1">{#N/A,#N/A,FALSE,"Aging Summary";#N/A,#N/A,FALSE,"Ratio Analysis";#N/A,#N/A,FALSE,"Test 120 Day Accts";#N/A,#N/A,FALSE,"Tickmarks"}</definedName>
    <definedName name="kjh" localSheetId="2" hidden="1">{#N/A,#N/A,FALSE,"Aging Summary";#N/A,#N/A,FALSE,"Ratio Analysis";#N/A,#N/A,FALSE,"Test 120 Day Accts";#N/A,#N/A,FALSE,"Tickmarks"}</definedName>
    <definedName name="kjh" localSheetId="4" hidden="1">{#N/A,#N/A,FALSE,"Aging Summary";#N/A,#N/A,FALSE,"Ratio Analysis";#N/A,#N/A,FALSE,"Test 120 Day Accts";#N/A,#N/A,FALSE,"Tickmarks"}</definedName>
    <definedName name="kjh" localSheetId="1" hidden="1">{#N/A,#N/A,FALSE,"Aging Summary";#N/A,#N/A,FALSE,"Ratio Analysis";#N/A,#N/A,FALSE,"Test 120 Day Accts";#N/A,#N/A,FALSE,"Tickmarks"}</definedName>
    <definedName name="kjh" hidden="1">{#N/A,#N/A,FALSE,"Aging Summary";#N/A,#N/A,FALSE,"Ratio Analysis";#N/A,#N/A,FALSE,"Test 120 Day Accts";#N/A,#N/A,FALSE,"Tickmarks"}</definedName>
    <definedName name="kjk">#REF!</definedName>
    <definedName name="KKK" localSheetId="4">#N/A</definedName>
    <definedName name="KKK">#N/A</definedName>
    <definedName name="kkkkkk">#REF!</definedName>
    <definedName name="KOF">#REF!</definedName>
    <definedName name="L_AcctDes">#REF!</definedName>
    <definedName name="L_Adjust">[62]Links!$H$1:$H$65536</definedName>
    <definedName name="L_Adjust_GT">#REF!</definedName>
    <definedName name="L_AJE_Tot">[62]Links!$G$1:$G$65536</definedName>
    <definedName name="L_AJE_Tot_GT">#REF!</definedName>
    <definedName name="L_CompNum">#REF!</definedName>
    <definedName name="L_CY_Beg">[62]Links!$F$1:$F$65536</definedName>
    <definedName name="L_CY_Beg_GT">#REF!</definedName>
    <definedName name="L_CY_End">[62]Links!$J$1:$J$65536</definedName>
    <definedName name="L_CY_End_GT">#REF!</definedName>
    <definedName name="L_GrpNum">#REF!</definedName>
    <definedName name="L_Headings">#REF!</definedName>
    <definedName name="L_KeyValue">#REF!</definedName>
    <definedName name="L_PY_End">[62]Links!$K$1:$K$65536</definedName>
    <definedName name="L_PY_End_GT">#REF!</definedName>
    <definedName name="L_RJE_Tot">[62]Links!$I$1:$I$65536</definedName>
    <definedName name="L_RJE_Tot_GT">#REF!</definedName>
    <definedName name="L_RowNum">#REF!</definedName>
    <definedName name="LAND_SCHEDULE">#REF!</definedName>
    <definedName name="LC">[35]Imports!$F$9:$F$81</definedName>
    <definedName name="LC_921471">[63]lc921471!#REF!</definedName>
    <definedName name="LC_980502">#REF!</definedName>
    <definedName name="Lcl">#REF!</definedName>
    <definedName name="leas">#REF!</definedName>
    <definedName name="Lease" localSheetId="4">#REF!</definedName>
    <definedName name="LEASE" localSheetId="1">#REF!</definedName>
    <definedName name="Lease">#REF!</definedName>
    <definedName name="LEASED.ASSETS">#REF!</definedName>
    <definedName name="leasepayments">#REF!</definedName>
    <definedName name="LEGAL">[20]ad!$Q$82</definedName>
    <definedName name="LIA.FIN.LEAS">#REF!</definedName>
    <definedName name="LiabWPPF">'[22]Raw Combined Trial'!#REF!</definedName>
    <definedName name="libili">#REF!</definedName>
    <definedName name="LILY">#REF!</definedName>
    <definedName name="list">#REF!</definedName>
    <definedName name="List1">#REF!</definedName>
    <definedName name="LLL" localSheetId="4">#N/A</definedName>
    <definedName name="LLL">#N/A</definedName>
    <definedName name="LO">#REF!</definedName>
    <definedName name="loan2">#REF!</definedName>
    <definedName name="LOANS">#REF!</definedName>
    <definedName name="LOANS___0">[53]Acct!#REF!</definedName>
    <definedName name="LOANS___8">[36]pkage01!#REF!</definedName>
    <definedName name="LOANS___9">[36]pkage01!#REF!</definedName>
    <definedName name="LOCAL_FREIGHT">'[40]FEB 2000'!#REF!</definedName>
    <definedName name="locked">#REF!,#REF!,#REF!,#REF!,#REF!,#REF!,#REF!,#REF!,#REF!,#REF!,#REF!,#REF!,#REF!,#REF!,#REF!,#REF!,#REF!,#REF!,#REF!,#REF!,#REF!</definedName>
    <definedName name="lol">#REF!</definedName>
    <definedName name="LOLA">#REF!</definedName>
    <definedName name="LONG_TERM_LOANS">'[40]FEB 2000'!#REF!</definedName>
    <definedName name="loom">'[64]18'!$AE$1:$AE$60</definedName>
    <definedName name="LOP">#REF!</definedName>
    <definedName name="losses" localSheetId="3" hidden="1">{#N/A,#N/A,FALSE,"Aging Summary";#N/A,#N/A,FALSE,"Ratio Analysis";#N/A,#N/A,FALSE,"Test 120 Day Accts";#N/A,#N/A,FALSE,"Tickmarks"}</definedName>
    <definedName name="losses" localSheetId="2" hidden="1">{#N/A,#N/A,FALSE,"Aging Summary";#N/A,#N/A,FALSE,"Ratio Analysis";#N/A,#N/A,FALSE,"Test 120 Day Accts";#N/A,#N/A,FALSE,"Tickmarks"}</definedName>
    <definedName name="losses" localSheetId="4" hidden="1">{#N/A,#N/A,FALSE,"Aging Summary";#N/A,#N/A,FALSE,"Ratio Analysis";#N/A,#N/A,FALSE,"Test 120 Day Accts";#N/A,#N/A,FALSE,"Tickmarks"}</definedName>
    <definedName name="losses" localSheetId="1" hidden="1">{#N/A,#N/A,FALSE,"Aging Summary";#N/A,#N/A,FALSE,"Ratio Analysis";#N/A,#N/A,FALSE,"Test 120 Day Accts";#N/A,#N/A,FALSE,"Tickmarks"}</definedName>
    <definedName name="losses" hidden="1">{#N/A,#N/A,FALSE,"Aging Summary";#N/A,#N/A,FALSE,"Ratio Analysis";#N/A,#N/A,FALSE,"Test 120 Day Accts";#N/A,#N/A,FALSE,"Tickmarks"}</definedName>
    <definedName name="LT">#REF!</definedName>
    <definedName name="LT.DEPOSITS">#REF!</definedName>
    <definedName name="LT.INVEST">#REF!</definedName>
    <definedName name="LTL">#REF!</definedName>
    <definedName name="LTL.HEDGE">#REF!</definedName>
    <definedName name="LTLoans">#REF!</definedName>
    <definedName name="ly">[20]in!$C$73</definedName>
    <definedName name="lymnth">[20]in!$C$71</definedName>
    <definedName name="M">[3]SPIN!$A$237:$I$238</definedName>
    <definedName name="Macro1">#N/A</definedName>
    <definedName name="Macro10">#N/A</definedName>
    <definedName name="Macro8">#N/A</definedName>
    <definedName name="Main">[59]!Main</definedName>
    <definedName name="Mar">#REF!</definedName>
    <definedName name="MAR_00">#REF!</definedName>
    <definedName name="MARK_UP_ON_GENERATOR_LEASE">'[40]FEB 2000'!#REF!</definedName>
    <definedName name="May">#REF!</definedName>
    <definedName name="MAY_00">#REF!</definedName>
    <definedName name="mf">'[65]Ttl data'!#REF!</definedName>
    <definedName name="MISC._MANUFACTURING_EXPENSES">'[40]FEB 2000'!#REF!</definedName>
    <definedName name="MnfgD">#REF!</definedName>
    <definedName name="Mnth">#REF!</definedName>
    <definedName name="MOD">"$#ref!.$A$1:$N$34"</definedName>
    <definedName name="Mode">#REF!</definedName>
    <definedName name="Module1.Macro1">#N/A</definedName>
    <definedName name="Module1.Macro2">#N/A</definedName>
    <definedName name="Module2.Macro2">#N/A</definedName>
    <definedName name="motor">'[24]Break-up'!$D$104</definedName>
    <definedName name="MTRS">#REF!,#REF!,#REF!,#REF!</definedName>
    <definedName name="MUCP">"$#ref!.$IT$8175"</definedName>
    <definedName name="MUGP">"$#ref!.$IT$8170"</definedName>
    <definedName name="Muhaish">#REF!</definedName>
    <definedName name="MxChk">[39]Plan!#REF!</definedName>
    <definedName name="n">#REF!</definedName>
    <definedName name="NABILA" localSheetId="4">#N/A</definedName>
    <definedName name="NABILA">#N/A</definedName>
    <definedName name="Naumaan">#REF!</definedName>
    <definedName name="nauman" localSheetId="4">#REF!</definedName>
    <definedName name="nauman" localSheetId="1">#REF!</definedName>
    <definedName name="nauman">#REF!</definedName>
    <definedName name="NEELAM" localSheetId="4">#N/A</definedName>
    <definedName name="NEELAM">#N/A</definedName>
    <definedName name="New" localSheetId="4">#REF!</definedName>
    <definedName name="New" localSheetId="1">#REF!</definedName>
    <definedName name="New">#REF!</definedName>
    <definedName name="NEW." localSheetId="4">#REF!</definedName>
    <definedName name="NEW." localSheetId="1">#REF!</definedName>
    <definedName name="NEW.">#REF!</definedName>
    <definedName name="new.accounts">#REF!</definedName>
    <definedName name="NEW_CERRUTI">#REF!</definedName>
    <definedName name="newone">#REF!</definedName>
    <definedName name="NINO" localSheetId="4">#N/A</definedName>
    <definedName name="NINO">#N/A</definedName>
    <definedName name="nnn">#REF!</definedName>
    <definedName name="NNNNNNNNNNNNNNNNNNNNNNNNNNNNNN">[18]Lead!$M$1:$M$65536</definedName>
    <definedName name="NO">[3]SPIN!$A$73:$I$74</definedName>
    <definedName name="NOI" localSheetId="4">#N/A</definedName>
    <definedName name="NOI">#N/A</definedName>
    <definedName name="NOMEANING1">#REF!</definedName>
    <definedName name="NONPLEDGE">[66]Inventory!#REF!</definedName>
    <definedName name="NoOfFFSegments1">#REF!</definedName>
    <definedName name="NOT1_7">#REF!</definedName>
    <definedName name="NOTBS">#REF!</definedName>
    <definedName name="note1">#REF!</definedName>
    <definedName name="Note10">#REF!</definedName>
    <definedName name="Note11">#REF!</definedName>
    <definedName name="NOTE11PAGE1">#REF!</definedName>
    <definedName name="NOTE11PAGE2">#REF!</definedName>
    <definedName name="Note12">#REF!</definedName>
    <definedName name="note14">#REF!</definedName>
    <definedName name="Note15">[51]Acct!#REF!</definedName>
    <definedName name="NOTE15PAGE1">#REF!</definedName>
    <definedName name="NOTE15PAGE2">#REF!</definedName>
    <definedName name="Note16">#REF!</definedName>
    <definedName name="Note17">#REF!</definedName>
    <definedName name="Note18">#REF!</definedName>
    <definedName name="NOTE18PAGE1">#REF!</definedName>
    <definedName name="NOTE18PAGE2">#REF!</definedName>
    <definedName name="Note19">#REF!</definedName>
    <definedName name="note2">#REF!</definedName>
    <definedName name="Note2.1">[67]Acct!#REF!</definedName>
    <definedName name="Note2.10">#REF!</definedName>
    <definedName name="Note2.11">#REF!</definedName>
    <definedName name="Note2.12">#REF!</definedName>
    <definedName name="Note2.13">#REF!</definedName>
    <definedName name="Note2.14">#REF!</definedName>
    <definedName name="Note2.15">#REF!</definedName>
    <definedName name="Note2.16">#REF!</definedName>
    <definedName name="Note2.17">#REF!</definedName>
    <definedName name="Note2.18">#REF!</definedName>
    <definedName name="Note2.19">[51]Acct!#REF!</definedName>
    <definedName name="Note2.2">#REF!</definedName>
    <definedName name="Note2.3">#REF!</definedName>
    <definedName name="Note2.4">#REF!</definedName>
    <definedName name="Note2.5">#REF!</definedName>
    <definedName name="Note2.6">#REF!</definedName>
    <definedName name="Note2.7">#REF!</definedName>
    <definedName name="Note2.8">#REF!</definedName>
    <definedName name="Note2.9">#REF!</definedName>
    <definedName name="Note20">#REF!</definedName>
    <definedName name="Note21">#REF!</definedName>
    <definedName name="NOTE21PAGE1">#REF!</definedName>
    <definedName name="NOTE21PAGE2">#REF!</definedName>
    <definedName name="note22">[26]Acct!#REF!</definedName>
    <definedName name="Note23">#REF!</definedName>
    <definedName name="NOTE23PAGE1">#REF!</definedName>
    <definedName name="NOTE23PAGE2">#REF!</definedName>
    <definedName name="NOTE25PAGE1">#REF!</definedName>
    <definedName name="NOTE25PAGE2">#REF!</definedName>
    <definedName name="note28">[26]Acct!#REF!</definedName>
    <definedName name="Note3">#REF!</definedName>
    <definedName name="NOTE30PAGE1">#REF!</definedName>
    <definedName name="Note4">#REF!</definedName>
    <definedName name="NOTE4PAGE1">#REF!</definedName>
    <definedName name="NOTE4PAGE2">#REF!</definedName>
    <definedName name="Note5">[67]Acct!#REF!</definedName>
    <definedName name="Note6">#REF!</definedName>
    <definedName name="Note7">#REF!</definedName>
    <definedName name="NOTE7PAGE1">#REF!</definedName>
    <definedName name="NOTE7PAGE2">#REF!</definedName>
    <definedName name="Note8">#REF!</definedName>
    <definedName name="NOTE8_14">#REF!</definedName>
    <definedName name="note9">[26]Acct!#REF!</definedName>
    <definedName name="NOTES">#REF!</definedName>
    <definedName name="NOTES___0">[53]Acct!#REF!</definedName>
    <definedName name="NOTES___8">[36]pkage01!#REF!</definedName>
    <definedName name="NOTES___9">[36]pkage01!#REF!</definedName>
    <definedName name="NOU" localSheetId="4">#N/A</definedName>
    <definedName name="NOU">#N/A</definedName>
    <definedName name="Nov">#REF!</definedName>
    <definedName name="Nov_00">#REF!</definedName>
    <definedName name="NOV_99">#REF!</definedName>
    <definedName name="NSPAGE">#REF!</definedName>
    <definedName name="NUMBER_OF_EMPLOYEES">[68]Notes!#REF!</definedName>
    <definedName name="O">[3]SPIN!$A$40:$I$41</definedName>
    <definedName name="O.CHARGES">#REF!</definedName>
    <definedName name="O.INCOME">#REF!</definedName>
    <definedName name="oci" hidden="1">'[69]chq-in-hand'!#REF!</definedName>
    <definedName name="ocia" hidden="1">'[69]chq-in-hand'!#REF!</definedName>
    <definedName name="Oct">#REF!</definedName>
    <definedName name="OCT_99">#REF!</definedName>
    <definedName name="odn">"#REF!"</definedName>
    <definedName name="off">#REF!</definedName>
    <definedName name="oi">'[23]P&amp;L'!$K$991</definedName>
    <definedName name="Old">'[70]Grmt Ord'!$A$1:$A$440</definedName>
    <definedName name="old\">#REF!</definedName>
    <definedName name="OLD_CERRUTI">#REF!</definedName>
    <definedName name="ONE">#REF!</definedName>
    <definedName name="OOE">#REF!</definedName>
    <definedName name="operating">[71]note!#REF!</definedName>
    <definedName name="Operations">#REF!</definedName>
    <definedName name="Orig">#REF!</definedName>
    <definedName name="os">#REF!</definedName>
    <definedName name="Other" hidden="1">"DBS;102;anas.farhan;0"</definedName>
    <definedName name="OTHER_INCOME">[25]Notes!#REF!</definedName>
    <definedName name="Othr__2000">#REF!</definedName>
    <definedName name="outstanding">#REF!</definedName>
    <definedName name="P_1100">#REF!</definedName>
    <definedName name="P_5100">#REF!</definedName>
    <definedName name="P_5900">#REF!</definedName>
    <definedName name="P_6300">#REF!</definedName>
    <definedName name="P_7400">#REF!</definedName>
    <definedName name="P_9600">#REF!</definedName>
    <definedName name="P_GATE">#N/A</definedName>
    <definedName name="P_Waste1">#N/A</definedName>
    <definedName name="P54P310">#REF!</definedName>
    <definedName name="pa">"#REF!"</definedName>
    <definedName name="Pack">#REF!</definedName>
    <definedName name="Pack___8">[36]pkage01!#REF!</definedName>
    <definedName name="Pack___9">[36]pkage01!#REF!</definedName>
    <definedName name="PACKING_EXPENSES">'[40]FEB 2000'!#REF!</definedName>
    <definedName name="Page1">#REF!</definedName>
    <definedName name="page2">#REF!</definedName>
    <definedName name="page3">#REF!</definedName>
    <definedName name="PAGE64P1">#REF!</definedName>
    <definedName name="PAGE64P2">#REF!</definedName>
    <definedName name="PAGE64P3">#REF!</definedName>
    <definedName name="PAGE64P4">#REF!</definedName>
    <definedName name="PAGE75P1">#REF!</definedName>
    <definedName name="PAGE75P2">#REF!</definedName>
    <definedName name="PAGE75P3">#REF!</definedName>
    <definedName name="PAGE85P1">#REF!</definedName>
    <definedName name="PAGE85P2">#REF!</definedName>
    <definedName name="PAGE85P3">#REF!</definedName>
    <definedName name="PAGECWIP">#REF!</definedName>
    <definedName name="PAGEEQIT">#REF!</definedName>
    <definedName name="PAGEINVT">#REF!</definedName>
    <definedName name="PAGEPRES2">#REF!</definedName>
    <definedName name="PAGEPRES3">#REF!</definedName>
    <definedName name="PAGF75P1">#REF!</definedName>
    <definedName name="Pakistan">#REF!</definedName>
    <definedName name="PALLU" localSheetId="4">#N/A</definedName>
    <definedName name="PALLU">#N/A</definedName>
    <definedName name="Payments">#REF!</definedName>
    <definedName name="PBS">#REF!</definedName>
    <definedName name="PckgD">#REF!</definedName>
    <definedName name="PckgRange">#REF!</definedName>
    <definedName name="PCut">#REF!</definedName>
    <definedName name="PDFeb06">#REF!</definedName>
    <definedName name="PDJan06">#REF!</definedName>
    <definedName name="period">12</definedName>
    <definedName name="PeriodSetName1">#REF!</definedName>
    <definedName name="pict">"Picture 13"</definedName>
    <definedName name="pil">#REF!</definedName>
    <definedName name="PIN" localSheetId="4">#N/A</definedName>
    <definedName name="PIN">#N/A</definedName>
    <definedName name="Pivot_Table___01">#REF!</definedName>
    <definedName name="Pivot_Table___02">#REF!</definedName>
    <definedName name="Pivot_Table___03">#REF!</definedName>
    <definedName name="PL">#REF!</definedName>
    <definedName name="plant">#REF!</definedName>
    <definedName name="PLEDGE">[66]Inventory!#REF!</definedName>
    <definedName name="PlngDtP">[39]Plan!#REF!</definedName>
    <definedName name="PlngDtS">[39]Plan!#REF!</definedName>
    <definedName name="PlngDtW">[39]Plan!#REF!</definedName>
    <definedName name="point">#REF!</definedName>
    <definedName name="POlicy">#REF!</definedName>
    <definedName name="POO">#REF!</definedName>
    <definedName name="POWER_HOUSE_CONSUMTION">'[40]FEB 2000'!#REF!</definedName>
    <definedName name="ppp">#REF!</definedName>
    <definedName name="PrApr">[5]Avsb!$M$79</definedName>
    <definedName name="Prdct">#REF!</definedName>
    <definedName name="Prdct_Wise">'[34]Prdct Wise'!$D$5:$T$68,'[34]Prdct Wise'!$V$5:$V$68</definedName>
    <definedName name="Premium">[35]Imports!$O$9:$O$81</definedName>
    <definedName name="Prepaid" hidden="1">'[72]Prepaid Sheet'!$A$1</definedName>
    <definedName name="PRIN">[73]!PRIN</definedName>
    <definedName name="Print">#REF!</definedName>
    <definedName name="_xlnm.Print_Area" localSheetId="0">BS!$A$1:$M$84</definedName>
    <definedName name="_xlnm.Print_Area" localSheetId="3">CF!$A$1:$I$83</definedName>
    <definedName name="_xlnm.Print_Area" localSheetId="2">CI!$A$1:$J$22</definedName>
    <definedName name="_xlnm.Print_Area" localSheetId="4">EQ!$A$1:$N$48</definedName>
    <definedName name="_xlnm.Print_Area" localSheetId="1">'PL '!$A$1:$J$67</definedName>
    <definedName name="_xlnm.Print_Area">#REF!</definedName>
    <definedName name="Print_Area_MI" localSheetId="3">'[28]#REF'!$A$1:$E$36</definedName>
    <definedName name="Print_Area_MI" localSheetId="4">#REF!</definedName>
    <definedName name="Print_Area_MI" localSheetId="1">#REF!</definedName>
    <definedName name="Print_Area_MI">#REF!</definedName>
    <definedName name="print_area1" localSheetId="4">#REF!</definedName>
    <definedName name="print_area1" localSheetId="1">#REF!</definedName>
    <definedName name="print_area1">#REF!</definedName>
    <definedName name="PRINT_DEF_TAX">#REF!</definedName>
    <definedName name="PRINT_DETAILS">#REF!</definedName>
    <definedName name="_xlnm.Print_Titles">#REF!</definedName>
    <definedName name="PRINT_TITLES_MI">#REF!</definedName>
    <definedName name="print1">#REF!</definedName>
    <definedName name="prnt2">#REF!</definedName>
    <definedName name="prodtracking">#REF!</definedName>
    <definedName name="Product">[35]Imports!$H$9:$H$81</definedName>
    <definedName name="PROF.SER">#REF!</definedName>
    <definedName name="PROFIT">#REF!</definedName>
    <definedName name="PROFIT___LOSS">#REF!</definedName>
    <definedName name="Profit_Proration">#REF!</definedName>
    <definedName name="PROFIT_SPLITUP">[74]JV!#REF!</definedName>
    <definedName name="profitloss">#REF!</definedName>
    <definedName name="Ptrn">[39]Plan!#REF!</definedName>
    <definedName name="PtrnRange">#REF!</definedName>
    <definedName name="PtyFin">#REF!</definedName>
    <definedName name="PtyPat">#REF!</definedName>
    <definedName name="PtySpl">#REF!</definedName>
    <definedName name="py">[75]in!$B$13</definedName>
    <definedName name="q">#REF!</definedName>
    <definedName name="Q___export_data_3">#REF!</definedName>
    <definedName name="q4r2rwefd">#REF!</definedName>
    <definedName name="qbb">#REF!</definedName>
    <definedName name="qfdrr4erew">#REF!</definedName>
    <definedName name="qqq">[76]list!$B$2:$G$3564</definedName>
    <definedName name="qqqaaaaaaaaaaaq">[18]Lead!$J$1:$J$1108</definedName>
    <definedName name="qqqqqqq">[18]Lead!$A$1:$A$65536</definedName>
    <definedName name="qqqqqqqq">#REF!</definedName>
    <definedName name="QQQQQQQQQQ">[18]Links!$H$1:$H$65536</definedName>
    <definedName name="qqqqqqqqqqqq">[18]Lead!$C$1:$C$65536</definedName>
    <definedName name="qqqqqqqqqqqqqq">[18]Lead!$M$1:$M$65536</definedName>
    <definedName name="qqqqqqqqqqqqqqqq">[18]Lead!$A$2:$IV$2</definedName>
    <definedName name="qqqqqqqqqqqqqqqqqqq">[18]Lead!$J$1108</definedName>
    <definedName name="QQQQQQQQQQQQQQQQQQQQQQQQQQQ">[18]Links!$G$1:$G$65536</definedName>
    <definedName name="qqqqqqqqqqqqqqqqqqqqqqqqqqqqqqqqqqqqqqqqqq">[18]Lead!$M$1:$M$1108</definedName>
    <definedName name="qqqqqqqqqqqqqqqqqqqqqqqqqqqqqqqqqqqqqqqqqqqqqq">[18]Lead!$M$1108</definedName>
    <definedName name="qty">#REF!</definedName>
    <definedName name="R_PRDEFF">#REF!</definedName>
    <definedName name="RANG" localSheetId="4">#N/A</definedName>
    <definedName name="RANG">#N/A</definedName>
    <definedName name="range">#REF!</definedName>
    <definedName name="RANGE1">#REF!</definedName>
    <definedName name="range2">#REF!</definedName>
    <definedName name="RANGE3">#REF!</definedName>
    <definedName name="rat">#REF!</definedName>
    <definedName name="Rate">[77]Basis!$B$78</definedName>
    <definedName name="RATE.EXC">#REF!</definedName>
    <definedName name="Rate0">[5]Mst!$F$66</definedName>
    <definedName name="Rate1">[5]Mst!$G$66</definedName>
    <definedName name="Rate10">[5]Mst!#REF!</definedName>
    <definedName name="Rate11">[5]Mst!#REF!</definedName>
    <definedName name="Rate12">[5]Mst!#REF!</definedName>
    <definedName name="Rate13">[5]Mst!#REF!</definedName>
    <definedName name="Rate14">[5]Mst!#REF!</definedName>
    <definedName name="Rate15">[5]Mst!#REF!</definedName>
    <definedName name="Rate16">[5]Mst!#REF!</definedName>
    <definedName name="Rate2">[5]Mst!$H$66</definedName>
    <definedName name="Rate20">[5]Mst!$K$66</definedName>
    <definedName name="rate21">[5]Mst!$L$66</definedName>
    <definedName name="Rate22">[5]Mst!$M$66</definedName>
    <definedName name="Rate23">[5]Mst!$N$66</definedName>
    <definedName name="Rate24">[5]Mst!$O$66</definedName>
    <definedName name="Rate25">[5]Mst!$P$66</definedName>
    <definedName name="Rate26">[5]Mst!$Q$66</definedName>
    <definedName name="Rate27">[5]Mst!$R$66</definedName>
    <definedName name="Rate28">[5]Mst!$S$66</definedName>
    <definedName name="Rate29">[5]Mst!$T$66</definedName>
    <definedName name="Rate3">[5]Mst!$I$66</definedName>
    <definedName name="Rate30">[5]Mst!$U$66</definedName>
    <definedName name="Rate31">[5]Mst!$V$66</definedName>
    <definedName name="Rate32">[5]Mst!$W$66</definedName>
    <definedName name="Rate33">[5]Mst!$X$66</definedName>
    <definedName name="Rate34">[5]Mst!$Y$66</definedName>
    <definedName name="Rate35">[5]Mst!#REF!</definedName>
    <definedName name="Rate36">[5]Mst!$Z$66</definedName>
    <definedName name="Rate37">[5]Mst!$AA$66</definedName>
    <definedName name="Rate38">[5]Mst!$AB$66</definedName>
    <definedName name="Rate39">[5]Mst!$AC$66</definedName>
    <definedName name="Rate4">[5]Mst!#REF!</definedName>
    <definedName name="Rate40">[5]Mst!$AD$66</definedName>
    <definedName name="Rate41">[5]Mst!$AE$66</definedName>
    <definedName name="Rate42">[5]Mst!$AF$66</definedName>
    <definedName name="Rate43">[5]Mst!$AG$66</definedName>
    <definedName name="Rate44">[5]Mst!$AH$66</definedName>
    <definedName name="Rate45">[5]Mst!$AI$66</definedName>
    <definedName name="Rate46">[5]Mst!$AJ$66</definedName>
    <definedName name="Rate47">[5]Mst!$AK$66</definedName>
    <definedName name="Rate48">[5]Mst!$AL$66</definedName>
    <definedName name="Rate49">[5]Mst!$AM$66</definedName>
    <definedName name="Rate50">[5]Mst!$AN$66</definedName>
    <definedName name="Rate51">[5]Mst!$AO$66</definedName>
    <definedName name="Rate52">[5]Mst!$AP$66</definedName>
    <definedName name="Rate53">[5]Mst!$AQ$66</definedName>
    <definedName name="Rate54">[5]Mst!$AR$66</definedName>
    <definedName name="Rate55">[5]Mst!$AS$66</definedName>
    <definedName name="Rate56">[5]Mst!$AT$66</definedName>
    <definedName name="Rate57">[5]Mst!$AU$66</definedName>
    <definedName name="Rate58">[5]Mst!$AV$66</definedName>
    <definedName name="Rate59">[5]Mst!$AW$66</definedName>
    <definedName name="Rate6">[5]Mst!#REF!</definedName>
    <definedName name="Rate60">[5]Mst!$AX$66</definedName>
    <definedName name="Rate61">[5]Mst!$AY$66</definedName>
    <definedName name="Rate62">[5]Mst!$AZ$66</definedName>
    <definedName name="Rate63">[5]Mst!$BA$66</definedName>
    <definedName name="Rate7">[5]Mst!#REF!</definedName>
    <definedName name="Rate8">[5]Mst!#REF!</definedName>
    <definedName name="Rate9">[5]Mst!#REF!</definedName>
    <definedName name="Rates">[78]Rates!$D$3:$E$147</definedName>
    <definedName name="Rates1">[79]Rates!$C$3:$D$33</definedName>
    <definedName name="rb">'[23]P&amp;L'!#REF!</definedName>
    <definedName name="rcl" hidden="1">[80]SODO!#REF!</definedName>
    <definedName name="RcvdRngD">#REF!</definedName>
    <definedName name="RcvdRngP">#REF!</definedName>
    <definedName name="RData1">#REF!</definedName>
    <definedName name="RData2">#REF!</definedName>
    <definedName name="Re">#REF!</definedName>
    <definedName name="Reconciliation_of_Additions">'[81]12'!#REF!</definedName>
    <definedName name="_xlnm.Recorder">#REF!</definedName>
    <definedName name="Recover">[82]Macro1!$A$137</definedName>
    <definedName name="Red.Cap">#REF!</definedName>
    <definedName name="REDCAP">[67]Acct!#REF!</definedName>
    <definedName name="REDCAP___0">#REF!</definedName>
    <definedName name="REDCAP___8">[36]pkage01!#REF!</definedName>
    <definedName name="REDCAP___9">[36]pkage01!#REF!</definedName>
    <definedName name="REDEEMABLE_CAPITAL">[25]Notes!#REF!</definedName>
    <definedName name="Ref">#REF!</definedName>
    <definedName name="Ref_1">#REF!</definedName>
    <definedName name="Ref_2">#REF!</definedName>
    <definedName name="Ref_3">#REF!</definedName>
    <definedName name="Ref_4">#REF!</definedName>
    <definedName name="REnd">[39]Plan!#REF!</definedName>
    <definedName name="rent">'[24]Break-up'!$D$57</definedName>
    <definedName name="REP">#N/A</definedName>
    <definedName name="Report07">#REF!</definedName>
    <definedName name="RES">#REF!</definedName>
    <definedName name="RES___0">[53]Acct!#REF!</definedName>
    <definedName name="RES___8">[36]pkage01!#REF!</definedName>
    <definedName name="RES___9">[36]pkage01!#REF!</definedName>
    <definedName name="REserv">#REF!</definedName>
    <definedName name="ResponsibilityApplicationID1">#REF!</definedName>
    <definedName name="ResponsibilityID1">#REF!</definedName>
    <definedName name="ResponsibilityName1">#REF!</definedName>
    <definedName name="revenue2">#REF!</definedName>
    <definedName name="RF">#REF!</definedName>
    <definedName name="RF___0">[53]Acct!#REF!</definedName>
    <definedName name="RF___8">[36]pkage01!#REF!</definedName>
    <definedName name="RF___9">[36]pkage01!#REF!</definedName>
    <definedName name="rizwan">#REF!</definedName>
    <definedName name="rngend">#REF!</definedName>
    <definedName name="Rngfirst">#REF!</definedName>
    <definedName name="rngforcopy">#REF!</definedName>
    <definedName name="rngforcount">#REF!</definedName>
    <definedName name="rngh">#REF!</definedName>
    <definedName name="rngss">#REF!</definedName>
    <definedName name="Rngtocheck">#REF!</definedName>
    <definedName name="rngtochg">#REF!</definedName>
    <definedName name="rngtodate">#REF!</definedName>
    <definedName name="rngtodate1">#REF!</definedName>
    <definedName name="rngtolook1">#REF!</definedName>
    <definedName name="rngtostart">#REF!</definedName>
    <definedName name="round">1</definedName>
    <definedName name="Row">[39]Plan!#REF!</definedName>
    <definedName name="rp">#REF!</definedName>
    <definedName name="RUN.FIN">#REF!</definedName>
    <definedName name="s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">#REF!</definedName>
    <definedName name="SABAR" localSheetId="4">#N/A</definedName>
    <definedName name="SABAR">#N/A</definedName>
    <definedName name="SAD">'[83]PPC-ORD DTL'!$B$4:$D$636</definedName>
    <definedName name="sadaftq">#REF!</definedName>
    <definedName name="Saif.Fixed.Assets">#REF!</definedName>
    <definedName name="sal">'[84]P&amp;L'!$I$20</definedName>
    <definedName name="salaries">'[24]Break-up'!$D$39</definedName>
    <definedName name="SALE_FIG">#REF!</definedName>
    <definedName name="sales">#REF!</definedName>
    <definedName name="SALES___0">#REF!</definedName>
    <definedName name="SALES___8">[36]pkage01!#REF!</definedName>
    <definedName name="SALES___9">[36]pkage01!#REF!</definedName>
    <definedName name="sales99">#REF!</definedName>
    <definedName name="salesschedule">#REF!</definedName>
    <definedName name="SAMI" localSheetId="4">#N/A</definedName>
    <definedName name="SAMI">#N/A</definedName>
    <definedName name="saqib">[5]Mst!$C$65</definedName>
    <definedName name="sasasa">'[9]Balance Sheet'!#REF!</definedName>
    <definedName name="SAVE">#REF!</definedName>
    <definedName name="SBCU">#REF!</definedName>
    <definedName name="SBQT">#REF!</definedName>
    <definedName name="SC">#REF!</definedName>
    <definedName name="SC___0">[53]Acct!#REF!</definedName>
    <definedName name="SC___8">[36]pkage01!#REF!</definedName>
    <definedName name="SC___9">[36]pkage01!#REF!</definedName>
    <definedName name="Scaling">[42]Currency!$C$13</definedName>
    <definedName name="SCCU">#REF!</definedName>
    <definedName name="SCQT">#REF!</definedName>
    <definedName name="script">'[85]Lead Schedule'!#REF!</definedName>
    <definedName name="SCRPAGE1">#REF!</definedName>
    <definedName name="SCRPAGE2">#REF!</definedName>
    <definedName name="scs">#REF!</definedName>
    <definedName name="sda">#REF!</definedName>
    <definedName name="sdasa">#REF!</definedName>
    <definedName name="sdfddwfsdfsd">#REF!</definedName>
    <definedName name="sdfds">#REF!</definedName>
    <definedName name="sdfdsggdfhbcffvdsefseds">#REF!</definedName>
    <definedName name="sdfgfdsadf">#REF!</definedName>
    <definedName name="sdfs">#REF!</definedName>
    <definedName name="sdgdsgs">#REF!</definedName>
    <definedName name="sdgfdasvsd">#REF!</definedName>
    <definedName name="SDRPAGE1">#REF!</definedName>
    <definedName name="SDRPAGE2">#REF!</definedName>
    <definedName name="sdsadasdasda">#REF!</definedName>
    <definedName name="sdsd">[49]Addition!$E$11</definedName>
    <definedName name="Sea">#REF!</definedName>
    <definedName name="SEA_FREIGHT">'[40]FEB 2000'!#REF!</definedName>
    <definedName name="secq1">#REF!</definedName>
    <definedName name="SECURITY_EXPENSES">'[40]FEB 2000'!#REF!</definedName>
    <definedName name="seg" localSheetId="3" hidden="1">{#N/A,#N/A,FALSE,"Aging Summary";#N/A,#N/A,FALSE,"Ratio Analysis";#N/A,#N/A,FALSE,"Test 120 Day Accts";#N/A,#N/A,FALSE,"Tickmarks"}</definedName>
    <definedName name="seg" localSheetId="2" hidden="1">{#N/A,#N/A,FALSE,"Aging Summary";#N/A,#N/A,FALSE,"Ratio Analysis";#N/A,#N/A,FALSE,"Test 120 Day Accts";#N/A,#N/A,FALSE,"Tickmarks"}</definedName>
    <definedName name="seg" localSheetId="4" hidden="1">{#N/A,#N/A,FALSE,"Aging Summary";#N/A,#N/A,FALSE,"Ratio Analysis";#N/A,#N/A,FALSE,"Test 120 Day Accts";#N/A,#N/A,FALSE,"Tickmarks"}</definedName>
    <definedName name="seg" localSheetId="1" hidden="1">{#N/A,#N/A,FALSE,"Aging Summary";#N/A,#N/A,FALSE,"Ratio Analysis";#N/A,#N/A,FALSE,"Test 120 Day Accts";#N/A,#N/A,FALSE,"Tickmarks"}</definedName>
    <definedName name="seg" hidden="1">{#N/A,#N/A,FALSE,"Aging Summary";#N/A,#N/A,FALSE,"Ratio Analysis";#N/A,#N/A,FALSE,"Test 120 Day Accts";#N/A,#N/A,FALSE,"Tickmarks"}</definedName>
    <definedName name="select1">#REF!</definedName>
    <definedName name="Select2">[86]Summary!#REF!</definedName>
    <definedName name="SELLING">'[87]TAX WDV 2002'!#REF!</definedName>
    <definedName name="SELLING_EXPENSES">'[40]FEB 2000'!#REF!</definedName>
    <definedName name="Sep">#REF!</definedName>
    <definedName name="Sep_2K">#REF!</definedName>
    <definedName name="Sep_98">#REF!</definedName>
    <definedName name="SEP_99">#REF!</definedName>
    <definedName name="Sep2K">'[5]P&amp;L'!$BE$3:$BE$5,'[5]P&amp;L'!$BE$7,'[5]P&amp;L'!$BE$9,'[5]P&amp;L'!$BE$10,'[5]P&amp;L'!$BE$12,'[5]P&amp;L'!$BE$14,'[5]P&amp;L'!$BE$16</definedName>
    <definedName name="Seq">#REF!</definedName>
    <definedName name="Seqnc">[39]Plan!#REF!</definedName>
    <definedName name="SeqUD">#REF!</definedName>
    <definedName name="set">'[88]08'!$AE$1:$AH$60</definedName>
    <definedName name="SetOfBooksID1">#REF!</definedName>
    <definedName name="SetOfBooksName1">#REF!</definedName>
    <definedName name="sga">#REF!</definedName>
    <definedName name="Sh.Cap">#REF!</definedName>
    <definedName name="shakeel">#REF!</definedName>
    <definedName name="sharecapital">#REF!</definedName>
    <definedName name="sheet1">#REF!</definedName>
    <definedName name="SHEET2">"$#ref!.$A$50:$H$82"</definedName>
    <definedName name="SHEET3">"$#ref!.$A$89:$H$122"</definedName>
    <definedName name="ship">#REF!</definedName>
    <definedName name="ShipD">#REF!</definedName>
    <definedName name="ShowSeparator1">#REF!</definedName>
    <definedName name="Shpmnt">#REF!</definedName>
    <definedName name="ShpmntRange">#REF!</definedName>
    <definedName name="Shtm">[89]!Shtm</definedName>
    <definedName name="SIGNINIFICANT_ACCOUNTING_POLICIES">[68]Notes!#REF!</definedName>
    <definedName name="SIpt">#REF!</definedName>
    <definedName name="siz">#REF!</definedName>
    <definedName name="SJ">#REF!</definedName>
    <definedName name="sk">[52]SPIN!$A$135:$I$136</definedName>
    <definedName name="skr">[2]SPIN!$A$207:$I$208</definedName>
    <definedName name="slinger">#REF!</definedName>
    <definedName name="Smry">#REF!</definedName>
    <definedName name="SNA">#REF!</definedName>
    <definedName name="SNS">#REF!</definedName>
    <definedName name="SNS___0">[53]Acct!#REF!</definedName>
    <definedName name="SNS___8">[36]pkage01!#REF!</definedName>
    <definedName name="SNS___9">[36]pkage01!#REF!</definedName>
    <definedName name="SOC">#REF!</definedName>
    <definedName name="SOCIAL_SECURITY">'[40]FEB 2000'!#REF!</definedName>
    <definedName name="SOHNI">#REF!</definedName>
    <definedName name="SortRangD">#REF!</definedName>
    <definedName name="SortRange">#REF!</definedName>
    <definedName name="SPCU">#REF!</definedName>
    <definedName name="SPdn">#REF!</definedName>
    <definedName name="spndl">'[34]Spndl Rtr'!$D$4:$F$37,'[34]Spndl Rtr'!$J$4:$L$16</definedName>
    <definedName name="SPQT">#REF!</definedName>
    <definedName name="SS">#REF!</definedName>
    <definedName name="ssasasas">"#REF!"</definedName>
    <definedName name="SSS">#REF!</definedName>
    <definedName name="ssss">[4]Notes!#REF!</definedName>
    <definedName name="sssssssssssssssss">#REF!</definedName>
    <definedName name="SSSSSSSSSSSSSSSSSSSSSSSSSSS">[18]Lead!$J$1:$J$1108</definedName>
    <definedName name="SStrt">[39]Plan!#REF!</definedName>
    <definedName name="ST">#REF!</definedName>
    <definedName name="Staff">#REF!</definedName>
    <definedName name="start1">#REF!</definedName>
    <definedName name="start2">#REF!</definedName>
    <definedName name="start67">#REF!</definedName>
    <definedName name="stat">'[5]P&amp;L'!$D$40</definedName>
    <definedName name="state">#REF!</definedName>
    <definedName name="stationery">'[24]Break-up'!$D$85</definedName>
    <definedName name="statorl">[39]Plan!#REF!</definedName>
    <definedName name="StatsRngD">#REF!</definedName>
    <definedName name="StatsRngP">[39]Plan!#REF!</definedName>
    <definedName name="Stdc">[5]Mst!$F$69</definedName>
    <definedName name="stdcos">#REF!</definedName>
    <definedName name="stdcos1">#REF!</definedName>
    <definedName name="stdcos2">#REF!</definedName>
    <definedName name="stdcos3">#REF!</definedName>
    <definedName name="stock">#REF!</definedName>
    <definedName name="STOCK.IN.TRADE">#REF!</definedName>
    <definedName name="stocks">'[23]P&amp;L'!$B$725</definedName>
    <definedName name="Str">#REF!</definedName>
    <definedName name="StrtDate">[39]Plan!#REF!</definedName>
    <definedName name="stte">#REF!</definedName>
    <definedName name="Styl">[39]Plan!#REF!</definedName>
    <definedName name="style">#REF!</definedName>
    <definedName name="SUI" localSheetId="4">#N/A</definedName>
    <definedName name="SUI">#N/A</definedName>
    <definedName name="sum">#REF!</definedName>
    <definedName name="SUMM">[90]!Main</definedName>
    <definedName name="summary">#REF!</definedName>
    <definedName name="summery">#REF!</definedName>
    <definedName name="Surplus">#REF!</definedName>
    <definedName name="SwngRange">#REF!</definedName>
    <definedName name="T.DEBTS">#REF!</definedName>
    <definedName name="table">#REF!</definedName>
    <definedName name="TableName">"Dummy"</definedName>
    <definedName name="tallt">#REF!</definedName>
    <definedName name="tAX">#REF!</definedName>
    <definedName name="tAX___0">[53]Acct!#REF!</definedName>
    <definedName name="tAX___8">[36]pkage01!#REF!</definedName>
    <definedName name="tAX___9">[36]pkage01!#REF!</definedName>
    <definedName name="TAX_FIG">#REF!</definedName>
    <definedName name="TAX_RATE">#REF!</definedName>
    <definedName name="TAXATION">#REF!</definedName>
    <definedName name="TAXDEPRECIATION">#REF!</definedName>
    <definedName name="Tbl">#REF!</definedName>
    <definedName name="tee">[18]Lead!$E$1:$E$65536</definedName>
    <definedName name="TELEPHONE_EXPENSES">'[40]FEB 2000'!#REF!</definedName>
    <definedName name="TEST">"$#ref!.$J$1:$O$13"</definedName>
    <definedName name="TEST0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27">#REF!</definedName>
    <definedName name="TEST28">#REF!</definedName>
    <definedName name="TEST29">#REF!</definedName>
    <definedName name="TEST3">#REF!</definedName>
    <definedName name="TEST30">#REF!</definedName>
    <definedName name="TEST31">#REF!</definedName>
    <definedName name="TEST32">#REF!</definedName>
    <definedName name="TEST34">[91]Sheet1!#REF!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text">#REF!</definedName>
    <definedName name="TextRefCopy1">'[92]Reconcilliation of profit Pack '!$E$17</definedName>
    <definedName name="TextRefCopy10">#REF!</definedName>
    <definedName name="TextRefCopy101">#REF!</definedName>
    <definedName name="TextRefCopy104">#REF!</definedName>
    <definedName name="TextRefCopy105">#REF!</definedName>
    <definedName name="TextRefCopy11">#REF!</definedName>
    <definedName name="TextRefCopy116">#REF!</definedName>
    <definedName name="TextRefCopy117">[93]Notes!#REF!</definedName>
    <definedName name="TextRefCopy12">'[94]Note 13.1 &amp; 13.2'!#REF!</definedName>
    <definedName name="TextRefCopy120">#REF!</definedName>
    <definedName name="TextRefCopy123">#REF!</definedName>
    <definedName name="TextRefCopy125">#REF!</definedName>
    <definedName name="TextRefCopy127">#REF!</definedName>
    <definedName name="TextRefCopy129">#REF!</definedName>
    <definedName name="TextRefCopy13">'[94]Note 13.1 &amp; 13.2'!#REF!</definedName>
    <definedName name="TextRefCopy131">#REF!</definedName>
    <definedName name="TextRefCopy14">'[94]Note 13.1 &amp; 13.2'!#REF!</definedName>
    <definedName name="TextRefCopy142">#REF!</definedName>
    <definedName name="TextRefCopy144">#REF!</definedName>
    <definedName name="TextRefCopy146">#REF!</definedName>
    <definedName name="TextRefCopy15">'[94]Note 13.1 &amp; 13.2'!#REF!</definedName>
    <definedName name="TextRefCopy152">#REF!</definedName>
    <definedName name="TextRefCopy154">#REF!</definedName>
    <definedName name="TextRefCopy156">#REF!</definedName>
    <definedName name="TextRefCopy158">#REF!</definedName>
    <definedName name="TextRefCopy16">#REF!</definedName>
    <definedName name="TextRefCopy160">#REF!</definedName>
    <definedName name="TextRefCopy161">'[68]Fixed Assets'!#REF!</definedName>
    <definedName name="TextRefCopy162">#REF!</definedName>
    <definedName name="TextRefCopy163">#REF!</definedName>
    <definedName name="TextRefCopy164">'[68]Fixed Assets'!#REF!</definedName>
    <definedName name="TextRefCopy165">#REF!</definedName>
    <definedName name="TextRefCopy167">#REF!</definedName>
    <definedName name="TextRefCopy17">'[94]Note 13.1 &amp; 13.2'!#REF!</definedName>
    <definedName name="TextRefCopy18">#REF!</definedName>
    <definedName name="TextRefCopy19">#REF!</definedName>
    <definedName name="TextRefCopy196">'[68]Fixed Assets'!#REF!</definedName>
    <definedName name="TextRefCopy197">'[68]Fixed Assets'!#REF!</definedName>
    <definedName name="TextRefCopy2">[84]Notes!#REF!</definedName>
    <definedName name="TextRefCopy20">#REF!</definedName>
    <definedName name="TextRefCopy21">#REF!</definedName>
    <definedName name="TextRefCopy22">[94]Notes!#REF!</definedName>
    <definedName name="TextRefCopy229">'[68]Fixed Assets'!#REF!</definedName>
    <definedName name="TextRefCopy23">[94]Notes!#REF!</definedName>
    <definedName name="TextRefCopy237">'[25]Fixed Assets'!$G$18</definedName>
    <definedName name="TextRefCopy238">'[25]Fixed Assets'!$K$18</definedName>
    <definedName name="TextRefCopy24">#REF!</definedName>
    <definedName name="TextRefCopy245">'[68]Fixed Assets'!#REF!</definedName>
    <definedName name="TextRefCopy25">#REF!</definedName>
    <definedName name="TextRefCopy257">'[25]Fixed Assets'!$F$10</definedName>
    <definedName name="TextRefCopy26">#REF!</definedName>
    <definedName name="TextRefCopy261">'[25]Fixed Assets'!$G$10</definedName>
    <definedName name="TextRefCopy263">'[25]Fixed Assets'!$F$18</definedName>
    <definedName name="TextRefCopy264">'[25]Fixed Assets'!$F$9</definedName>
    <definedName name="TextRefCopy269">'[25]Fixed Assets'!$F$17</definedName>
    <definedName name="TextRefCopy27">#REF!</definedName>
    <definedName name="TextRefCopy270">'[25]Fixed Assets'!$K$10</definedName>
    <definedName name="TextRefCopy273">'[68]Fixed Assets'!#REF!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'[95]Disposals (detail)'!#REF!</definedName>
    <definedName name="TextRefCopy39">#REF!</definedName>
    <definedName name="TextRefCopy4">#REF!</definedName>
    <definedName name="TextRefCopy40">'[95]Disposals (detail)'!#REF!</definedName>
    <definedName name="TextRefCopy45">'[96]Plant and machinery'!$B$46</definedName>
    <definedName name="TextRefCopy49">[97]Notes!#REF!</definedName>
    <definedName name="TextRefCopy5">[98]Sheet1!#REF!</definedName>
    <definedName name="TextRefCopy51">[97]Notes!#REF!</definedName>
    <definedName name="TextRefCopy52">'[96]Plant and machinery'!$A$89</definedName>
    <definedName name="TextRefCopy53">'[96]Plant and machinery'!$B$124</definedName>
    <definedName name="TextRefCopy54">#REF!</definedName>
    <definedName name="TextRefCopy56">[97]Notes!#REF!</definedName>
    <definedName name="TextRefCopy57">[97]Notes!#REF!</definedName>
    <definedName name="TextRefCopy58">[97]Notes!#REF!</definedName>
    <definedName name="TextRefCopy6">'[99]Note - 8'!#REF!</definedName>
    <definedName name="TextRefCopy66">[97]Notes!#REF!</definedName>
    <definedName name="TextRefCopy67">[97]Notes!#REF!</definedName>
    <definedName name="TextRefCopy7">'[99]Note - 8'!#REF!</definedName>
    <definedName name="TextRefCopy75">[97]PL!$I$24</definedName>
    <definedName name="TextRefCopy76">[97]Notes!$K$127</definedName>
    <definedName name="TextRefCopy79">[97]Notes!$K$525</definedName>
    <definedName name="TextRefCopy8">#REF!</definedName>
    <definedName name="TextRefCopy89">#REF!</definedName>
    <definedName name="TextRefCopy9">#REF!</definedName>
    <definedName name="TextRefCopy91">#REF!</definedName>
    <definedName name="TextRefCopy93">#REF!</definedName>
    <definedName name="TextRefCopy95">#REF!</definedName>
    <definedName name="TextRefCopy97">#REF!</definedName>
    <definedName name="TextRefCopy99">#REF!</definedName>
    <definedName name="TextRefCopyRangeCount" hidden="1">1</definedName>
    <definedName name="Today">[39]Plan!#REF!</definedName>
    <definedName name="Totals">#REF!,#REF!,#REF!,#REF!</definedName>
    <definedName name="totals2">#REF!,#REF!,#REF!,#REF!,#REF!,#REF!,#REF!,#REF!,#REF!</definedName>
    <definedName name="travelling">'[24]Break-up'!$D$49</definedName>
    <definedName name="trevenue">#REF!</definedName>
    <definedName name="Tst">#REF!</definedName>
    <definedName name="tts">#REF!</definedName>
    <definedName name="tttt">[46]Cutt!$B$40:$AJ$75</definedName>
    <definedName name="TWO">#REF!</definedName>
    <definedName name="Ucst">#REF!,#REF!</definedName>
    <definedName name="Unappropriated">'[22]Raw Combined Trial'!#REF!</definedName>
    <definedName name="Units">[35]Imports!$J$9:$J$81</definedName>
    <definedName name="UPDATE">#REF!</definedName>
    <definedName name="updated">#REF!</definedName>
    <definedName name="updt">#REF!</definedName>
    <definedName name="UU">#REF!</definedName>
    <definedName name="value">3</definedName>
    <definedName name="vehicles" hidden="1">[14]Acct!#REF!</definedName>
    <definedName name="versionno">1</definedName>
    <definedName name="vv">[18]Lead!$H$1:$H$1108</definedName>
    <definedName name="w">[18]Lead!$O$2</definedName>
    <definedName name="W.Capital">#REF!</definedName>
    <definedName name="W.I.PROCESS">#REF!</definedName>
    <definedName name="WCntr">[39]Plan!#REF!</definedName>
    <definedName name="Wd">[39]Plan!#REF!</definedName>
    <definedName name="wdawed">#N/A</definedName>
    <definedName name="wdwdw">#REF!</definedName>
    <definedName name="WEALTH" localSheetId="4">#N/A</definedName>
    <definedName name="WEALTH">#N/A</definedName>
    <definedName name="wefreft45">#REF!</definedName>
    <definedName name="WEnd">[39]Plan!#REF!</definedName>
    <definedName name="weqeqw">#N/A</definedName>
    <definedName name="weqr32fr">#REF!</definedName>
    <definedName name="wert3t3fr">#REF!</definedName>
    <definedName name="WHCU">#REF!</definedName>
    <definedName name="WHQT">#REF!</definedName>
    <definedName name="wingdings">'[85]Lead Schedule'!#REF!</definedName>
    <definedName name="working">'[23]P&amp;L'!$A$1071</definedName>
    <definedName name="workingcapital">#REF!</definedName>
    <definedName name="WPPF">#REF!</definedName>
    <definedName name="wq">#REF!</definedName>
    <definedName name="wqer34">#REF!</definedName>
    <definedName name="wqer34qr">#REF!</definedName>
    <definedName name="Wqty">#REF!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4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Deferred._.Fiscal." localSheetId="3" hidden="1">{"Deferred Fiscal",#N/A,FALSE,"Income"}</definedName>
    <definedName name="wrn.Deferred._.Fiscal." localSheetId="2" hidden="1">{"Deferred Fiscal",#N/A,FALSE,"Income"}</definedName>
    <definedName name="wrn.Deferred._.Fiscal." localSheetId="4" hidden="1">{"Deferred Fiscal",#N/A,FALSE,"Income"}</definedName>
    <definedName name="wrn.Deferred._.Fiscal." localSheetId="1" hidden="1">{"Deferred Fiscal",#N/A,FALSE,"Income"}</definedName>
    <definedName name="wrn.Deferred._.Fiscal." hidden="1">{"Deferred Fiscal",#N/A,FALSE,"Income"}</definedName>
    <definedName name="wrn.ITAX._.URB._.STTD." localSheetId="3" hidden="1">{"ITAX &amp; URB STTD",#N/A,FALSE,"Income"}</definedName>
    <definedName name="wrn.ITAX._.URB._.STTD." localSheetId="2" hidden="1">{"ITAX &amp; URB STTD",#N/A,FALSE,"Income"}</definedName>
    <definedName name="wrn.ITAX._.URB._.STTD." localSheetId="4" hidden="1">{"ITAX &amp; URB STTD",#N/A,FALSE,"Income"}</definedName>
    <definedName name="wrn.ITAX._.URB._.STTD." localSheetId="1" hidden="1">{"ITAX &amp; URB STTD",#N/A,FALSE,"Income"}</definedName>
    <definedName name="wrn.ITAX._.URB._.STTD." hidden="1">{"ITAX &amp; URB STTD",#N/A,FALSE,"Income"}</definedName>
    <definedName name="wrn.Modello." localSheetId="3" hidden="1">{#N/A,#N/A,FALSE,"Menu";#N/A,#N/A,FALSE,"Mill Balance";#N/A,#N/A,FALSE,"Machine List";#N/A,#N/A,FALSE,"Building";#N/A,#N/A,FALSE,"Labour";#N/A,#N/A,FALSE,"Energy";#N/A,#N/A,FALSE,"Management";#N/A,#N/A,FALSE,"Business growth";#N/A,#N/A,FALSE,"Turnover";#N/A,#N/A,FALSE,"Input";#N/A,#N/A,FALSE,"Fixed Cost";#N/A,#N/A,FALSE,"Amortisations";#N/A,#N/A,FALSE,"Balance Sheet ";#N/A,#N/A,FALSE,"Profit &amp; Loss";#N/A,#N/A,FALSE,"Cash Flow";#N/A,#N/A,FALSE,"Ratios";#N/A,#N/A,FALSE,"Return"}</definedName>
    <definedName name="wrn.Modello." localSheetId="2" hidden="1">{#N/A,#N/A,FALSE,"Menu";#N/A,#N/A,FALSE,"Mill Balance";#N/A,#N/A,FALSE,"Machine List";#N/A,#N/A,FALSE,"Building";#N/A,#N/A,FALSE,"Labour";#N/A,#N/A,FALSE,"Energy";#N/A,#N/A,FALSE,"Management";#N/A,#N/A,FALSE,"Business growth";#N/A,#N/A,FALSE,"Turnover";#N/A,#N/A,FALSE,"Input";#N/A,#N/A,FALSE,"Fixed Cost";#N/A,#N/A,FALSE,"Amortisations";#N/A,#N/A,FALSE,"Balance Sheet ";#N/A,#N/A,FALSE,"Profit &amp; Loss";#N/A,#N/A,FALSE,"Cash Flow";#N/A,#N/A,FALSE,"Ratios";#N/A,#N/A,FALSE,"Return"}</definedName>
    <definedName name="wrn.Modello." localSheetId="4" hidden="1">{#N/A,#N/A,FALSE,"Menu";#N/A,#N/A,FALSE,"Mill Balance";#N/A,#N/A,FALSE,"Machine List";#N/A,#N/A,FALSE,"Building";#N/A,#N/A,FALSE,"Labour";#N/A,#N/A,FALSE,"Energy";#N/A,#N/A,FALSE,"Management";#N/A,#N/A,FALSE,"Business growth";#N/A,#N/A,FALSE,"Turnover";#N/A,#N/A,FALSE,"Input";#N/A,#N/A,FALSE,"Fixed Cost";#N/A,#N/A,FALSE,"Amortisations";#N/A,#N/A,FALSE,"Balance Sheet ";#N/A,#N/A,FALSE,"Profit &amp; Loss";#N/A,#N/A,FALSE,"Cash Flow";#N/A,#N/A,FALSE,"Ratios";#N/A,#N/A,FALSE,"Return"}</definedName>
    <definedName name="wrn.Modello." localSheetId="1" hidden="1">{#N/A,#N/A,FALSE,"Menu";#N/A,#N/A,FALSE,"Mill Balance";#N/A,#N/A,FALSE,"Machine List";#N/A,#N/A,FALSE,"Building";#N/A,#N/A,FALSE,"Labour";#N/A,#N/A,FALSE,"Energy";#N/A,#N/A,FALSE,"Management";#N/A,#N/A,FALSE,"Business growth";#N/A,#N/A,FALSE,"Turnover";#N/A,#N/A,FALSE,"Input";#N/A,#N/A,FALSE,"Fixed Cost";#N/A,#N/A,FALSE,"Amortisations";#N/A,#N/A,FALSE,"Balance Sheet ";#N/A,#N/A,FALSE,"Profit &amp; Loss";#N/A,#N/A,FALSE,"Cash Flow";#N/A,#N/A,FALSE,"Ratios";#N/A,#N/A,FALSE,"Return"}</definedName>
    <definedName name="wrn.Modello." hidden="1">{#N/A,#N/A,FALSE,"Menu";#N/A,#N/A,FALSE,"Mill Balance";#N/A,#N/A,FALSE,"Machine List";#N/A,#N/A,FALSE,"Building";#N/A,#N/A,FALSE,"Labour";#N/A,#N/A,FALSE,"Energy";#N/A,#N/A,FALSE,"Management";#N/A,#N/A,FALSE,"Business growth";#N/A,#N/A,FALSE,"Turnover";#N/A,#N/A,FALSE,"Input";#N/A,#N/A,FALSE,"Fixed Cost";#N/A,#N/A,FALSE,"Amortisations";#N/A,#N/A,FALSE,"Balance Sheet ";#N/A,#N/A,FALSE,"Profit &amp; Loss";#N/A,#N/A,FALSE,"Cash Flow";#N/A,#N/A,FALSE,"Ratios";#N/A,#N/A,FALSE,"Return"}</definedName>
    <definedName name="wrn.nuovo" localSheetId="3" hidden="1">{#N/A,#N/A,FALSE,"Menu";#N/A,#N/A,FALSE,"Mill Balance";#N/A,#N/A,FALSE,"Machine List";#N/A,#N/A,FALSE,"Building";#N/A,#N/A,FALSE,"Labour";#N/A,#N/A,FALSE,"Energy";#N/A,#N/A,FALSE,"Management";#N/A,#N/A,FALSE,"Business growth";#N/A,#N/A,FALSE,"Turnover";#N/A,#N/A,FALSE,"Input";#N/A,#N/A,FALSE,"Fixed Cost";#N/A,#N/A,FALSE,"Amortisations";#N/A,#N/A,FALSE,"Balance Sheet ";#N/A,#N/A,FALSE,"Profit &amp; Loss";#N/A,#N/A,FALSE,"Cash Flow";#N/A,#N/A,FALSE,"Ratios";#N/A,#N/A,FALSE,"Return"}</definedName>
    <definedName name="wrn.nuovo" localSheetId="2" hidden="1">{#N/A,#N/A,FALSE,"Menu";#N/A,#N/A,FALSE,"Mill Balance";#N/A,#N/A,FALSE,"Machine List";#N/A,#N/A,FALSE,"Building";#N/A,#N/A,FALSE,"Labour";#N/A,#N/A,FALSE,"Energy";#N/A,#N/A,FALSE,"Management";#N/A,#N/A,FALSE,"Business growth";#N/A,#N/A,FALSE,"Turnover";#N/A,#N/A,FALSE,"Input";#N/A,#N/A,FALSE,"Fixed Cost";#N/A,#N/A,FALSE,"Amortisations";#N/A,#N/A,FALSE,"Balance Sheet ";#N/A,#N/A,FALSE,"Profit &amp; Loss";#N/A,#N/A,FALSE,"Cash Flow";#N/A,#N/A,FALSE,"Ratios";#N/A,#N/A,FALSE,"Return"}</definedName>
    <definedName name="wrn.nuovo" localSheetId="4" hidden="1">{#N/A,#N/A,FALSE,"Menu";#N/A,#N/A,FALSE,"Mill Balance";#N/A,#N/A,FALSE,"Machine List";#N/A,#N/A,FALSE,"Building";#N/A,#N/A,FALSE,"Labour";#N/A,#N/A,FALSE,"Energy";#N/A,#N/A,FALSE,"Management";#N/A,#N/A,FALSE,"Business growth";#N/A,#N/A,FALSE,"Turnover";#N/A,#N/A,FALSE,"Input";#N/A,#N/A,FALSE,"Fixed Cost";#N/A,#N/A,FALSE,"Amortisations";#N/A,#N/A,FALSE,"Balance Sheet ";#N/A,#N/A,FALSE,"Profit &amp; Loss";#N/A,#N/A,FALSE,"Cash Flow";#N/A,#N/A,FALSE,"Ratios";#N/A,#N/A,FALSE,"Return"}</definedName>
    <definedName name="wrn.nuovo" localSheetId="1" hidden="1">{#N/A,#N/A,FALSE,"Menu";#N/A,#N/A,FALSE,"Mill Balance";#N/A,#N/A,FALSE,"Machine List";#N/A,#N/A,FALSE,"Building";#N/A,#N/A,FALSE,"Labour";#N/A,#N/A,FALSE,"Energy";#N/A,#N/A,FALSE,"Management";#N/A,#N/A,FALSE,"Business growth";#N/A,#N/A,FALSE,"Turnover";#N/A,#N/A,FALSE,"Input";#N/A,#N/A,FALSE,"Fixed Cost";#N/A,#N/A,FALSE,"Amortisations";#N/A,#N/A,FALSE,"Balance Sheet ";#N/A,#N/A,FALSE,"Profit &amp; Loss";#N/A,#N/A,FALSE,"Cash Flow";#N/A,#N/A,FALSE,"Ratios";#N/A,#N/A,FALSE,"Return"}</definedName>
    <definedName name="wrn.nuovo" hidden="1">{#N/A,#N/A,FALSE,"Menu";#N/A,#N/A,FALSE,"Mill Balance";#N/A,#N/A,FALSE,"Machine List";#N/A,#N/A,FALSE,"Building";#N/A,#N/A,FALSE,"Labour";#N/A,#N/A,FALSE,"Energy";#N/A,#N/A,FALSE,"Management";#N/A,#N/A,FALSE,"Business growth";#N/A,#N/A,FALSE,"Turnover";#N/A,#N/A,FALSE,"Input";#N/A,#N/A,FALSE,"Fixed Cost";#N/A,#N/A,FALSE,"Amortisations";#N/A,#N/A,FALSE,"Balance Sheet ";#N/A,#N/A,FALSE,"Profit &amp; Loss";#N/A,#N/A,FALSE,"Cash Flow";#N/A,#N/A,FALSE,"Ratios";#N/A,#N/A,FALSE,"Return"}</definedName>
    <definedName name="WRow">[39]Plan!#REF!</definedName>
    <definedName name="wser34r3">#REF!</definedName>
    <definedName name="Wsh">#REF!</definedName>
    <definedName name="WshngRange">#REF!</definedName>
    <definedName name="WStrt">[39]Plan!#REF!</definedName>
    <definedName name="WStrtP">[39]Plan!#REF!</definedName>
    <definedName name="WStrtS">[39]Plan!#REF!</definedName>
    <definedName name="ww">#REF!</definedName>
    <definedName name="www">#REF!</definedName>
    <definedName name="wwwww">#REF!</definedName>
    <definedName name="wwwwww">#REF!</definedName>
    <definedName name="wwwwwwqqqqqqqqqqq">[18]Lead!$N$1:$N$65536</definedName>
    <definedName name="wwwwwwww">[18]Lead!$F$1:$F$65536</definedName>
    <definedName name="wwwwwwwwwwwwww">[18]Lead!$F$1:$F$1108</definedName>
    <definedName name="wwwwwwwwwwwwwwwwwww">[18]Lead!$F$1108</definedName>
    <definedName name="wwwwwwwwwwwwwwwwwwwwwww">[18]Lead!$K$1:$K$65536</definedName>
    <definedName name="wwwwwwwwwwwwwwwwwwwwwwwwww">[18]Lead!$K$1108</definedName>
    <definedName name="wwwwwwwwwwwwwwwwwwwwwwwwwwwwwwwww">[18]Lead!$K$1:$K$1108</definedName>
    <definedName name="wwwwwwwwwwwwwwwwwwwwwwwwwwwwwwwwwwww">[18]Lead!$O$1:$O$65536</definedName>
    <definedName name="X" localSheetId="4">#N/A</definedName>
    <definedName name="X">#N/A</definedName>
    <definedName name="xc">#N/A</definedName>
    <definedName name="xcgdfhfg">#REF!</definedName>
    <definedName name="xlfct15">[100]Acct!#REF!</definedName>
    <definedName name="xlfct18.2">[100]Acct!#REF!</definedName>
    <definedName name="xlfct25a">[100]Acct!#REF!</definedName>
    <definedName name="xlfct8">[100]Acct!#REF!</definedName>
    <definedName name="XREF_COLUMN_1" hidden="1">'[25]Fixed Assets'!#REF!</definedName>
    <definedName name="XREF_COLUMN_2" hidden="1">'[101]Major additions'!#REF!</definedName>
    <definedName name="XREF_COLUMN_3" hidden="1">'[25]Fixed Assets'!#REF!</definedName>
    <definedName name="XREF_COLUMN_4" hidden="1">#REF!</definedName>
    <definedName name="XREF_COLUMN_5" hidden="1">[25]Notes!#REF!</definedName>
    <definedName name="XRefActiveRow" hidden="1">#REF!</definedName>
    <definedName name="XRefColumnsCount" hidden="1">1</definedName>
    <definedName name="XRefCopy1" hidden="1">'[102]No revaluation June 30, 2009'!#REF!</definedName>
    <definedName name="XRefCopy1Row" hidden="1">#REF!</definedName>
    <definedName name="XRefCopy2" hidden="1">'[102]No revaluation June 30, 2009'!#REF!</definedName>
    <definedName name="XRefCopy2Row" hidden="1">#REF!</definedName>
    <definedName name="XRefCopyRangeCount" hidden="1">6</definedName>
    <definedName name="XRefPaste1" hidden="1">'[101]Major additions'!#REF!</definedName>
    <definedName name="XRefPaste1Row" hidden="1">#REF!</definedName>
    <definedName name="XRefPaste2" hidden="1">#REF!</definedName>
    <definedName name="XRefPaste2Row" hidden="1">#REF!</definedName>
    <definedName name="XRefPasteRangeCount" hidden="1">3</definedName>
    <definedName name="xs">#REF!</definedName>
    <definedName name="XXX" localSheetId="4">#REF!</definedName>
    <definedName name="XXX">#REF!</definedName>
    <definedName name="XXXXXXXXXX">[18]Links!$J$1:$J$65536</definedName>
    <definedName name="XXXXXXXXXXXX">[18]Links!$I$1:$I$65536</definedName>
    <definedName name="XXXXXXXXXXXXX">[18]Links!$K$1:$K$65536</definedName>
    <definedName name="XXXXXXXXXXXXXXX">[18]Lead!$M$1108</definedName>
    <definedName name="XXXXXXXXXXXXXXXXXX">[18]Links!$F$1:$F$65536</definedName>
    <definedName name="XXXXXXXXXXXXXXXXXXXX">[18]Lead!$E$1:$E$65536</definedName>
    <definedName name="XXXXXXXXXXXXXXXXXXXXXXXXX">[18]Lead!$I$1:$I$65536</definedName>
    <definedName name="XXXXXXXXXXXXXXXXXXXXXXXXXXXXXXX">[18]Lead!$H$1:$H$1108</definedName>
    <definedName name="XXXXXXXXXXXXXXXXXXXXXXXXXXXXXXXXXXX">[18]Lead!$I$1:$I$1108</definedName>
    <definedName name="XXXXXXXXXXXXXXXXXXXXXXXXXXXXXXXXXXXXXXXXXXXXXXXXXXXXX">[18]Lead!$H$1:$H$65536</definedName>
    <definedName name="XXXXXXXXXXXXXXXXXXXXXXXXXXXXXXXXXXXXXXXXXXXXXXXXXXXXXXX">[18]Lead!$I$1108</definedName>
    <definedName name="Year03">#REF!</definedName>
    <definedName name="YEARS">'[32]BASIC DATA'!$A$1:$B$16</definedName>
    <definedName name="YESMEANING1">#REF!</definedName>
    <definedName name="yr">[75]in!$B$9</definedName>
    <definedName name="Yrn">#REF!</definedName>
    <definedName name="YS">#N/A</definedName>
    <definedName name="yTD">'[5]P&amp;L'!$E$3:$E$17</definedName>
    <definedName name="Z" localSheetId="4">#REF!</definedName>
    <definedName name="Z">#REF!</definedName>
    <definedName name="zafar">#REF!</definedName>
    <definedName name="Zafararrara">"#REF!"</definedName>
    <definedName name="zdsfs">#REF!</definedName>
    <definedName name="zdwd">#REF!</definedName>
    <definedName name="Zia">#REF!</definedName>
    <definedName name="zxc">#REF!</definedName>
    <definedName name="zz">#REF!</definedName>
    <definedName name="ZZZZZZZZZZZZZZZZZZZZZZZ">[18]Lead!$M$1:$M$1108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8" i="5"/>
  <c r="J38"/>
  <c r="H38"/>
  <c r="F38"/>
  <c r="N36"/>
  <c r="N34"/>
  <c r="L32"/>
  <c r="N32" s="1"/>
  <c r="N38" s="1"/>
  <c r="N30"/>
  <c r="J25"/>
  <c r="J40" s="1"/>
  <c r="H25"/>
  <c r="H40" s="1"/>
  <c r="L22"/>
  <c r="L25" s="1"/>
  <c r="L40" s="1"/>
  <c r="J22"/>
  <c r="H22"/>
  <c r="F22"/>
  <c r="F25" s="1"/>
  <c r="F40" s="1"/>
  <c r="N20"/>
  <c r="N18"/>
  <c r="N22" s="1"/>
  <c r="N25" s="1"/>
  <c r="L18"/>
  <c r="N12"/>
  <c r="A4"/>
  <c r="A2"/>
  <c r="A1"/>
  <c r="I114" i="4"/>
  <c r="H114"/>
  <c r="D112"/>
  <c r="I110"/>
  <c r="I117" s="1"/>
  <c r="D117" s="1"/>
  <c r="D110" s="1"/>
  <c r="H110"/>
  <c r="H117" s="1"/>
  <c r="D108"/>
  <c r="H101"/>
  <c r="I98"/>
  <c r="H98"/>
  <c r="I94"/>
  <c r="I101" s="1"/>
  <c r="D101" s="1"/>
  <c r="D94" s="1"/>
  <c r="G38" s="1"/>
  <c r="H94"/>
  <c r="D92"/>
  <c r="I72"/>
  <c r="G70"/>
  <c r="G68"/>
  <c r="G66"/>
  <c r="G64"/>
  <c r="G62"/>
  <c r="G60"/>
  <c r="G72" s="1"/>
  <c r="I56"/>
  <c r="I54"/>
  <c r="G54"/>
  <c r="G52"/>
  <c r="G50"/>
  <c r="G46"/>
  <c r="G56" s="1"/>
  <c r="G40"/>
  <c r="G34"/>
  <c r="G32"/>
  <c r="G30"/>
  <c r="G28"/>
  <c r="I20"/>
  <c r="G20"/>
  <c r="I18"/>
  <c r="G18"/>
  <c r="G16"/>
  <c r="I14"/>
  <c r="G14"/>
  <c r="I11"/>
  <c r="G11"/>
  <c r="I9"/>
  <c r="I22" s="1"/>
  <c r="I36" s="1"/>
  <c r="I42" s="1"/>
  <c r="G9"/>
  <c r="G22" s="1"/>
  <c r="G36" s="1"/>
  <c r="G42" s="1"/>
  <c r="A4"/>
  <c r="A2"/>
  <c r="A1"/>
  <c r="J11" i="3"/>
  <c r="H11"/>
  <c r="J9"/>
  <c r="J13" s="1"/>
  <c r="H9"/>
  <c r="H13" s="1"/>
  <c r="A4"/>
  <c r="A2"/>
  <c r="A1"/>
  <c r="J58" i="2"/>
  <c r="H58"/>
  <c r="J54"/>
  <c r="H54"/>
  <c r="J52"/>
  <c r="H52"/>
  <c r="J50"/>
  <c r="H50"/>
  <c r="H45"/>
  <c r="H41"/>
  <c r="H37"/>
  <c r="H35"/>
  <c r="J32"/>
  <c r="H32"/>
  <c r="J30"/>
  <c r="J47" s="1"/>
  <c r="H30"/>
  <c r="H28"/>
  <c r="H26"/>
  <c r="H24"/>
  <c r="H18"/>
  <c r="H47" s="1"/>
  <c r="J10"/>
  <c r="J56" s="1"/>
  <c r="J60" s="1"/>
  <c r="H10"/>
  <c r="A2"/>
  <c r="A1"/>
  <c r="F138" i="1"/>
  <c r="D138"/>
  <c r="O25" i="5" l="1"/>
  <c r="N40"/>
  <c r="O40" s="1"/>
  <c r="I74" i="4"/>
  <c r="I78" s="1"/>
  <c r="G74"/>
  <c r="H56" i="2"/>
  <c r="H60" s="1"/>
  <c r="D139" i="1"/>
  <c r="F139"/>
  <c r="F140"/>
  <c r="G76" i="4" l="1"/>
  <c r="G78" s="1"/>
  <c r="D140" i="1"/>
  <c r="D146" l="1"/>
  <c r="D144"/>
  <c r="D142"/>
</calcChain>
</file>

<file path=xl/sharedStrings.xml><?xml version="1.0" encoding="utf-8"?>
<sst xmlns="http://schemas.openxmlformats.org/spreadsheetml/2006/main" count="166" uniqueCount="134">
  <si>
    <t>BACKERS &amp; PARTNERS (PVT.) LIMITED</t>
  </si>
  <si>
    <t>(Formerly A.N. EQUITIES (PVT.) LIMITED)</t>
  </si>
  <si>
    <t>BALANCE SHEET AS AT MARCH 31, 2018</t>
  </si>
  <si>
    <t>Assets</t>
  </si>
  <si>
    <t>Note</t>
  </si>
  <si>
    <t>Rupees</t>
  </si>
  <si>
    <t>Non-current Assets</t>
  </si>
  <si>
    <t>Operating fixed assets</t>
  </si>
  <si>
    <t>Trading Right Entitlement Certificate</t>
  </si>
  <si>
    <t>Long term investment</t>
  </si>
  <si>
    <t>Security deposits</t>
  </si>
  <si>
    <t>Current Assets</t>
  </si>
  <si>
    <t>Deposits against exposure</t>
  </si>
  <si>
    <t>Trade debts</t>
  </si>
  <si>
    <t>Short term investment</t>
  </si>
  <si>
    <t>Loans, advances and prepayments</t>
  </si>
  <si>
    <t>Other receivables</t>
  </si>
  <si>
    <t>Taxation - net</t>
  </si>
  <si>
    <t>Cash and bank balances</t>
  </si>
  <si>
    <t>Total Assets</t>
  </si>
  <si>
    <t>Equity and Liabilities</t>
  </si>
  <si>
    <t>Share Capital and Reserves</t>
  </si>
  <si>
    <t>Authorised capital</t>
  </si>
  <si>
    <t>10,000,000 ordinary shares of Rs.10 each</t>
  </si>
  <si>
    <t>Issued, subscribed and paid-up capital</t>
  </si>
  <si>
    <t>5,100,000 ordinary shares of Rs.10 each</t>
  </si>
  <si>
    <t>Subordinated Loan</t>
  </si>
  <si>
    <t xml:space="preserve">Unrealised gain on available for sale </t>
  </si>
  <si>
    <t>investments</t>
  </si>
  <si>
    <t>(Accumulated loss) / unappropriated profit</t>
  </si>
  <si>
    <t>Non-current Liabilities</t>
  </si>
  <si>
    <t>Long term loans</t>
  </si>
  <si>
    <t>Long term financing</t>
  </si>
  <si>
    <t>Current Liabilities</t>
  </si>
  <si>
    <t>Trade and other payables</t>
  </si>
  <si>
    <t>Short term loans</t>
  </si>
  <si>
    <t>Current portion of long term financing</t>
  </si>
  <si>
    <t>Contingencies and commitments</t>
  </si>
  <si>
    <t>Total Equity and Liabilities</t>
  </si>
  <si>
    <t>The annexed notes form an integral part of these financial statements.</t>
  </si>
  <si>
    <t>Chief Executive</t>
  </si>
  <si>
    <t>Director</t>
  </si>
  <si>
    <t>PROFIT AND LOSS ACCOUNT</t>
  </si>
  <si>
    <t>FOR THE PERIOD ENDED MARCH 31, 2018</t>
  </si>
  <si>
    <t>Revenue</t>
  </si>
  <si>
    <t>Administrative and operating expenses</t>
  </si>
  <si>
    <t>Salaries and other benefits</t>
  </si>
  <si>
    <t xml:space="preserve">Commission </t>
  </si>
  <si>
    <t>Travelling &amp; conveyance</t>
  </si>
  <si>
    <t>Printing &amp; stationery</t>
  </si>
  <si>
    <t>CDC documentation charges</t>
  </si>
  <si>
    <t>Fee and subscription</t>
  </si>
  <si>
    <t>Repair and maintenance</t>
  </si>
  <si>
    <t>Legal and professional charges</t>
  </si>
  <si>
    <t>Depreciation</t>
  </si>
  <si>
    <t>Provision for doubtful debts</t>
  </si>
  <si>
    <t xml:space="preserve">Auditors' remuneration - statutory audit fee </t>
  </si>
  <si>
    <t>and certification charges</t>
  </si>
  <si>
    <t>Rent, rates and taxes</t>
  </si>
  <si>
    <t>Utilities</t>
  </si>
  <si>
    <t>Telephone and bandwidth charges</t>
  </si>
  <si>
    <t>Entertainment</t>
  </si>
  <si>
    <t>Miscellaneous expenses</t>
  </si>
  <si>
    <t>Unrealised (gain) / loss on re-measurement</t>
  </si>
  <si>
    <t xml:space="preserve">of investment at fair </t>
  </si>
  <si>
    <t xml:space="preserve">Finance cost </t>
  </si>
  <si>
    <t>Other income</t>
  </si>
  <si>
    <t>(Loss) / profit before taxation</t>
  </si>
  <si>
    <t>Taxation</t>
  </si>
  <si>
    <t>(Loss) / profit after taxation</t>
  </si>
  <si>
    <t>STATEMENT OF COMPREHENSIVE INCOME</t>
  </si>
  <si>
    <t>Other Comprehensive Income</t>
  </si>
  <si>
    <t>Total comprehensive (loss) / income for the period</t>
  </si>
  <si>
    <t/>
  </si>
  <si>
    <t>CASH FLOW STATEMENT</t>
  </si>
  <si>
    <t>Cash flow from operating activities</t>
  </si>
  <si>
    <t>Adjustment for depreciation</t>
  </si>
  <si>
    <t xml:space="preserve"> of investments at fair value through profit and loss</t>
  </si>
  <si>
    <t>Finance cost</t>
  </si>
  <si>
    <t xml:space="preserve">Dividend income </t>
  </si>
  <si>
    <t>Provision for doubtful debt</t>
  </si>
  <si>
    <t>(Loss) / profit before working capital changes</t>
  </si>
  <si>
    <t>Effect on cash flow due to working capital changes</t>
  </si>
  <si>
    <t>(Increase) / decrease in current assets</t>
  </si>
  <si>
    <t>(Decrease) / increase in trade and other payables</t>
  </si>
  <si>
    <t>Cash flow / (used in) from operating activities</t>
  </si>
  <si>
    <t>Income tax paid</t>
  </si>
  <si>
    <t>Dividend paid</t>
  </si>
  <si>
    <t>Net cash flow / (used in) from operating activities</t>
  </si>
  <si>
    <t>Cash flow from investing activities</t>
  </si>
  <si>
    <t>Fixed capital expenditure</t>
  </si>
  <si>
    <t>Security deposit</t>
  </si>
  <si>
    <t>Dividend received</t>
  </si>
  <si>
    <t>Net cash used in investing activities</t>
  </si>
  <si>
    <t>Cash flow from financing activities</t>
  </si>
  <si>
    <t>Long term loan - net</t>
  </si>
  <si>
    <t>Loan to director</t>
  </si>
  <si>
    <t>Current portion of long term loans</t>
  </si>
  <si>
    <t>Short term loan</t>
  </si>
  <si>
    <t>Finance cost paid</t>
  </si>
  <si>
    <t>Net cash (used in) / generated from financing activities</t>
  </si>
  <si>
    <t>Net (decrease) / increase in cash and cash equivalents</t>
  </si>
  <si>
    <r>
      <t xml:space="preserve">Cash and cash equivalents - </t>
    </r>
    <r>
      <rPr>
        <sz val="11"/>
        <rFont val="Arial"/>
        <family val="2"/>
      </rPr>
      <t xml:space="preserve">at beginning of the year </t>
    </r>
  </si>
  <si>
    <r>
      <t xml:space="preserve">Cash and cash equivalents </t>
    </r>
    <r>
      <rPr>
        <sz val="11"/>
        <rFont val="Arial"/>
        <family val="2"/>
      </rPr>
      <t>- at end of the period</t>
    </r>
  </si>
  <si>
    <t>Cash Flow working</t>
  </si>
  <si>
    <t>TAXES PAID</t>
  </si>
  <si>
    <t xml:space="preserve">Tax &amp; advance </t>
  </si>
  <si>
    <t>tax (net) - opening</t>
  </si>
  <si>
    <t>Cash outflow</t>
  </si>
  <si>
    <t>Expense for the year</t>
  </si>
  <si>
    <t>tax (net) - closing</t>
  </si>
  <si>
    <t>Fixed Assets</t>
  </si>
  <si>
    <t>opening</t>
  </si>
  <si>
    <t>Depreciation for the year</t>
  </si>
  <si>
    <t>Additions</t>
  </si>
  <si>
    <t>closing</t>
  </si>
  <si>
    <t>STATEMENT OF CHANGES IN EQUITY</t>
  </si>
  <si>
    <t>Share capital</t>
  </si>
  <si>
    <t>Director's loan</t>
  </si>
  <si>
    <t>Unrealised 
gain on 
available for
 sale investments</t>
  </si>
  <si>
    <t>Unappropria-ted profit / (accumulated loss)</t>
  </si>
  <si>
    <t>Total</t>
  </si>
  <si>
    <t>- - - - - - - - - - - - - - - - - - - - - - Rupees - - - - - - - - - - - - - - - - - - - - -</t>
  </si>
  <si>
    <t>Balance as at July 01, 2016</t>
  </si>
  <si>
    <t xml:space="preserve">Total comprehensive income for the </t>
  </si>
  <si>
    <t>year ended June 30, 2017</t>
  </si>
  <si>
    <t xml:space="preserve">Profit for the year </t>
  </si>
  <si>
    <t xml:space="preserve">Other comprehensive income </t>
  </si>
  <si>
    <t>Balance as at June 30, 2017</t>
  </si>
  <si>
    <t>period ended March 31, 2018</t>
  </si>
  <si>
    <t>Received during the year</t>
  </si>
  <si>
    <t>Loss for the period</t>
  </si>
  <si>
    <t>Dividend</t>
  </si>
  <si>
    <t>Balance as at March 31, 2018</t>
  </si>
</sst>
</file>

<file path=xl/styles.xml><?xml version="1.0" encoding="utf-8"?>
<styleSheet xmlns="http://schemas.openxmlformats.org/spreadsheetml/2006/main">
  <numFmts count="13">
    <numFmt numFmtId="41" formatCode="_(* #,##0_);_(* \(#,##0\);_(* &quot;-&quot;_);_(@_)"/>
    <numFmt numFmtId="43" formatCode="_(* #,##0.00_);_(* \(#,##0.00\);_(* &quot;-&quot;??_);_(@_)"/>
    <numFmt numFmtId="164" formatCode="#,##0;\(#,##0\)"/>
    <numFmt numFmtId="165" formatCode="#,##0.00;\(#,##0.00\)"/>
    <numFmt numFmtId="166" formatCode="_(* #,##0_);_(* \(#,##0\);_(* &quot;-&quot;??_);_(@_)"/>
    <numFmt numFmtId="167" formatCode="0.0"/>
    <numFmt numFmtId="168" formatCode="[$-409]mmm/yy;@"/>
    <numFmt numFmtId="169" formatCode="#,##0.00_ ;\-#,##0.00\ "/>
    <numFmt numFmtId="170" formatCode="#,##0.0"/>
    <numFmt numFmtId="171" formatCode="#,##0;\(\,##0\)"/>
    <numFmt numFmtId="172" formatCode="#,##0;[Red]#,##0"/>
    <numFmt numFmtId="173" formatCode="0_);\(0\)"/>
    <numFmt numFmtId="174" formatCode="General_)"/>
  </numFmts>
  <fonts count="14">
    <font>
      <sz val="10"/>
      <name val="Arial"/>
    </font>
    <font>
      <sz val="11"/>
      <color rgb="FFFF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6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" fontId="2" fillId="0" borderId="0"/>
    <xf numFmtId="9" fontId="2" fillId="0" borderId="0" applyFont="0" applyFill="0" applyBorder="0" applyAlignment="0" applyProtection="0"/>
    <xf numFmtId="37" fontId="2" fillId="0" borderId="0" applyFont="0" applyFill="0" applyBorder="0" applyAlignment="0" applyProtection="0"/>
    <xf numFmtId="0" fontId="11" fillId="0" borderId="0"/>
    <xf numFmtId="17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</cellStyleXfs>
  <cellXfs count="272">
    <xf numFmtId="0" fontId="0" fillId="0" borderId="0" xfId="0"/>
    <xf numFmtId="0" fontId="3" fillId="0" borderId="0" xfId="2" applyFont="1" applyFill="1" applyAlignment="1"/>
    <xf numFmtId="17" fontId="3" fillId="0" borderId="0" xfId="2" applyNumberFormat="1" applyFont="1" applyFill="1" applyAlignment="1">
      <alignment horizontal="center"/>
    </xf>
    <xf numFmtId="17" fontId="4" fillId="0" borderId="0" xfId="2" applyNumberFormat="1" applyFont="1" applyFill="1" applyAlignment="1">
      <alignment horizontal="center"/>
    </xf>
    <xf numFmtId="164" fontId="3" fillId="0" borderId="0" xfId="1" applyFont="1" applyFill="1"/>
    <xf numFmtId="0" fontId="3" fillId="0" borderId="0" xfId="2" applyFont="1" applyFill="1"/>
    <xf numFmtId="0" fontId="4" fillId="0" borderId="0" xfId="2" applyFont="1" applyFill="1" applyAlignment="1"/>
    <xf numFmtId="39" fontId="3" fillId="0" borderId="0" xfId="2" applyNumberFormat="1" applyFont="1" applyFill="1" applyAlignment="1"/>
    <xf numFmtId="0" fontId="5" fillId="0" borderId="0" xfId="2" applyFont="1" applyFill="1" applyAlignment="1">
      <alignment horizontal="center"/>
    </xf>
    <xf numFmtId="0" fontId="3" fillId="0" borderId="0" xfId="2" applyFont="1" applyFill="1" applyAlignment="1">
      <alignment horizontal="center"/>
    </xf>
    <xf numFmtId="0" fontId="4" fillId="0" borderId="0" xfId="2" applyFont="1" applyFill="1" applyAlignment="1">
      <alignment horizontal="center"/>
    </xf>
    <xf numFmtId="17" fontId="3" fillId="0" borderId="0" xfId="3" applyNumberFormat="1" applyFont="1" applyFill="1" applyBorder="1" applyAlignment="1">
      <alignment horizontal="center"/>
    </xf>
    <xf numFmtId="0" fontId="3" fillId="0" borderId="0" xfId="0" applyFont="1" applyFill="1"/>
    <xf numFmtId="39" fontId="4" fillId="0" borderId="0" xfId="2" applyNumberFormat="1" applyFont="1" applyFill="1" applyAlignment="1">
      <alignment horizontal="center"/>
    </xf>
    <xf numFmtId="164" fontId="4" fillId="0" borderId="0" xfId="1" applyFont="1" applyFill="1"/>
    <xf numFmtId="39" fontId="4" fillId="0" borderId="0" xfId="4" applyNumberFormat="1" applyFont="1" applyFill="1"/>
    <xf numFmtId="0" fontId="3" fillId="0" borderId="0" xfId="2" applyFont="1" applyFill="1" applyAlignment="1">
      <alignment horizontal="left"/>
    </xf>
    <xf numFmtId="0" fontId="4" fillId="0" borderId="0" xfId="2" applyFont="1" applyFill="1" applyAlignment="1">
      <alignment horizontal="left" indent="1"/>
    </xf>
    <xf numFmtId="37" fontId="3" fillId="0" borderId="0" xfId="1" applyNumberFormat="1" applyFont="1" applyFill="1" applyAlignment="1">
      <alignment vertical="center"/>
    </xf>
    <xf numFmtId="37" fontId="4" fillId="0" borderId="0" xfId="1" applyNumberFormat="1" applyFont="1" applyFill="1" applyAlignment="1">
      <alignment vertical="center"/>
    </xf>
    <xf numFmtId="164" fontId="6" fillId="0" borderId="0" xfId="1" applyFont="1" applyFill="1" applyAlignment="1" applyProtection="1"/>
    <xf numFmtId="165" fontId="3" fillId="0" borderId="0" xfId="1" applyNumberFormat="1" applyFont="1" applyFill="1"/>
    <xf numFmtId="0" fontId="3" fillId="0" borderId="0" xfId="2" applyFont="1" applyFill="1" applyAlignment="1">
      <alignment horizontal="left" indent="2"/>
    </xf>
    <xf numFmtId="0" fontId="4" fillId="0" borderId="0" xfId="2" applyFont="1" applyFill="1" applyAlignment="1">
      <alignment horizontal="left" indent="3"/>
    </xf>
    <xf numFmtId="37" fontId="3" fillId="0" borderId="0" xfId="1" applyNumberFormat="1" applyFont="1" applyFill="1" applyBorder="1" applyAlignment="1">
      <alignment vertical="center"/>
    </xf>
    <xf numFmtId="37" fontId="4" fillId="0" borderId="0" xfId="1" applyNumberFormat="1" applyFont="1" applyFill="1" applyBorder="1" applyAlignment="1">
      <alignment vertical="center"/>
    </xf>
    <xf numFmtId="37" fontId="3" fillId="2" borderId="0" xfId="1" applyNumberFormat="1" applyFont="1" applyFill="1" applyBorder="1" applyAlignment="1">
      <alignment vertical="center"/>
    </xf>
    <xf numFmtId="0" fontId="3" fillId="0" borderId="1" xfId="2" applyFont="1" applyFill="1" applyBorder="1" applyAlignment="1">
      <alignment horizontal="center"/>
    </xf>
    <xf numFmtId="37" fontId="4" fillId="0" borderId="1" xfId="1" applyNumberFormat="1" applyFont="1" applyFill="1" applyBorder="1" applyAlignment="1">
      <alignment vertical="center"/>
    </xf>
    <xf numFmtId="37" fontId="3" fillId="0" borderId="0" xfId="2" applyNumberFormat="1" applyFont="1" applyFill="1"/>
    <xf numFmtId="0" fontId="3" fillId="0" borderId="2" xfId="2" applyFont="1" applyFill="1" applyBorder="1"/>
    <xf numFmtId="37" fontId="4" fillId="0" borderId="2" xfId="2" applyNumberFormat="1" applyFont="1" applyFill="1" applyBorder="1" applyAlignment="1">
      <alignment vertical="center"/>
    </xf>
    <xf numFmtId="37" fontId="4" fillId="0" borderId="0" xfId="2" applyNumberFormat="1" applyFont="1" applyFill="1" applyBorder="1" applyAlignment="1">
      <alignment vertical="center"/>
    </xf>
    <xf numFmtId="37" fontId="3" fillId="0" borderId="3" xfId="1" applyNumberFormat="1" applyFont="1" applyFill="1" applyBorder="1" applyAlignment="1">
      <alignment vertical="center"/>
    </xf>
    <xf numFmtId="37" fontId="4" fillId="0" borderId="3" xfId="1" applyNumberFormat="1" applyFont="1" applyFill="1" applyBorder="1" applyAlignment="1">
      <alignment vertical="center"/>
    </xf>
    <xf numFmtId="0" fontId="3" fillId="0" borderId="3" xfId="2" applyFont="1" applyFill="1" applyBorder="1"/>
    <xf numFmtId="37" fontId="4" fillId="0" borderId="3" xfId="2" applyNumberFormat="1" applyFont="1" applyFill="1" applyBorder="1" applyAlignment="1">
      <alignment vertical="center"/>
    </xf>
    <xf numFmtId="166" fontId="4" fillId="0" borderId="3" xfId="1" applyNumberFormat="1" applyFont="1" applyFill="1" applyBorder="1" applyAlignment="1">
      <alignment vertical="center"/>
    </xf>
    <xf numFmtId="166" fontId="4" fillId="0" borderId="0" xfId="1" applyNumberFormat="1" applyFont="1" applyFill="1" applyBorder="1" applyAlignment="1">
      <alignment vertical="center"/>
    </xf>
    <xf numFmtId="0" fontId="4" fillId="0" borderId="3" xfId="2" applyFont="1" applyFill="1" applyBorder="1"/>
    <xf numFmtId="0" fontId="4" fillId="0" borderId="0" xfId="2" applyFont="1" applyFill="1" applyBorder="1"/>
    <xf numFmtId="37" fontId="3" fillId="0" borderId="3" xfId="2" applyNumberFormat="1" applyFont="1" applyFill="1" applyBorder="1" applyAlignment="1">
      <alignment vertical="center"/>
    </xf>
    <xf numFmtId="0" fontId="3" fillId="0" borderId="4" xfId="2" applyFont="1" applyFill="1" applyBorder="1"/>
    <xf numFmtId="0" fontId="3" fillId="0" borderId="0" xfId="2" applyFont="1" applyFill="1" applyBorder="1"/>
    <xf numFmtId="164" fontId="3" fillId="0" borderId="0" xfId="2" applyNumberFormat="1" applyFont="1" applyFill="1"/>
    <xf numFmtId="0" fontId="3" fillId="0" borderId="0" xfId="5" applyFont="1" applyFill="1" applyAlignment="1">
      <alignment horizontal="left"/>
    </xf>
    <xf numFmtId="37" fontId="3" fillId="0" borderId="5" xfId="2" applyNumberFormat="1" applyFont="1" applyFill="1" applyBorder="1" applyAlignment="1">
      <alignment vertical="center"/>
    </xf>
    <xf numFmtId="37" fontId="4" fillId="0" borderId="5" xfId="1" applyNumberFormat="1" applyFont="1" applyFill="1" applyBorder="1" applyAlignment="1">
      <alignment vertical="center"/>
    </xf>
    <xf numFmtId="37" fontId="3" fillId="0" borderId="0" xfId="2" applyNumberFormat="1" applyFont="1" applyFill="1" applyBorder="1" applyAlignment="1">
      <alignment vertical="center"/>
    </xf>
    <xf numFmtId="0" fontId="3" fillId="0" borderId="0" xfId="2" applyFont="1" applyFill="1" applyAlignment="1">
      <alignment horizontal="left" indent="1"/>
    </xf>
    <xf numFmtId="0" fontId="4" fillId="3" borderId="0" xfId="6" applyFont="1" applyFill="1" applyAlignment="1">
      <alignment horizontal="left" indent="2"/>
    </xf>
    <xf numFmtId="37" fontId="3" fillId="0" borderId="6" xfId="2" applyNumberFormat="1" applyFont="1" applyFill="1" applyBorder="1" applyAlignment="1">
      <alignment vertical="center"/>
    </xf>
    <xf numFmtId="37" fontId="4" fillId="0" borderId="6" xfId="1" applyNumberFormat="1" applyFont="1" applyFill="1" applyBorder="1" applyAlignment="1">
      <alignment vertical="center"/>
    </xf>
    <xf numFmtId="3" fontId="4" fillId="0" borderId="0" xfId="2" applyNumberFormat="1" applyFont="1" applyFill="1" applyAlignment="1">
      <alignment horizontal="left" indent="2"/>
    </xf>
    <xf numFmtId="37" fontId="4" fillId="0" borderId="0" xfId="2" applyNumberFormat="1" applyFont="1" applyFill="1" applyAlignment="1">
      <alignment vertical="center"/>
    </xf>
    <xf numFmtId="0" fontId="3" fillId="0" borderId="0" xfId="2" applyFont="1" applyFill="1" applyBorder="1" applyAlignment="1">
      <alignment horizontal="center" vertical="center"/>
    </xf>
    <xf numFmtId="37" fontId="3" fillId="0" borderId="0" xfId="2" applyNumberFormat="1" applyFont="1" applyFill="1" applyAlignment="1">
      <alignment vertical="center"/>
    </xf>
    <xf numFmtId="3" fontId="4" fillId="0" borderId="0" xfId="1" applyNumberFormat="1" applyFont="1" applyFill="1"/>
    <xf numFmtId="0" fontId="3" fillId="0" borderId="0" xfId="2" applyFont="1" applyFill="1" applyBorder="1" applyAlignment="1">
      <alignment horizontal="center"/>
    </xf>
    <xf numFmtId="167" fontId="4" fillId="0" borderId="0" xfId="0" applyNumberFormat="1" applyFont="1" applyFill="1" applyAlignment="1">
      <alignment horizontal="left" indent="2"/>
    </xf>
    <xf numFmtId="0" fontId="4" fillId="0" borderId="0" xfId="2" applyFont="1" applyFill="1" applyAlignment="1">
      <alignment horizontal="left" indent="2"/>
    </xf>
    <xf numFmtId="41" fontId="4" fillId="0" borderId="0" xfId="1" applyNumberFormat="1" applyFont="1" applyFill="1" applyBorder="1" applyAlignment="1">
      <alignment vertical="center"/>
    </xf>
    <xf numFmtId="37" fontId="3" fillId="0" borderId="1" xfId="2" applyNumberFormat="1" applyFont="1" applyFill="1" applyBorder="1" applyAlignment="1">
      <alignment vertical="center"/>
    </xf>
    <xf numFmtId="37" fontId="4" fillId="0" borderId="1" xfId="2" applyNumberFormat="1" applyFont="1" applyFill="1" applyBorder="1" applyAlignment="1">
      <alignment vertical="center"/>
    </xf>
    <xf numFmtId="166" fontId="3" fillId="0" borderId="0" xfId="1" applyNumberFormat="1" applyFont="1" applyFill="1" applyBorder="1" applyAlignment="1">
      <alignment vertical="center"/>
    </xf>
    <xf numFmtId="1" fontId="3" fillId="0" borderId="0" xfId="2" applyNumberFormat="1" applyFont="1" applyFill="1" applyBorder="1" applyAlignment="1">
      <alignment horizontal="center"/>
    </xf>
    <xf numFmtId="0" fontId="3" fillId="0" borderId="0" xfId="0" applyFont="1" applyFill="1" applyAlignment="1">
      <alignment vertical="center"/>
    </xf>
    <xf numFmtId="37" fontId="3" fillId="0" borderId="5" xfId="1" applyNumberFormat="1" applyFont="1" applyFill="1" applyBorder="1" applyAlignment="1">
      <alignment vertical="center"/>
    </xf>
    <xf numFmtId="0" fontId="4" fillId="0" borderId="0" xfId="2" applyFont="1" applyFill="1"/>
    <xf numFmtId="0" fontId="3" fillId="0" borderId="0" xfId="2" applyFont="1" applyFill="1" applyAlignment="1">
      <alignment horizontal="right"/>
    </xf>
    <xf numFmtId="168" fontId="3" fillId="0" borderId="0" xfId="2" applyNumberFormat="1" applyFont="1" applyFill="1" applyBorder="1" applyAlignment="1">
      <alignment vertical="center"/>
    </xf>
    <xf numFmtId="39" fontId="3" fillId="0" borderId="0" xfId="2" applyNumberFormat="1" applyFont="1" applyFill="1" applyBorder="1"/>
    <xf numFmtId="39" fontId="3" fillId="0" borderId="0" xfId="2" applyNumberFormat="1" applyFont="1" applyFill="1"/>
    <xf numFmtId="39" fontId="4" fillId="0" borderId="0" xfId="2" applyNumberFormat="1" applyFont="1" applyFill="1" applyBorder="1"/>
    <xf numFmtId="164" fontId="3" fillId="0" borderId="0" xfId="1" applyFont="1" applyFill="1" applyBorder="1"/>
    <xf numFmtId="37" fontId="3" fillId="0" borderId="0" xfId="1" applyNumberFormat="1" applyFont="1" applyFill="1" applyBorder="1"/>
    <xf numFmtId="3" fontId="3" fillId="0" borderId="0" xfId="1" applyNumberFormat="1" applyFont="1" applyFill="1" applyBorder="1"/>
    <xf numFmtId="3" fontId="3" fillId="0" borderId="0" xfId="2" applyNumberFormat="1" applyFont="1" applyFill="1"/>
    <xf numFmtId="3" fontId="3" fillId="0" borderId="0" xfId="1" applyNumberFormat="1" applyFont="1" applyFill="1"/>
    <xf numFmtId="3" fontId="4" fillId="0" borderId="0" xfId="2" applyNumberFormat="1" applyFont="1" applyFill="1"/>
    <xf numFmtId="3" fontId="3" fillId="0" borderId="0" xfId="1" applyNumberFormat="1" applyFont="1" applyFill="1" applyBorder="1" applyAlignment="1">
      <alignment vertical="center"/>
    </xf>
    <xf numFmtId="164" fontId="3" fillId="0" borderId="0" xfId="1" applyFont="1" applyFill="1" applyAlignment="1">
      <alignment horizontal="center"/>
    </xf>
    <xf numFmtId="164" fontId="3" fillId="0" borderId="0" xfId="2" applyNumberFormat="1" applyFont="1" applyFill="1" applyAlignment="1">
      <alignment horizontal="center"/>
    </xf>
    <xf numFmtId="0" fontId="7" fillId="0" borderId="0" xfId="2" applyFont="1" applyFill="1" applyAlignment="1"/>
    <xf numFmtId="3" fontId="3" fillId="0" borderId="0" xfId="7" applyFont="1" applyFill="1"/>
    <xf numFmtId="0" fontId="8" fillId="0" borderId="0" xfId="2" applyFont="1" applyFill="1" applyAlignment="1"/>
    <xf numFmtId="3" fontId="7" fillId="0" borderId="0" xfId="7" applyFont="1" applyFill="1" applyAlignment="1"/>
    <xf numFmtId="3" fontId="9" fillId="0" borderId="0" xfId="7" applyFont="1" applyFill="1" applyAlignment="1">
      <alignment horizontal="center"/>
    </xf>
    <xf numFmtId="3" fontId="5" fillId="0" borderId="0" xfId="7" applyFont="1" applyFill="1" applyAlignment="1">
      <alignment horizontal="center"/>
    </xf>
    <xf numFmtId="3" fontId="3" fillId="0" borderId="0" xfId="7" applyFont="1" applyFill="1" applyAlignment="1">
      <alignment horizontal="center"/>
    </xf>
    <xf numFmtId="3" fontId="4" fillId="0" borderId="0" xfId="7" applyFont="1" applyFill="1" applyAlignment="1">
      <alignment horizontal="center"/>
    </xf>
    <xf numFmtId="17" fontId="4" fillId="0" borderId="0" xfId="3" applyNumberFormat="1" applyFont="1" applyFill="1" applyBorder="1" applyAlignment="1">
      <alignment horizontal="center"/>
    </xf>
    <xf numFmtId="0" fontId="3" fillId="0" borderId="0" xfId="3" applyFont="1" applyFill="1" applyAlignment="1">
      <alignment horizontal="center"/>
    </xf>
    <xf numFmtId="0" fontId="4" fillId="0" borderId="0" xfId="3" applyFont="1" applyFill="1" applyAlignment="1">
      <alignment horizontal="center"/>
    </xf>
    <xf numFmtId="0" fontId="10" fillId="0" borderId="0" xfId="3" applyFont="1" applyFill="1" applyAlignment="1">
      <alignment horizont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37" fontId="3" fillId="0" borderId="0" xfId="0" applyNumberFormat="1" applyFont="1" applyFill="1" applyAlignment="1"/>
    <xf numFmtId="3" fontId="4" fillId="0" borderId="0" xfId="7" applyFont="1" applyFill="1"/>
    <xf numFmtId="0" fontId="4" fillId="0" borderId="0" xfId="0" applyFont="1" applyFill="1"/>
    <xf numFmtId="0" fontId="3" fillId="0" borderId="0" xfId="0" applyFont="1" applyFill="1" applyBorder="1" applyAlignment="1"/>
    <xf numFmtId="37" fontId="3" fillId="0" borderId="0" xfId="0" applyNumberFormat="1" applyFont="1" applyFill="1" applyBorder="1" applyAlignment="1"/>
    <xf numFmtId="3" fontId="3" fillId="0" borderId="0" xfId="7" applyFont="1" applyFill="1" applyBorder="1"/>
    <xf numFmtId="3" fontId="4" fillId="0" borderId="0" xfId="7" applyFont="1" applyFill="1" applyBorder="1"/>
    <xf numFmtId="3" fontId="4" fillId="0" borderId="0" xfId="0" applyNumberFormat="1" applyFont="1" applyFill="1" applyBorder="1"/>
    <xf numFmtId="0" fontId="4" fillId="0" borderId="0" xfId="0" applyFont="1" applyFill="1" applyBorder="1" applyAlignment="1">
      <alignment horizontal="left" inden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/>
    <xf numFmtId="9" fontId="4" fillId="0" borderId="0" xfId="8" applyFont="1" applyFill="1"/>
    <xf numFmtId="37" fontId="3" fillId="0" borderId="2" xfId="0" applyNumberFormat="1" applyFont="1" applyFill="1" applyBorder="1" applyAlignment="1"/>
    <xf numFmtId="3" fontId="4" fillId="0" borderId="2" xfId="7" applyFont="1" applyFill="1" applyBorder="1"/>
    <xf numFmtId="167" fontId="4" fillId="0" borderId="0" xfId="0" applyNumberFormat="1" applyFont="1" applyFill="1" applyAlignment="1">
      <alignment horizontal="left" indent="1"/>
    </xf>
    <xf numFmtId="3" fontId="3" fillId="0" borderId="3" xfId="7" applyFont="1" applyFill="1" applyBorder="1" applyAlignment="1"/>
    <xf numFmtId="37" fontId="3" fillId="0" borderId="3" xfId="0" applyNumberFormat="1" applyFont="1" applyFill="1" applyBorder="1" applyAlignment="1"/>
    <xf numFmtId="3" fontId="4" fillId="0" borderId="3" xfId="7" applyFont="1" applyFill="1" applyBorder="1"/>
    <xf numFmtId="3" fontId="10" fillId="0" borderId="0" xfId="7" applyFont="1" applyFill="1"/>
    <xf numFmtId="3" fontId="10" fillId="0" borderId="0" xfId="7" applyFont="1" applyFill="1" applyAlignment="1">
      <alignment horizontal="center"/>
    </xf>
    <xf numFmtId="43" fontId="2" fillId="0" borderId="0" xfId="1" applyNumberFormat="1" applyFont="1" applyFill="1"/>
    <xf numFmtId="37" fontId="4" fillId="0" borderId="3" xfId="9" applyNumberFormat="1" applyFont="1" applyFill="1" applyBorder="1" applyAlignment="1">
      <alignment horizontal="right"/>
    </xf>
    <xf numFmtId="37" fontId="4" fillId="0" borderId="0" xfId="0" applyNumberFormat="1" applyFont="1" applyFill="1"/>
    <xf numFmtId="37" fontId="3" fillId="0" borderId="4" xfId="0" applyNumberFormat="1" applyFont="1" applyFill="1" applyBorder="1" applyAlignment="1"/>
    <xf numFmtId="3" fontId="4" fillId="0" borderId="4" xfId="7" applyFont="1" applyFill="1" applyBorder="1"/>
    <xf numFmtId="37" fontId="4" fillId="0" borderId="0" xfId="0" applyNumberFormat="1" applyFont="1" applyFill="1" applyBorder="1"/>
    <xf numFmtId="167" fontId="3" fillId="0" borderId="0" xfId="0" applyNumberFormat="1" applyFont="1" applyFill="1" applyAlignment="1">
      <alignment horizontal="left" indent="1"/>
    </xf>
    <xf numFmtId="37" fontId="3" fillId="0" borderId="0" xfId="7" applyNumberFormat="1" applyFont="1" applyFill="1" applyBorder="1"/>
    <xf numFmtId="167" fontId="3" fillId="0" borderId="0" xfId="0" applyNumberFormat="1" applyFont="1" applyFill="1" applyBorder="1" applyAlignment="1"/>
    <xf numFmtId="0" fontId="3" fillId="0" borderId="0" xfId="0" applyFont="1" applyFill="1" applyAlignment="1">
      <alignment horizontal="center" vertical="center"/>
    </xf>
    <xf numFmtId="164" fontId="3" fillId="0" borderId="7" xfId="1" applyFont="1" applyFill="1" applyBorder="1" applyAlignment="1">
      <alignment vertical="center"/>
    </xf>
    <xf numFmtId="3" fontId="3" fillId="0" borderId="0" xfId="7" applyFont="1" applyFill="1" applyAlignment="1">
      <alignment vertical="center"/>
    </xf>
    <xf numFmtId="164" fontId="4" fillId="0" borderId="7" xfId="1" applyFont="1" applyFill="1" applyBorder="1" applyAlignment="1">
      <alignment vertical="center"/>
    </xf>
    <xf numFmtId="37" fontId="4" fillId="0" borderId="0" xfId="0" applyNumberFormat="1" applyFont="1" applyFill="1" applyAlignment="1">
      <alignment vertical="center"/>
    </xf>
    <xf numFmtId="167" fontId="3" fillId="0" borderId="0" xfId="0" applyNumberFormat="1" applyFont="1" applyFill="1" applyAlignment="1">
      <alignment horizontal="left"/>
    </xf>
    <xf numFmtId="0" fontId="2" fillId="0" borderId="0" xfId="0" applyFont="1" applyFill="1"/>
    <xf numFmtId="41" fontId="4" fillId="0" borderId="5" xfId="1" applyNumberFormat="1" applyFont="1" applyFill="1" applyBorder="1" applyAlignment="1">
      <alignment vertical="center"/>
    </xf>
    <xf numFmtId="0" fontId="4" fillId="0" borderId="0" xfId="0" applyFont="1" applyFill="1" applyAlignment="1"/>
    <xf numFmtId="0" fontId="4" fillId="0" borderId="0" xfId="0" applyFont="1" applyFill="1" applyAlignment="1">
      <alignment horizontal="left" indent="1"/>
    </xf>
    <xf numFmtId="0" fontId="4" fillId="0" borderId="0" xfId="3" applyFont="1" applyFill="1"/>
    <xf numFmtId="0" fontId="3" fillId="0" borderId="0" xfId="3" applyFont="1" applyFill="1"/>
    <xf numFmtId="0" fontId="4" fillId="0" borderId="0" xfId="3" quotePrefix="1" applyFont="1" applyFill="1"/>
    <xf numFmtId="3" fontId="3" fillId="0" borderId="0" xfId="7" applyFont="1" applyFill="1" applyAlignment="1">
      <alignment horizontal="left" indent="2"/>
    </xf>
    <xf numFmtId="0" fontId="3" fillId="0" borderId="0" xfId="0" applyFont="1" applyFill="1" applyAlignment="1">
      <alignment horizontal="right"/>
    </xf>
    <xf numFmtId="0" fontId="7" fillId="0" borderId="0" xfId="0" applyFont="1" applyFill="1" applyAlignment="1"/>
    <xf numFmtId="0" fontId="7" fillId="0" borderId="0" xfId="0" applyFont="1" applyFill="1" applyAlignment="1">
      <alignment horizontal="center"/>
    </xf>
    <xf numFmtId="0" fontId="8" fillId="0" borderId="0" xfId="0" applyFont="1" applyFill="1" applyAlignment="1"/>
    <xf numFmtId="3" fontId="7" fillId="0" borderId="0" xfId="0" applyNumberFormat="1" applyFont="1" applyFill="1" applyAlignment="1"/>
    <xf numFmtId="3" fontId="3" fillId="0" borderId="0" xfId="7" applyFont="1"/>
    <xf numFmtId="17" fontId="4" fillId="0" borderId="0" xfId="3" applyNumberFormat="1" applyFont="1" applyBorder="1" applyAlignment="1">
      <alignment horizontal="center"/>
    </xf>
    <xf numFmtId="0" fontId="3" fillId="0" borderId="0" xfId="3" applyFont="1" applyBorder="1" applyAlignment="1">
      <alignment horizontal="center"/>
    </xf>
    <xf numFmtId="0" fontId="4" fillId="0" borderId="0" xfId="3" applyFont="1" applyBorder="1" applyAlignment="1">
      <alignment horizontal="center"/>
    </xf>
    <xf numFmtId="0" fontId="3" fillId="0" borderId="0" xfId="0" applyFont="1"/>
    <xf numFmtId="37" fontId="4" fillId="0" borderId="0" xfId="1" applyNumberFormat="1" applyFont="1" applyFill="1" applyBorder="1"/>
    <xf numFmtId="0" fontId="4" fillId="0" borderId="0" xfId="10" applyFont="1" applyFill="1" applyAlignment="1">
      <alignment horizontal="left" wrapText="1"/>
    </xf>
    <xf numFmtId="169" fontId="3" fillId="0" borderId="0" xfId="1" applyNumberFormat="1" applyFont="1" applyFill="1" applyBorder="1"/>
    <xf numFmtId="169" fontId="4" fillId="0" borderId="0" xfId="0" applyNumberFormat="1" applyFont="1" applyFill="1"/>
    <xf numFmtId="0" fontId="3" fillId="0" borderId="0" xfId="0" applyFont="1" applyAlignment="1">
      <alignment horizontal="right"/>
    </xf>
    <xf numFmtId="171" fontId="12" fillId="0" borderId="0" xfId="11" applyNumberFormat="1" applyFont="1" applyFill="1" applyAlignment="1"/>
    <xf numFmtId="171" fontId="7" fillId="0" borderId="0" xfId="11" applyNumberFormat="1" applyFont="1" applyFill="1" applyAlignment="1"/>
    <xf numFmtId="37" fontId="3" fillId="0" borderId="0" xfId="11" applyNumberFormat="1" applyFont="1" applyFill="1"/>
    <xf numFmtId="171" fontId="11" fillId="0" borderId="0" xfId="11" applyNumberFormat="1" applyFont="1" applyFill="1" applyAlignment="1"/>
    <xf numFmtId="171" fontId="3" fillId="0" borderId="0" xfId="11" applyNumberFormat="1" applyFont="1" applyFill="1"/>
    <xf numFmtId="171" fontId="5" fillId="0" borderId="0" xfId="11" applyNumberFormat="1" applyFont="1" applyFill="1" applyAlignment="1">
      <alignment horizontal="center"/>
    </xf>
    <xf numFmtId="0" fontId="3" fillId="0" borderId="0" xfId="0" applyNumberFormat="1" applyFont="1" applyFill="1"/>
    <xf numFmtId="166" fontId="3" fillId="0" borderId="0" xfId="9" applyNumberFormat="1" applyFont="1" applyFill="1"/>
    <xf numFmtId="171" fontId="3" fillId="0" borderId="0" xfId="11" applyNumberFormat="1" applyFont="1" applyFill="1" applyAlignment="1">
      <alignment horizontal="center"/>
    </xf>
    <xf numFmtId="164" fontId="4" fillId="0" borderId="0" xfId="2" applyNumberFormat="1" applyFont="1" applyFill="1" applyAlignment="1">
      <alignment horizontal="center"/>
    </xf>
    <xf numFmtId="171" fontId="4" fillId="0" borderId="0" xfId="11" applyNumberFormat="1" applyFont="1" applyFill="1" applyAlignment="1">
      <alignment horizontal="left" indent="1"/>
    </xf>
    <xf numFmtId="164" fontId="3" fillId="0" borderId="0" xfId="1" applyFont="1" applyFill="1" applyAlignment="1">
      <alignment horizontal="right"/>
    </xf>
    <xf numFmtId="37" fontId="4" fillId="0" borderId="0" xfId="2" applyNumberFormat="1" applyFont="1" applyFill="1" applyAlignment="1">
      <alignment horizontal="right"/>
    </xf>
    <xf numFmtId="172" fontId="3" fillId="0" borderId="0" xfId="11" applyNumberFormat="1" applyFont="1" applyFill="1" applyAlignment="1">
      <alignment horizontal="right"/>
    </xf>
    <xf numFmtId="164" fontId="4" fillId="0" borderId="0" xfId="1" applyFont="1" applyFill="1" applyAlignment="1">
      <alignment horizontal="right"/>
    </xf>
    <xf numFmtId="172" fontId="4" fillId="0" borderId="0" xfId="11" applyNumberFormat="1" applyFont="1" applyFill="1" applyAlignment="1">
      <alignment horizontal="right"/>
    </xf>
    <xf numFmtId="37" fontId="3" fillId="0" borderId="1" xfId="2" applyNumberFormat="1" applyFont="1" applyFill="1" applyBorder="1" applyAlignment="1">
      <alignment horizontal="right"/>
    </xf>
    <xf numFmtId="37" fontId="4" fillId="0" borderId="1" xfId="2" applyNumberFormat="1" applyFont="1" applyFill="1" applyBorder="1" applyAlignment="1">
      <alignment horizontal="right"/>
    </xf>
    <xf numFmtId="41" fontId="4" fillId="0" borderId="0" xfId="2" applyNumberFormat="1" applyFont="1" applyFill="1" applyAlignment="1">
      <alignment horizontal="right"/>
    </xf>
    <xf numFmtId="171" fontId="3" fillId="0" borderId="0" xfId="11" applyNumberFormat="1" applyFont="1" applyFill="1" applyAlignment="1">
      <alignment horizontal="right"/>
    </xf>
    <xf numFmtId="37" fontId="3" fillId="0" borderId="0" xfId="1" applyNumberFormat="1" applyFont="1" applyFill="1" applyAlignment="1">
      <alignment horizontal="right"/>
    </xf>
    <xf numFmtId="0" fontId="4" fillId="0" borderId="0" xfId="0" applyFont="1" applyFill="1" applyAlignment="1">
      <alignment horizontal="left"/>
    </xf>
    <xf numFmtId="37" fontId="3" fillId="0" borderId="0" xfId="9" quotePrefix="1" applyNumberFormat="1" applyFont="1" applyFill="1" applyBorder="1" applyAlignment="1">
      <alignment horizontal="right" vertical="center"/>
    </xf>
    <xf numFmtId="37" fontId="4" fillId="0" borderId="0" xfId="9" quotePrefix="1" applyNumberFormat="1" applyFont="1" applyFill="1" applyBorder="1" applyAlignment="1">
      <alignment horizontal="right" vertical="center"/>
    </xf>
    <xf numFmtId="37" fontId="3" fillId="0" borderId="7" xfId="9" applyNumberFormat="1" applyFont="1" applyFill="1" applyBorder="1" applyAlignment="1">
      <alignment horizontal="right"/>
    </xf>
    <xf numFmtId="41" fontId="4" fillId="0" borderId="7" xfId="2" applyNumberFormat="1" applyFont="1" applyFill="1" applyBorder="1" applyAlignment="1">
      <alignment horizontal="right"/>
    </xf>
    <xf numFmtId="171" fontId="3" fillId="0" borderId="0" xfId="11" applyNumberFormat="1" applyFont="1" applyFill="1" applyAlignment="1">
      <alignment vertical="center"/>
    </xf>
    <xf numFmtId="37" fontId="4" fillId="0" borderId="0" xfId="9" applyNumberFormat="1" applyFont="1" applyFill="1" applyBorder="1" applyAlignment="1">
      <alignment horizontal="right"/>
    </xf>
    <xf numFmtId="171" fontId="3" fillId="0" borderId="1" xfId="11" applyNumberFormat="1" applyFont="1" applyFill="1" applyBorder="1"/>
    <xf numFmtId="41" fontId="3" fillId="0" borderId="7" xfId="9" applyNumberFormat="1" applyFont="1" applyFill="1" applyBorder="1" applyAlignment="1">
      <alignment horizontal="right" vertical="center"/>
    </xf>
    <xf numFmtId="171" fontId="3" fillId="0" borderId="2" xfId="11" applyNumberFormat="1" applyFont="1" applyFill="1" applyBorder="1"/>
    <xf numFmtId="37" fontId="4" fillId="0" borderId="2" xfId="9" applyNumberFormat="1" applyFont="1" applyFill="1" applyBorder="1" applyAlignment="1">
      <alignment horizontal="right"/>
    </xf>
    <xf numFmtId="164" fontId="3" fillId="0" borderId="3" xfId="1" applyFont="1" applyFill="1" applyBorder="1"/>
    <xf numFmtId="41" fontId="4" fillId="0" borderId="3" xfId="2" applyNumberFormat="1" applyFont="1" applyFill="1" applyBorder="1" applyAlignment="1">
      <alignment horizontal="right"/>
    </xf>
    <xf numFmtId="166" fontId="3" fillId="0" borderId="3" xfId="1" applyNumberFormat="1" applyFont="1" applyFill="1" applyBorder="1" applyAlignment="1">
      <alignment vertical="center"/>
    </xf>
    <xf numFmtId="164" fontId="4" fillId="0" borderId="3" xfId="1" applyFont="1" applyFill="1" applyBorder="1"/>
    <xf numFmtId="171" fontId="3" fillId="0" borderId="4" xfId="11" applyNumberFormat="1" applyFont="1" applyFill="1" applyBorder="1"/>
    <xf numFmtId="37" fontId="4" fillId="0" borderId="4" xfId="9" applyNumberFormat="1" applyFont="1" applyFill="1" applyBorder="1" applyAlignment="1">
      <alignment horizontal="right"/>
    </xf>
    <xf numFmtId="41" fontId="3" fillId="0" borderId="0" xfId="9" applyNumberFormat="1" applyFont="1" applyFill="1" applyBorder="1" applyAlignment="1">
      <alignment horizontal="right"/>
    </xf>
    <xf numFmtId="0" fontId="4" fillId="0" borderId="0" xfId="2" applyNumberFormat="1" applyFont="1" applyFill="1" applyAlignment="1">
      <alignment horizontal="left" indent="1"/>
    </xf>
    <xf numFmtId="37" fontId="4" fillId="0" borderId="3" xfId="2" applyNumberFormat="1" applyFont="1" applyFill="1" applyBorder="1" applyAlignment="1">
      <alignment horizontal="right"/>
    </xf>
    <xf numFmtId="37" fontId="3" fillId="0" borderId="0" xfId="11" applyNumberFormat="1" applyFont="1" applyFill="1" applyAlignment="1">
      <alignment horizontal="right"/>
    </xf>
    <xf numFmtId="171" fontId="3" fillId="0" borderId="3" xfId="11" applyNumberFormat="1" applyFont="1" applyFill="1" applyBorder="1"/>
    <xf numFmtId="0" fontId="3" fillId="0" borderId="0" xfId="2" applyNumberFormat="1" applyFont="1" applyFill="1" applyAlignment="1">
      <alignment horizontal="left"/>
    </xf>
    <xf numFmtId="37" fontId="4" fillId="0" borderId="7" xfId="2" applyNumberFormat="1" applyFont="1" applyFill="1" applyBorder="1" applyAlignment="1">
      <alignment horizontal="right"/>
    </xf>
    <xf numFmtId="37" fontId="3" fillId="0" borderId="0" xfId="9" applyNumberFormat="1" applyFont="1" applyFill="1" applyBorder="1" applyAlignment="1">
      <alignment horizontal="right"/>
    </xf>
    <xf numFmtId="37" fontId="3" fillId="0" borderId="5" xfId="0" applyNumberFormat="1" applyFont="1" applyFill="1" applyBorder="1" applyAlignment="1">
      <alignment vertical="center"/>
    </xf>
    <xf numFmtId="37" fontId="4" fillId="0" borderId="5" xfId="2" applyNumberFormat="1" applyFont="1" applyFill="1" applyBorder="1" applyAlignment="1">
      <alignment horizontal="right"/>
    </xf>
    <xf numFmtId="173" fontId="3" fillId="0" borderId="0" xfId="11" applyNumberFormat="1" applyFont="1" applyFill="1"/>
    <xf numFmtId="171" fontId="4" fillId="0" borderId="0" xfId="11" applyNumberFormat="1" applyFont="1" applyFill="1"/>
    <xf numFmtId="0" fontId="3" fillId="0" borderId="0" xfId="0" applyNumberFormat="1" applyFont="1" applyFill="1" applyAlignment="1"/>
    <xf numFmtId="0" fontId="3" fillId="0" borderId="0" xfId="0" applyNumberFormat="1" applyFont="1" applyFill="1" applyAlignment="1">
      <alignment horizontal="right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/>
    <xf numFmtId="0" fontId="3" fillId="0" borderId="0" xfId="0" applyFont="1" applyFill="1" applyBorder="1" applyAlignment="1">
      <alignment horizontal="left" vertical="center" indent="1"/>
    </xf>
    <xf numFmtId="0" fontId="3" fillId="0" borderId="8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indent="2"/>
    </xf>
    <xf numFmtId="37" fontId="3" fillId="0" borderId="0" xfId="0" applyNumberFormat="1" applyFont="1" applyFill="1" applyBorder="1" applyAlignment="1">
      <alignment vertical="center"/>
    </xf>
    <xf numFmtId="37" fontId="3" fillId="0" borderId="9" xfId="11" applyNumberFormat="1" applyFont="1" applyFill="1" applyBorder="1"/>
    <xf numFmtId="37" fontId="3" fillId="0" borderId="10" xfId="0" applyNumberFormat="1" applyFont="1" applyFill="1" applyBorder="1" applyAlignment="1">
      <alignment vertical="center"/>
    </xf>
    <xf numFmtId="37" fontId="3" fillId="0" borderId="0" xfId="11" applyNumberFormat="1" applyFont="1" applyFill="1" applyBorder="1"/>
    <xf numFmtId="37" fontId="3" fillId="0" borderId="11" xfId="0" applyNumberFormat="1" applyFont="1" applyFill="1" applyBorder="1" applyAlignment="1">
      <alignment vertical="center"/>
    </xf>
    <xf numFmtId="164" fontId="3" fillId="0" borderId="11" xfId="1" applyFont="1" applyFill="1" applyBorder="1"/>
    <xf numFmtId="0" fontId="3" fillId="0" borderId="0" xfId="0" applyFont="1" applyFill="1" applyBorder="1"/>
    <xf numFmtId="0" fontId="7" fillId="0" borderId="0" xfId="12" applyFont="1" applyFill="1" applyAlignment="1"/>
    <xf numFmtId="0" fontId="13" fillId="0" borderId="0" xfId="12" applyFont="1" applyFill="1" applyAlignment="1"/>
    <xf numFmtId="0" fontId="4" fillId="0" borderId="0" xfId="12" applyFont="1" applyFill="1"/>
    <xf numFmtId="0" fontId="8" fillId="0" borderId="0" xfId="12" applyFont="1" applyFill="1" applyAlignment="1"/>
    <xf numFmtId="0" fontId="6" fillId="0" borderId="0" xfId="12" applyFont="1" applyFill="1" applyAlignment="1">
      <alignment horizontal="center"/>
    </xf>
    <xf numFmtId="0" fontId="5" fillId="0" borderId="0" xfId="12" applyFont="1" applyFill="1" applyAlignment="1">
      <alignment horizontal="center"/>
    </xf>
    <xf numFmtId="0" fontId="5" fillId="0" borderId="0" xfId="12" applyFont="1" applyFill="1" applyBorder="1" applyAlignment="1">
      <alignment horizontal="center"/>
    </xf>
    <xf numFmtId="0" fontId="3" fillId="0" borderId="0" xfId="12" applyFont="1" applyFill="1" applyBorder="1" applyAlignment="1">
      <alignment horizontal="center" vertical="center" wrapText="1"/>
    </xf>
    <xf numFmtId="0" fontId="3" fillId="0" borderId="0" xfId="12" applyFont="1" applyFill="1" applyBorder="1" applyAlignment="1">
      <alignment horizontal="center"/>
    </xf>
    <xf numFmtId="0" fontId="3" fillId="0" borderId="0" xfId="12" applyFont="1" applyFill="1" applyBorder="1" applyAlignment="1">
      <alignment horizontal="center" vertical="center"/>
    </xf>
    <xf numFmtId="0" fontId="3" fillId="0" borderId="0" xfId="12" applyFont="1" applyFill="1" applyAlignment="1">
      <alignment vertical="center"/>
    </xf>
    <xf numFmtId="0" fontId="4" fillId="0" borderId="0" xfId="12" applyFont="1" applyFill="1" applyBorder="1"/>
    <xf numFmtId="0" fontId="4" fillId="0" borderId="0" xfId="12" applyFont="1" applyFill="1" applyAlignment="1">
      <alignment vertical="center"/>
    </xf>
    <xf numFmtId="37" fontId="4" fillId="0" borderId="0" xfId="13" applyNumberFormat="1" applyFont="1" applyFill="1" applyBorder="1" applyAlignment="1"/>
    <xf numFmtId="37" fontId="3" fillId="0" borderId="0" xfId="13" applyNumberFormat="1" applyFont="1" applyFill="1" applyBorder="1" applyAlignment="1"/>
    <xf numFmtId="166" fontId="3" fillId="0" borderId="0" xfId="13" applyNumberFormat="1" applyFont="1" applyFill="1" applyBorder="1" applyAlignment="1"/>
    <xf numFmtId="37" fontId="4" fillId="0" borderId="0" xfId="12" applyNumberFormat="1" applyFont="1" applyFill="1" applyBorder="1" applyAlignment="1"/>
    <xf numFmtId="0" fontId="4" fillId="0" borderId="0" xfId="2" quotePrefix="1" applyFont="1" applyFill="1" applyAlignment="1">
      <alignment horizontal="left" indent="1"/>
    </xf>
    <xf numFmtId="166" fontId="4" fillId="0" borderId="2" xfId="1" applyNumberFormat="1" applyFont="1" applyFill="1" applyBorder="1" applyAlignment="1">
      <alignment vertical="center"/>
    </xf>
    <xf numFmtId="41" fontId="4" fillId="0" borderId="2" xfId="12" applyNumberFormat="1" applyFont="1" applyFill="1" applyBorder="1" applyAlignment="1"/>
    <xf numFmtId="41" fontId="4" fillId="0" borderId="2" xfId="13" applyNumberFormat="1" applyFont="1" applyFill="1" applyBorder="1" applyAlignment="1"/>
    <xf numFmtId="166" fontId="4" fillId="0" borderId="3" xfId="13" applyNumberFormat="1" applyFont="1" applyFill="1" applyBorder="1" applyAlignment="1"/>
    <xf numFmtId="166" fontId="4" fillId="0" borderId="0" xfId="13" applyNumberFormat="1" applyFont="1" applyFill="1" applyBorder="1" applyAlignment="1"/>
    <xf numFmtId="37" fontId="4" fillId="0" borderId="3" xfId="12" applyNumberFormat="1" applyFont="1" applyFill="1" applyBorder="1" applyAlignment="1"/>
    <xf numFmtId="37" fontId="4" fillId="0" borderId="3" xfId="13" applyNumberFormat="1" applyFont="1" applyFill="1" applyBorder="1" applyAlignment="1"/>
    <xf numFmtId="166" fontId="4" fillId="0" borderId="4" xfId="1" applyNumberFormat="1" applyFont="1" applyFill="1" applyBorder="1" applyAlignment="1">
      <alignment vertical="center"/>
    </xf>
    <xf numFmtId="41" fontId="4" fillId="0" borderId="0" xfId="13" applyNumberFormat="1" applyFont="1" applyFill="1" applyBorder="1" applyAlignment="1"/>
    <xf numFmtId="37" fontId="4" fillId="0" borderId="1" xfId="13" applyNumberFormat="1" applyFont="1" applyFill="1" applyBorder="1" applyAlignment="1"/>
    <xf numFmtId="37" fontId="4" fillId="0" borderId="1" xfId="12" applyNumberFormat="1" applyFont="1" applyFill="1" applyBorder="1" applyAlignment="1"/>
    <xf numFmtId="37" fontId="4" fillId="0" borderId="7" xfId="13" applyNumberFormat="1" applyFont="1" applyFill="1" applyBorder="1" applyAlignment="1"/>
    <xf numFmtId="0" fontId="4" fillId="0" borderId="0" xfId="12" applyFont="1" applyFill="1" applyBorder="1" applyAlignment="1">
      <alignment vertical="center"/>
    </xf>
    <xf numFmtId="37" fontId="4" fillId="0" borderId="0" xfId="12" applyNumberFormat="1" applyFont="1" applyFill="1"/>
    <xf numFmtId="166" fontId="4" fillId="0" borderId="0" xfId="12" applyNumberFormat="1" applyFont="1" applyFill="1" applyBorder="1" applyAlignment="1"/>
    <xf numFmtId="0" fontId="4" fillId="0" borderId="0" xfId="12" applyFont="1" applyFill="1" applyAlignment="1">
      <alignment horizontal="left" indent="1"/>
    </xf>
    <xf numFmtId="37" fontId="4" fillId="0" borderId="2" xfId="13" applyNumberFormat="1" applyFont="1" applyFill="1" applyBorder="1" applyAlignment="1"/>
    <xf numFmtId="174" fontId="4" fillId="3" borderId="0" xfId="14" applyNumberFormat="1" applyFont="1" applyFill="1" applyBorder="1" applyAlignment="1">
      <alignment vertical="center"/>
    </xf>
    <xf numFmtId="37" fontId="3" fillId="0" borderId="5" xfId="12" applyNumberFormat="1" applyFont="1" applyFill="1" applyBorder="1" applyAlignment="1">
      <alignment vertical="center"/>
    </xf>
    <xf numFmtId="37" fontId="3" fillId="0" borderId="0" xfId="12" applyNumberFormat="1" applyFont="1" applyFill="1" applyBorder="1" applyAlignment="1">
      <alignment vertical="center"/>
    </xf>
    <xf numFmtId="164" fontId="4" fillId="0" borderId="0" xfId="13" applyFont="1" applyFill="1" applyBorder="1" applyAlignment="1"/>
    <xf numFmtId="0" fontId="1" fillId="0" borderId="0" xfId="12" applyFont="1" applyFill="1"/>
    <xf numFmtId="0" fontId="3" fillId="0" borderId="0" xfId="15" applyFont="1"/>
    <xf numFmtId="0" fontId="3" fillId="0" borderId="0" xfId="15" applyFont="1" applyAlignment="1">
      <alignment horizontal="center"/>
    </xf>
    <xf numFmtId="171" fontId="3" fillId="0" borderId="0" xfId="11" applyNumberFormat="1" applyFont="1" applyFill="1" applyAlignment="1">
      <alignment horizontal="center"/>
    </xf>
    <xf numFmtId="171" fontId="5" fillId="0" borderId="0" xfId="11" applyNumberFormat="1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3" fillId="0" borderId="7" xfId="12" applyFont="1" applyFill="1" applyBorder="1" applyAlignment="1">
      <alignment horizontal="center" vertical="center" wrapText="1"/>
    </xf>
    <xf numFmtId="0" fontId="3" fillId="0" borderId="0" xfId="12" applyFont="1" applyFill="1" applyBorder="1" applyAlignment="1">
      <alignment horizontal="center" vertical="center" wrapText="1"/>
    </xf>
    <xf numFmtId="0" fontId="3" fillId="0" borderId="1" xfId="12" applyFont="1" applyFill="1" applyBorder="1" applyAlignment="1">
      <alignment horizontal="center" vertical="center" wrapText="1"/>
    </xf>
    <xf numFmtId="0" fontId="3" fillId="0" borderId="7" xfId="12" applyFont="1" applyFill="1" applyBorder="1" applyAlignment="1">
      <alignment horizontal="center" vertical="center"/>
    </xf>
    <xf numFmtId="0" fontId="3" fillId="0" borderId="0" xfId="12" applyFont="1" applyFill="1" applyBorder="1" applyAlignment="1">
      <alignment horizontal="center" vertical="center"/>
    </xf>
    <xf numFmtId="0" fontId="3" fillId="0" borderId="1" xfId="12" applyFont="1" applyFill="1" applyBorder="1" applyAlignment="1">
      <alignment horizontal="center" vertical="center"/>
    </xf>
    <xf numFmtId="0" fontId="3" fillId="0" borderId="0" xfId="12" quotePrefix="1" applyFont="1" applyFill="1" applyBorder="1" applyAlignment="1">
      <alignment horizontal="center" vertical="center"/>
    </xf>
  </cellXfs>
  <cellStyles count="16">
    <cellStyle name="=C:\WINNT\SYSTEM32\COMMAND.COM 2" xfId="2"/>
    <cellStyle name="=C:\WINNT\SYSTEM32\COMMAND.COM 2 3" xfId="6"/>
    <cellStyle name="Comma" xfId="1" builtinId="3"/>
    <cellStyle name="Comma_Chaudhry Draft 2007" xfId="13"/>
    <cellStyle name="Comma_Foods" xfId="9"/>
    <cellStyle name="Normal" xfId="0" builtinId="0"/>
    <cellStyle name="Normal 2 2" xfId="14"/>
    <cellStyle name="Normal_Foods" xfId="11"/>
    <cellStyle name="Normal_Horizon Final 31-3-2008" xfId="12"/>
    <cellStyle name="Normal_JSK Securities Final 2009 (15-07-09)" xfId="15"/>
    <cellStyle name="Normal_lhr comp Final 31-12-2009(19-03-2010)" xfId="3"/>
    <cellStyle name="Normal_March 2003" xfId="7"/>
    <cellStyle name="Normal_MTM Half yearly Final PE-31-12-09 dt.19-02-09" xfId="5"/>
    <cellStyle name="Normal_NML final accounts 31 Dec 2009" xfId="10"/>
    <cellStyle name="Normal_variance of BS &amp; PL dt.28-7-11" xfId="4"/>
    <cellStyle name="Percent 2" xfId="8"/>
  </cellStyles>
  <dxfs count="2">
    <dxf>
      <fill>
        <patternFill>
          <bgColor indexed="10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16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63" Type="http://schemas.openxmlformats.org/officeDocument/2006/relationships/externalLink" Target="externalLinks/externalLink58.xml"/><Relationship Id="rId68" Type="http://schemas.openxmlformats.org/officeDocument/2006/relationships/externalLink" Target="externalLinks/externalLink63.xml"/><Relationship Id="rId84" Type="http://schemas.openxmlformats.org/officeDocument/2006/relationships/externalLink" Target="externalLinks/externalLink79.xml"/><Relationship Id="rId89" Type="http://schemas.openxmlformats.org/officeDocument/2006/relationships/externalLink" Target="externalLinks/externalLink84.xml"/><Relationship Id="rId1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07" Type="http://schemas.openxmlformats.org/officeDocument/2006/relationships/externalLink" Target="externalLinks/externalLink102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externalLink" Target="externalLinks/externalLink48.xml"/><Relationship Id="rId58" Type="http://schemas.openxmlformats.org/officeDocument/2006/relationships/externalLink" Target="externalLinks/externalLink53.xml"/><Relationship Id="rId66" Type="http://schemas.openxmlformats.org/officeDocument/2006/relationships/externalLink" Target="externalLinks/externalLink61.xml"/><Relationship Id="rId74" Type="http://schemas.openxmlformats.org/officeDocument/2006/relationships/externalLink" Target="externalLinks/externalLink69.xml"/><Relationship Id="rId79" Type="http://schemas.openxmlformats.org/officeDocument/2006/relationships/externalLink" Target="externalLinks/externalLink74.xml"/><Relationship Id="rId87" Type="http://schemas.openxmlformats.org/officeDocument/2006/relationships/externalLink" Target="externalLinks/externalLink82.xml"/><Relationship Id="rId102" Type="http://schemas.openxmlformats.org/officeDocument/2006/relationships/externalLink" Target="externalLinks/externalLink97.xml"/><Relationship Id="rId110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6.xml"/><Relationship Id="rId82" Type="http://schemas.openxmlformats.org/officeDocument/2006/relationships/externalLink" Target="externalLinks/externalLink77.xml"/><Relationship Id="rId90" Type="http://schemas.openxmlformats.org/officeDocument/2006/relationships/externalLink" Target="externalLinks/externalLink85.xml"/><Relationship Id="rId95" Type="http://schemas.openxmlformats.org/officeDocument/2006/relationships/externalLink" Target="externalLinks/externalLink90.xml"/><Relationship Id="rId19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56" Type="http://schemas.openxmlformats.org/officeDocument/2006/relationships/externalLink" Target="externalLinks/externalLink51.xml"/><Relationship Id="rId64" Type="http://schemas.openxmlformats.org/officeDocument/2006/relationships/externalLink" Target="externalLinks/externalLink59.xml"/><Relationship Id="rId69" Type="http://schemas.openxmlformats.org/officeDocument/2006/relationships/externalLink" Target="externalLinks/externalLink64.xml"/><Relationship Id="rId77" Type="http://schemas.openxmlformats.org/officeDocument/2006/relationships/externalLink" Target="externalLinks/externalLink72.xml"/><Relationship Id="rId100" Type="http://schemas.openxmlformats.org/officeDocument/2006/relationships/externalLink" Target="externalLinks/externalLink95.xml"/><Relationship Id="rId105" Type="http://schemas.openxmlformats.org/officeDocument/2006/relationships/externalLink" Target="externalLinks/externalLink100.xml"/><Relationship Id="rId113" Type="http://schemas.openxmlformats.org/officeDocument/2006/relationships/calcChain" Target="calcChain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72" Type="http://schemas.openxmlformats.org/officeDocument/2006/relationships/externalLink" Target="externalLinks/externalLink67.xml"/><Relationship Id="rId80" Type="http://schemas.openxmlformats.org/officeDocument/2006/relationships/externalLink" Target="externalLinks/externalLink75.xml"/><Relationship Id="rId85" Type="http://schemas.openxmlformats.org/officeDocument/2006/relationships/externalLink" Target="externalLinks/externalLink80.xml"/><Relationship Id="rId93" Type="http://schemas.openxmlformats.org/officeDocument/2006/relationships/externalLink" Target="externalLinks/externalLink88.xml"/><Relationship Id="rId98" Type="http://schemas.openxmlformats.org/officeDocument/2006/relationships/externalLink" Target="externalLinks/externalLink93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59" Type="http://schemas.openxmlformats.org/officeDocument/2006/relationships/externalLink" Target="externalLinks/externalLink54.xml"/><Relationship Id="rId67" Type="http://schemas.openxmlformats.org/officeDocument/2006/relationships/externalLink" Target="externalLinks/externalLink62.xml"/><Relationship Id="rId103" Type="http://schemas.openxmlformats.org/officeDocument/2006/relationships/externalLink" Target="externalLinks/externalLink98.xml"/><Relationship Id="rId108" Type="http://schemas.openxmlformats.org/officeDocument/2006/relationships/externalLink" Target="externalLinks/externalLink103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54" Type="http://schemas.openxmlformats.org/officeDocument/2006/relationships/externalLink" Target="externalLinks/externalLink49.xml"/><Relationship Id="rId62" Type="http://schemas.openxmlformats.org/officeDocument/2006/relationships/externalLink" Target="externalLinks/externalLink57.xml"/><Relationship Id="rId70" Type="http://schemas.openxmlformats.org/officeDocument/2006/relationships/externalLink" Target="externalLinks/externalLink65.xml"/><Relationship Id="rId75" Type="http://schemas.openxmlformats.org/officeDocument/2006/relationships/externalLink" Target="externalLinks/externalLink70.xml"/><Relationship Id="rId83" Type="http://schemas.openxmlformats.org/officeDocument/2006/relationships/externalLink" Target="externalLinks/externalLink78.xml"/><Relationship Id="rId88" Type="http://schemas.openxmlformats.org/officeDocument/2006/relationships/externalLink" Target="externalLinks/externalLink83.xml"/><Relationship Id="rId91" Type="http://schemas.openxmlformats.org/officeDocument/2006/relationships/externalLink" Target="externalLinks/externalLink86.xml"/><Relationship Id="rId96" Type="http://schemas.openxmlformats.org/officeDocument/2006/relationships/externalLink" Target="externalLinks/externalLink91.xml"/><Relationship Id="rId11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Relationship Id="rId57" Type="http://schemas.openxmlformats.org/officeDocument/2006/relationships/externalLink" Target="externalLinks/externalLink52.xml"/><Relationship Id="rId106" Type="http://schemas.openxmlformats.org/officeDocument/2006/relationships/externalLink" Target="externalLinks/externalLink101.xml"/><Relationship Id="rId10" Type="http://schemas.openxmlformats.org/officeDocument/2006/relationships/externalLink" Target="externalLinks/externalLink5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externalLink" Target="externalLinks/externalLink47.xml"/><Relationship Id="rId60" Type="http://schemas.openxmlformats.org/officeDocument/2006/relationships/externalLink" Target="externalLinks/externalLink55.xml"/><Relationship Id="rId65" Type="http://schemas.openxmlformats.org/officeDocument/2006/relationships/externalLink" Target="externalLinks/externalLink60.xml"/><Relationship Id="rId73" Type="http://schemas.openxmlformats.org/officeDocument/2006/relationships/externalLink" Target="externalLinks/externalLink68.xml"/><Relationship Id="rId78" Type="http://schemas.openxmlformats.org/officeDocument/2006/relationships/externalLink" Target="externalLinks/externalLink73.xml"/><Relationship Id="rId81" Type="http://schemas.openxmlformats.org/officeDocument/2006/relationships/externalLink" Target="externalLinks/externalLink76.xml"/><Relationship Id="rId86" Type="http://schemas.openxmlformats.org/officeDocument/2006/relationships/externalLink" Target="externalLinks/externalLink81.xml"/><Relationship Id="rId94" Type="http://schemas.openxmlformats.org/officeDocument/2006/relationships/externalLink" Target="externalLinks/externalLink89.xml"/><Relationship Id="rId99" Type="http://schemas.openxmlformats.org/officeDocument/2006/relationships/externalLink" Target="externalLinks/externalLink94.xml"/><Relationship Id="rId101" Type="http://schemas.openxmlformats.org/officeDocument/2006/relationships/externalLink" Target="externalLinks/externalLink9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34.xml"/><Relationship Id="rId109" Type="http://schemas.openxmlformats.org/officeDocument/2006/relationships/externalLink" Target="externalLinks/externalLink104.xml"/><Relationship Id="rId34" Type="http://schemas.openxmlformats.org/officeDocument/2006/relationships/externalLink" Target="externalLinks/externalLink29.xml"/><Relationship Id="rId50" Type="http://schemas.openxmlformats.org/officeDocument/2006/relationships/externalLink" Target="externalLinks/externalLink45.xml"/><Relationship Id="rId55" Type="http://schemas.openxmlformats.org/officeDocument/2006/relationships/externalLink" Target="externalLinks/externalLink50.xml"/><Relationship Id="rId76" Type="http://schemas.openxmlformats.org/officeDocument/2006/relationships/externalLink" Target="externalLinks/externalLink71.xml"/><Relationship Id="rId97" Type="http://schemas.openxmlformats.org/officeDocument/2006/relationships/externalLink" Target="externalLinks/externalLink92.xml"/><Relationship Id="rId104" Type="http://schemas.openxmlformats.org/officeDocument/2006/relationships/externalLink" Target="externalLinks/externalLink99.xml"/><Relationship Id="rId7" Type="http://schemas.openxmlformats.org/officeDocument/2006/relationships/externalLink" Target="externalLinks/externalLink2.xml"/><Relationship Id="rId71" Type="http://schemas.openxmlformats.org/officeDocument/2006/relationships/externalLink" Target="externalLinks/externalLink66.xml"/><Relationship Id="rId92" Type="http://schemas.openxmlformats.org/officeDocument/2006/relationships/externalLink" Target="externalLinks/externalLink8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erver1\audit\Financial%20statements%20from%20Karachi\2211%20SALFI%20FS%20200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_Files\Profit%20&amp;%20Loss\hameed%20ch.%20trial%20dec%202002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3.199.3\audit_clients_2007\Nestle\Nestle%202006\Nestle%202005\Nestle%20annual%20audit%20for%202005\Financial%20Statements\AUDIT\NESTLE\accounts2004\1%20%20FINAL%20DRAFT%20Dec'2004%20Acoounts\Final%20%20dec%202004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unrays%20Textile%20Mills\ASSETS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511%20Surplus%20on%20Revaluation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ameed%20Choudri\2018\Backers%20and%20Patners%20Pvt.%20Limited\March%202018\Backers%20&amp;%20Partners%20accounts%20%20March%202017%20dt%2012-04-2018.xlsx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neDrive\Audit%202015\Chashma%20Sugar%20Mills%20Ltd.%2030-06-2015%20-%20Copy\last%20year%20accounts\Final%20CSM%2030-09-2014%20(19-12-2014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Saif%20Telecom/Audit%202006/Documents%20and%20Settings/rehanchughtai.KPMG/Local%20Settings/Temporary%20Internet%20Files/OLK3E/Documents%20and%20Settings/asadhassan.KPMG/Desktop/FCCL%2030%20June%202005/Accounts/FCCL%20Financial%20Statement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ajid.farooq\Local%20Settings\Temporary%20Internet%20Files\OLK60\Book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3.199.3\tax\Khalid\AUDIT%20DETAILS%20DATA\FIXED%20ASSETS%20SCHEDULE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2000\DATA_X\Audit%202003-04\Roohi\Mahira--%20DFesktop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-cpu-481\D\WINDOWS\TEMP\Rec-Oct-01~Dec-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.2.2.55\Sher\fOR%20u%20asaD\CBL\Summary_of_Comfort\Summary%20of%20Comfort\Mazhar\Audit%20Apr-02~Jun-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gram%20Files\Microsoft%20Office\Office\ARSHID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FS%20Dec%2007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UNRAYS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RSHAD\COSTING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Interim2004\VARIANCE%20ANALYSIS\accounts\Account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KAZMI\Account2006\Financial%20Statements-MTML-%202006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3.199.3\current%20year%20audit%20clients\Documents%20and%20Settings\Administrator\Desktop\Accounts%20June%202006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84.12.215\tax\Documents%20and%20Settings\Fahad%20Bin%20Aftab\Desktop\Tetra%20-%20Miscellaneou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2\shared\DOCUME~1\ADMINI~1\LOCALS~1\Temp\notes6030C8\Lead%20Schedule%20-%20december%20based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334%20Financial%20Statements%20June%2030,%202006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Pace%20June%202008/Final%20accounts/individual%20final/Pace%20accounts%20-%202008%20Final.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udit\Users\Yasser\Desktop\FFL\December%202007\misc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yesha\Accounts\Job%20planning%20_ck%20list%20-%204%20page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p\AFF%20June%202006\audit\KEL%202006\Current\D\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e\ARSHAD\COSTING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FIN\COMMON\AAMIR\PAYABLES\RECON-SI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TEXT/RAZAUPAL/MONTHLY/$WPM4C76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klsms\OfficeAdmin\aff\2005\UK\UK\Final\Nov%20end\Assets\AA-Fixed%20assets\FA_050111\261.02_M.%20vehicles_051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UNRAYS200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.2.2.55\Sher\fOR%20u%20asaD\CBL\Summary_of_Comfort\Summary%20of%20Comfort\Documents%20and%20Settings\mkhalid\Local%20Settings\Temp\Data\MK%20Cstng\Actual%20Cstng\MK-Actual%20Cstng%202005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hore-s001\finance\A.F.Ferguson%20&amp;%20Co\Zubair\Insurance%202006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iaz\E\afferguson%20&amp;%20co\SV-varioline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klsms\OfficeAdmin\aff\2005\UK\UK\Final\Dec%20end\Assets\AA-Fixed%20assets\FA_050112\261.02_M.%20vehicles_051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ukhtara/Local%20Settings/Temp/Documents%20and%20Settings/mushooda/Local%20Settings/Temporary%20Internet%20Files/OLK1/AB%20PD%20Shipped%20Samples%20Report%20(2005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3%20Mser\PD\3%20Development\PD%20Status\PD%20Smpl%20Statu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HCC-Students\Shuaib_backup\Universal%20insurance\FEL%2031-03-2003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ersonal\Provisions\2004-2005\Jun05-provision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ax\TAX\COMPANIES\Colony%20Mills%20Ltd\return%202010\2010\Final\CML%20RETURN%202010%20COMPUTATION%20-%20FINAL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klhrmeyfs01\server%20tax\TEMP\Master2003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Startup" Target="Shafique/Arif/Fixed%20Assets/FA-2003/Monthly%20Fa%20Sch%203%20QTR/09Fixed%20Asset%20Schedule-Format-NEW%20Master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rfl\cogest\UFFCTRGE\rino\BPLARINO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lobal\Tax%20Year%202007\01-Final%20Return\01-Global%20Return%20-%20TY%202007-4%20(Jawed)-2-Kazim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ukhtara/Local%20Settings/Temp/WP/STR/Chm/Daily%20Cutt%20chm%20is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e\Program%20Files\Microsoft%20Office\Office\ARSHID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1%20TX\Report\Dly-rpt\SA%20Wvg%20Prod%20Rpt%20Apr-05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911%20Fixed%20Assets%20Schedule%20and%20addition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-cpu-392\d\WINDOWS\TEMP\MIS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erguson1\auditors\Auditors%20data\Farrukh%20Client%20files\KEL%2004\Accounts\Misc%20accounts\Pkg%202003%20(Ini.)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iaz\E\AUDIT\Packages\Pkg%202003%20(Ini)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RSHAD\COSTING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84.12.57\riaz-h%20(f)\Audit\Asian%20Stocks%20Fund%20Limited\Accounts\Final\ASFL%20June%202007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rogram%20Files\Microsoft%20Office\Office\ARSHID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leem\E\ARSHAD\COSTING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audits%20on%20aim%20(Aim)/Pace%20June%202008/Accounts%20June%2008/ref/KAPCO%20June%202008%20formatted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ditor-4\prior%20audits\Audit%2005\W.n\Dec%202005\ASM\waqas%20ASM%20dec%2005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sim%20Shared%20Doc\REPORTING\June%2006\LHR\Half%20Yearly%20Statemets%20Consolidation\Reporting%20Year%202006\Formats%20of%20Cons%20Fin%20Statements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YEAR/YEAR1998/DEC/MIS119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SUBSYSTEM/Desktop/Auditors/Universal%20Insurance/AUDIT/half%20year/2005/FEL%2031-03-2003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audit\NWFP\SAIF-BEV\AUDIT\JUNE%2030,%202002%20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3.199.3\Audit_Clients_2007\SKPVAR96\DREXP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00%20Combined%20Leadsheet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-cpu-17\C\HCPU017\Sohail\LCRG-FS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-cpu-383\M.shaban\WINDOWS\TEMP\Wvg-Jun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b02mn\REPORTS\DEPT\TEXT\COMMON\D-2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b02mn\REPORTS\DOCUME~1\LIAQATAL\LOCALS~1\Temp\DFG%20Data\LA%20TDS%2003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dit1\pace\Audit%202005\KAPCO%20June%202005\CD%20data\Packages\Pkg%202004%20Initialled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31%20Finanacial%20Satatements%202008%20Sunrays%20Audit%202008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_files\Profit&amp;Loss\Audit2003\Notes%20to%20Balance%20Shee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dministrator.SOHAILALI\Desktop\ls\tax%20depreciation%20schedules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3%20Mser\PPC\OrdSch\Gmts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ditor-1\aff\Javed\Audit%20December%202004\Note%20of%20Deletions%20December%202004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-cpu-489\insurance\Sohail%20Iqbal\Audit\Audit%20Jul-02~Sep-02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$WPM6413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ditor-1\aff\Documents%20and%20Settings\Javed\Desktop\Deferred%20Tax\Deff.%20tax%20as%20on%20October%202004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01\00pacc1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/GWP/GM%20RWOCT~NOV02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-cpu-392\Data\WINDOWS\TEMP\Budget-99\BUDGET01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ukhtara/Local%20Settings/Temp/Documents%20and%20Settings/mushooda/Local%20Settings/Temporary%20Internet%20Files/OLK1/WCCR%20Yr2005-06-Final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-cpu-577\Data\Data\WCCR\WCCR%20Yr2003-0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HCC-Students\Shuaib_backup\Universal%2520insurance\FEL%252031-03-2003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ta\condivisione%20con%20paolo\UFFCTRGE\FRN\ALTRI\INVMARZO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s-lhr\tax\RETURNS\FMC\TY%202009\final\Taxation%202007%20wrt%20non%20PTR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3.199.3\tax\TAX_CLIENTS\Kot%20Addu%20Power%20Co%20Ltd\Taxation\Tax%20year%202006\return%202006\Fixed%20deletions%20as%20per%20accoutns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ukhtara/Local%20Settings/Temp/SA%20Daily%209Feb%2005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KAZMI\Account2006\Financial%20Statements-MTML-%202006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/Audit%20Areas/Ahmad/Fixed%20Assets%202006%20prior/Property,%20plant%20and%20equipment%20DG%20for%20Ahmed/Property,%20plant%20and%20equipment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ukhtara/Local%20Settings/Temp/21%20Fin/1%20BC%20SI/2%20CBM%20IA/MIS/AB%20PD%20Shipped%20Samples%20Report%20(2005)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hid\e\shahidbackup\backup_c\REHAN-~1\RET-COM\bayerdas2001-2002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1%20Text\Report\Dly-rpt\Wvg-Dec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/CGLISO/ISO/ISO-MNUL/ISO-MNU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aif%20Telecom\Audit%202006\Documents%20and%20Settings\rehanchughtai.KPMG\Local%20Settings\Temporary%20Internet%20Files\OLK3E\Documents%20and%20Settings\asadhassan.KPMG\Desktop\FCCL%2030%20June%202005\Accounts\FCCL%20Financial%20Statements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$WPM4C76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KLAHW00\Users\FIXED%20ASSETS-2005\SAP%20Schedules\Fixed%20Asset%20Addition%20%20Register%20Jan-Dec%202005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hart%20in%209310%20Difference%20of%20profit%20between%20foreign%20reporting%20and%20statutory%20account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ffice\Sample%20Financial%20Statement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Desktop\TEIL_AC_10_09_06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unrays%20Textile%20Mills\5633%20Fixed%20Asset%20Adition%20Disposal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uhammad.sufyan/AppData/Local/Microsoft/Windows/INetCache/Content.Outlook/X0ZID15I/Worksheet%20in%20(C)%205831%20Disposal%20Schedule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31%20Draft%20financial%20statements%20(Final)%20made%20with%20lead%20sheets%20CML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microsoft.com/office/2006/relationships/xlExternalLinkPath/xlPathMissing" Target="Chart%20in%206440%20Working%20of%20Tax%20expense%20during%20the%20year%20as%20per%20DTT%20requirment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31%20Draft%20Lakhany-2007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UDIT REPORT REVISED"/>
      <sheetName val="Audit report"/>
      <sheetName val="BALANCE SHEET"/>
      <sheetName val="P&amp;L, CF and Notes"/>
      <sheetName val="Note-13"/>
      <sheetName val="Changes in equity"/>
      <sheetName val="BALANCE SHEET (2)"/>
      <sheetName val="Sheet2"/>
      <sheetName val="Sheet1"/>
      <sheetName val="P_L_ CF and 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INCOME-EXP"/>
    </sheetNames>
    <sheetDataSet>
      <sheetData sheetId="0" refreshError="1"/>
    </sheetDataSet>
  </externalBook>
</externalLink>
</file>

<file path=xl/externalLinks/externalLink100.xml><?xml version="1.0" encoding="utf-8"?>
<externalLink xmlns="http://schemas.openxmlformats.org/spreadsheetml/2006/main">
  <externalBook xmlns:r="http://schemas.openxmlformats.org/officeDocument/2006/relationships" r:id="rId1">
    <sheetNames>
      <sheetName val="Acct"/>
      <sheetName val="12"/>
      <sheetName val="12.3"/>
      <sheetName val="19-19.1"/>
      <sheetName val="28"/>
      <sheetName val="15"/>
      <sheetName val="35"/>
      <sheetName val="JJ - Adjusted"/>
      <sheetName val="Sheet1"/>
      <sheetName val="cash flow working"/>
      <sheetName val="12.3 old"/>
      <sheetName val="FA (RE)"/>
      <sheetName val="Plant and machinery"/>
      <sheetName val="Cashflow"/>
      <sheetName val="Fin Inputs"/>
      <sheetName val="12_3"/>
      <sheetName val="19-19_1"/>
      <sheetName val="JJ_-_Adjusted"/>
      <sheetName val="cash_flow_working"/>
      <sheetName val="12_3_old"/>
      <sheetName val="Plant_and_machinery"/>
      <sheetName val="FA_(RE)"/>
      <sheetName val="Fin_Inputs"/>
      <sheetName val="BACKUP DATA"/>
      <sheetName val="12_31"/>
      <sheetName val="19-19_11"/>
      <sheetName val="JJ_-_Adjusted1"/>
      <sheetName val="cash_flow_working1"/>
      <sheetName val="12_3_old1"/>
      <sheetName val="FA_(RE)1"/>
      <sheetName val="Plant_and_machinery1"/>
      <sheetName val="Fin_Inputs1"/>
      <sheetName val="2.Top Le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101.xml><?xml version="1.0" encoding="utf-8"?>
<externalLink xmlns="http://schemas.openxmlformats.org/spreadsheetml/2006/main">
  <externalBook xmlns:r="http://schemas.openxmlformats.org/officeDocument/2006/relationships" r:id="rId1">
    <sheetNames>
      <sheetName val="Top sheet"/>
      <sheetName val="Plant &amp; Machinery"/>
      <sheetName val="Vehicles"/>
      <sheetName val="Links"/>
      <sheetName val="Calc. P&amp;M Dep."/>
      <sheetName val="Major additions"/>
      <sheetName val="Lease Trans."/>
      <sheetName val="Tickmarks"/>
      <sheetName val="Notes"/>
      <sheetName val="Sheet1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2.xml><?xml version="1.0" encoding="utf-8"?>
<externalLink xmlns="http://schemas.openxmlformats.org/spreadsheetml/2006/main">
  <externalBook xmlns:r="http://schemas.openxmlformats.org/officeDocument/2006/relationships" r:id="rId1">
    <sheetNames>
      <sheetName val="Enteris"/>
      <sheetName val="No revaluation June 30, 2009"/>
      <sheetName val="No revaluation December 2008"/>
      <sheetName val="No revaluation Dec 31, 2009"/>
      <sheetName val="Incremental Dep"/>
      <sheetName val="Product Cost 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3.xml><?xml version="1.0" encoding="utf-8"?>
<externalLink xmlns="http://schemas.openxmlformats.org/spreadsheetml/2006/main">
  <externalBook xmlns:r="http://schemas.openxmlformats.org/officeDocument/2006/relationships" r:id="rId1">
    <sheetNames>
      <sheetName val="Report"/>
      <sheetName val="BS"/>
      <sheetName val="PL "/>
      <sheetName val="CI"/>
      <sheetName val="CF"/>
      <sheetName val="EQ"/>
      <sheetName val="Notes"/>
      <sheetName val="investment"/>
      <sheetName val="FAS -"/>
      <sheetName val="Liquidity risk"/>
      <sheetName val="fair value hierarchy"/>
    </sheetNames>
    <sheetDataSet>
      <sheetData sheetId="0" refreshError="1"/>
      <sheetData sheetId="1">
        <row r="1">
          <cell r="A1" t="str">
            <v>BACKERS &amp; PARTNERS (PVT.) LIMITED</v>
          </cell>
        </row>
        <row r="2">
          <cell r="A2" t="str">
            <v>(Formerly A.N. EQUITIES (PVT.) LIMITED)</v>
          </cell>
        </row>
        <row r="10">
          <cell r="K10">
            <v>3699182</v>
          </cell>
          <cell r="M10">
            <v>3655140</v>
          </cell>
        </row>
        <row r="16">
          <cell r="K16">
            <v>1650000</v>
          </cell>
          <cell r="M16">
            <v>650000</v>
          </cell>
        </row>
        <row r="22">
          <cell r="K22">
            <v>34814498</v>
          </cell>
          <cell r="M22">
            <v>33382498</v>
          </cell>
        </row>
        <row r="24">
          <cell r="K24">
            <v>123188230</v>
          </cell>
          <cell r="M24">
            <v>95895250</v>
          </cell>
        </row>
        <row r="28">
          <cell r="K28">
            <v>8938108</v>
          </cell>
          <cell r="M28">
            <v>2092703</v>
          </cell>
        </row>
        <row r="30">
          <cell r="K30">
            <v>121163</v>
          </cell>
          <cell r="M30">
            <v>0</v>
          </cell>
        </row>
        <row r="50">
          <cell r="K50">
            <v>30000000</v>
          </cell>
          <cell r="M50">
            <v>0</v>
          </cell>
        </row>
        <row r="57">
          <cell r="K57">
            <v>66422151</v>
          </cell>
          <cell r="M57">
            <v>61827462</v>
          </cell>
        </row>
        <row r="61">
          <cell r="K61">
            <v>0</v>
          </cell>
          <cell r="M61">
            <v>109500000</v>
          </cell>
        </row>
        <row r="63">
          <cell r="K63">
            <v>26666666</v>
          </cell>
        </row>
        <row r="69">
          <cell r="K69">
            <v>78394000</v>
          </cell>
          <cell r="M69">
            <v>0</v>
          </cell>
        </row>
        <row r="71">
          <cell r="K71">
            <v>13333334</v>
          </cell>
        </row>
      </sheetData>
      <sheetData sheetId="2">
        <row r="1">
          <cell r="A1" t="str">
            <v>BACKERS &amp; PARTNERS (PVT.) LIMITED</v>
          </cell>
        </row>
        <row r="2">
          <cell r="A2" t="str">
            <v>(Formerly A.N. EQUITIES (PVT.) LIMITED)</v>
          </cell>
        </row>
        <row r="4">
          <cell r="A4" t="str">
            <v>FOR THE PERIOD ENDED MARCH 31, 2018</v>
          </cell>
        </row>
        <row r="30">
          <cell r="H30">
            <v>571968</v>
          </cell>
          <cell r="J30">
            <v>502470</v>
          </cell>
        </row>
        <row r="32">
          <cell r="H32">
            <v>14758389</v>
          </cell>
          <cell r="J32">
            <v>10784692</v>
          </cell>
        </row>
        <row r="50">
          <cell r="H50">
            <v>-615</v>
          </cell>
          <cell r="J50">
            <v>18805</v>
          </cell>
        </row>
        <row r="56">
          <cell r="H56">
            <v>-19285311</v>
          </cell>
          <cell r="J56">
            <v>12375502</v>
          </cell>
        </row>
        <row r="58">
          <cell r="H58">
            <v>0</v>
          </cell>
        </row>
        <row r="60">
          <cell r="H60">
            <v>-19285311</v>
          </cell>
          <cell r="J60">
            <v>8828843</v>
          </cell>
        </row>
      </sheetData>
      <sheetData sheetId="3"/>
      <sheetData sheetId="4">
        <row r="1">
          <cell r="A1" t="str">
            <v>BACKERS &amp; PARTNERS (PVT.) LIMITED</v>
          </cell>
        </row>
        <row r="2">
          <cell r="A2" t="str">
            <v>(Formerly A.N. EQUITIES (PVT.) LIMITED)</v>
          </cell>
        </row>
        <row r="4">
          <cell r="A4" t="str">
            <v>FOR THE PERIOD ENDED MARCH 31, 2018</v>
          </cell>
        </row>
      </sheetData>
      <sheetData sheetId="5">
        <row r="25">
          <cell r="F25">
            <v>51000000</v>
          </cell>
        </row>
        <row r="34">
          <cell r="L34">
            <v>-6120000</v>
          </cell>
        </row>
      </sheetData>
      <sheetData sheetId="6">
        <row r="296">
          <cell r="A296">
            <v>5</v>
          </cell>
        </row>
        <row r="365">
          <cell r="L365">
            <v>-25543081</v>
          </cell>
          <cell r="N365">
            <v>-10784692</v>
          </cell>
        </row>
        <row r="398">
          <cell r="L398">
            <v>3933594</v>
          </cell>
        </row>
        <row r="404">
          <cell r="N404">
            <v>-3546659</v>
          </cell>
        </row>
        <row r="406">
          <cell r="L406">
            <v>4652915</v>
          </cell>
        </row>
        <row r="480">
          <cell r="L480">
            <v>31492853</v>
          </cell>
          <cell r="N480">
            <v>24881042</v>
          </cell>
        </row>
        <row r="511">
          <cell r="L511">
            <v>22015076</v>
          </cell>
          <cell r="N511">
            <v>71584031</v>
          </cell>
        </row>
        <row r="518">
          <cell r="L518">
            <v>1817535</v>
          </cell>
        </row>
        <row r="520">
          <cell r="L520">
            <v>236986</v>
          </cell>
        </row>
        <row r="524">
          <cell r="L524">
            <v>2329494</v>
          </cell>
          <cell r="N524">
            <v>9569415</v>
          </cell>
        </row>
        <row r="532">
          <cell r="L532">
            <v>426113</v>
          </cell>
          <cell r="N532">
            <v>168795</v>
          </cell>
        </row>
        <row r="540">
          <cell r="L540">
            <v>12179796</v>
          </cell>
          <cell r="N540">
            <v>8416555</v>
          </cell>
        </row>
        <row r="548">
          <cell r="L548">
            <v>0</v>
          </cell>
        </row>
      </sheetData>
      <sheetData sheetId="7">
        <row r="9">
          <cell r="L9">
            <v>-18190</v>
          </cell>
          <cell r="N9">
            <v>-18805</v>
          </cell>
        </row>
      </sheetData>
      <sheetData sheetId="8">
        <row r="24">
          <cell r="I24">
            <v>502470</v>
          </cell>
        </row>
        <row r="40">
          <cell r="I40">
            <v>616010</v>
          </cell>
        </row>
        <row r="48">
          <cell r="I48">
            <v>571968</v>
          </cell>
        </row>
      </sheetData>
      <sheetData sheetId="9" refreshError="1"/>
      <sheetData sheetId="10" refreshError="1"/>
    </sheetDataSet>
  </externalBook>
</externalLink>
</file>

<file path=xl/externalLinks/externalLink104.xml><?xml version="1.0" encoding="utf-8"?>
<externalLink xmlns="http://schemas.openxmlformats.org/spreadsheetml/2006/main">
  <externalBook xmlns:r="http://schemas.openxmlformats.org/officeDocument/2006/relationships" r:id="rId1">
    <sheetNames>
      <sheetName val="pldt"/>
      <sheetName val="Cover"/>
      <sheetName val="Final OS 2014"/>
      <sheetName val="CCG-Report 2014"/>
      <sheetName val="Rep final"/>
      <sheetName val="B-SHEET."/>
      <sheetName val="PL"/>
      <sheetName val="C.Flow"/>
      <sheetName val="Equity"/>
      <sheetName val="NOTES"/>
      <sheetName val="Fixed assets 2014"/>
      <sheetName val="disposal"/>
      <sheetName val="lease"/>
      <sheetName val="Liquidity Risk"/>
      <sheetName val="Cash flow.working"/>
      <sheetName val="credit ra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685">
          <cell r="J685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Page 1 _ 2"/>
      <sheetName val="Page 1 _ 3"/>
      <sheetName val="Page 1 _ 4"/>
      <sheetName val="Balance Sheet"/>
      <sheetName val="Profit _ Loss"/>
      <sheetName val="Cash Flow"/>
      <sheetName val="Equity"/>
      <sheetName val="Loans"/>
      <sheetName val="Creditors"/>
      <sheetName val="Fixed Assets"/>
      <sheetName val="assets notes"/>
      <sheetName val="Assets notes 2 amended tax rec"/>
      <sheetName val="Assets notes 2"/>
      <sheetName val="Risk managment"/>
      <sheetName val="Risk managment (2)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Profit _ Loss"/>
      <sheetName val="fixed assets"/>
    </sheetNames>
    <sheetDataSet>
      <sheetData sheetId="0">
        <row r="1">
          <cell r="A1" t="str">
            <v>FAUJI CEMENT COMPANY LIMITED</v>
          </cell>
        </row>
        <row r="2">
          <cell r="A2" t="str">
            <v>PROFIT AND LOSS ACCOUNT</v>
          </cell>
        </row>
        <row r="3">
          <cell r="A3" t="str">
            <v>FOR THE YEAR ENDED  JUNE 30, 2006</v>
          </cell>
        </row>
        <row r="6">
          <cell r="F6">
            <v>2006</v>
          </cell>
          <cell r="H6">
            <v>2005</v>
          </cell>
        </row>
        <row r="7">
          <cell r="E7" t="str">
            <v>Note</v>
          </cell>
          <cell r="F7" t="str">
            <v>Rupees</v>
          </cell>
          <cell r="H7" t="str">
            <v>Rupees</v>
          </cell>
        </row>
        <row r="9">
          <cell r="A9" t="str">
            <v>SALES</v>
          </cell>
          <cell r="E9">
            <v>20</v>
          </cell>
          <cell r="F9">
            <v>5683455513</v>
          </cell>
          <cell r="H9">
            <v>3921362540</v>
          </cell>
        </row>
        <row r="10">
          <cell r="A10" t="str">
            <v>Less: Government levies</v>
          </cell>
          <cell r="E10">
            <v>20</v>
          </cell>
          <cell r="F10">
            <v>-1397317143</v>
          </cell>
          <cell r="H10">
            <v>-1076219418</v>
          </cell>
        </row>
        <row r="11">
          <cell r="A11" t="str">
            <v>NET SALES</v>
          </cell>
          <cell r="F11">
            <v>4286138370</v>
          </cell>
          <cell r="H11">
            <v>2845143122</v>
          </cell>
        </row>
        <row r="13">
          <cell r="A13" t="str">
            <v>Less:  Cost of sales</v>
          </cell>
          <cell r="E13">
            <v>21</v>
          </cell>
          <cell r="F13">
            <v>-2095027136</v>
          </cell>
          <cell r="H13">
            <v>-1763566940</v>
          </cell>
        </row>
        <row r="14">
          <cell r="A14" t="str">
            <v>GROSS PROFIT</v>
          </cell>
          <cell r="F14">
            <v>2191111234</v>
          </cell>
          <cell r="H14">
            <v>1081576182</v>
          </cell>
        </row>
        <row r="16">
          <cell r="A16" t="str">
            <v>Other operating income</v>
          </cell>
          <cell r="E16">
            <v>22</v>
          </cell>
          <cell r="F16">
            <v>43323458</v>
          </cell>
          <cell r="H16">
            <v>11215734</v>
          </cell>
        </row>
        <row r="17">
          <cell r="F17">
            <v>2234434692</v>
          </cell>
          <cell r="H17">
            <v>1092791916</v>
          </cell>
        </row>
        <row r="19">
          <cell r="A19" t="str">
            <v>Distribution cost</v>
          </cell>
          <cell r="E19">
            <v>23</v>
          </cell>
          <cell r="F19">
            <v>-31694769</v>
          </cell>
          <cell r="H19">
            <v>-21332774</v>
          </cell>
        </row>
        <row r="20">
          <cell r="A20" t="str">
            <v>Administrative expenses</v>
          </cell>
          <cell r="E20">
            <v>24</v>
          </cell>
          <cell r="F20">
            <v>-66628627</v>
          </cell>
          <cell r="H20">
            <v>-42293182</v>
          </cell>
        </row>
        <row r="21">
          <cell r="A21" t="str">
            <v>Other operating expenses</v>
          </cell>
          <cell r="E21">
            <v>25</v>
          </cell>
          <cell r="F21">
            <v>-94127471</v>
          </cell>
          <cell r="H21">
            <v>-40493110</v>
          </cell>
        </row>
        <row r="22">
          <cell r="A22" t="str">
            <v>PROFIT FROM OPERATIONS</v>
          </cell>
          <cell r="F22">
            <v>2041983825</v>
          </cell>
          <cell r="H22">
            <v>988672850</v>
          </cell>
        </row>
        <row r="24">
          <cell r="A24" t="str">
            <v>Finance cost</v>
          </cell>
          <cell r="E24">
            <v>26</v>
          </cell>
          <cell r="F24">
            <v>-264296874</v>
          </cell>
          <cell r="H24">
            <v>-229634117</v>
          </cell>
        </row>
        <row r="25">
          <cell r="A25" t="str">
            <v>Amortization of deferred cost</v>
          </cell>
          <cell r="F25">
            <v>0</v>
          </cell>
          <cell r="H25">
            <v>0</v>
          </cell>
        </row>
        <row r="26">
          <cell r="A26" t="str">
            <v>NET PROFIT BEFORE TAXATION</v>
          </cell>
          <cell r="F26">
            <v>1777686951</v>
          </cell>
          <cell r="H26">
            <v>759038733</v>
          </cell>
        </row>
        <row r="27">
          <cell r="A27" t="str">
            <v>Taxation</v>
          </cell>
        </row>
        <row r="28">
          <cell r="A28" t="str">
            <v xml:space="preserve"> -</v>
          </cell>
          <cell r="B28" t="str">
            <v>Current</v>
          </cell>
          <cell r="E28">
            <v>27</v>
          </cell>
          <cell r="F28">
            <v>-21430692</v>
          </cell>
          <cell r="H28">
            <v>-15650000</v>
          </cell>
        </row>
        <row r="29">
          <cell r="A29" t="str">
            <v xml:space="preserve"> -</v>
          </cell>
          <cell r="B29" t="str">
            <v>Deferred</v>
          </cell>
          <cell r="E29">
            <v>27</v>
          </cell>
          <cell r="F29">
            <v>-552520925.60000002</v>
          </cell>
          <cell r="H29">
            <v>-232898295</v>
          </cell>
        </row>
        <row r="30">
          <cell r="F30">
            <v>-573951617.60000002</v>
          </cell>
          <cell r="H30">
            <v>-248548295</v>
          </cell>
        </row>
        <row r="31">
          <cell r="A31" t="str">
            <v>NET PROFIT AFTER TAXATION</v>
          </cell>
          <cell r="F31">
            <v>1203735333.4000001</v>
          </cell>
          <cell r="H31">
            <v>510490438</v>
          </cell>
        </row>
        <row r="33">
          <cell r="A33" t="str">
            <v>Earnings per share - Basic</v>
          </cell>
          <cell r="E33">
            <v>28.1</v>
          </cell>
          <cell r="F33">
            <v>3.2468183554449284</v>
          </cell>
          <cell r="H33">
            <v>1.3769386661567287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CHEDULE 2000"/>
      <sheetName val="LIST 2001"/>
      <sheetName val="SCHEDULE 2001"/>
      <sheetName val="SALE 2000"/>
      <sheetName val="SALE 2001"/>
      <sheetName val="Ac.Dep.2001"/>
      <sheetName val="Tax Detail"/>
      <sheetName val="Tax Detail (2)"/>
      <sheetName val="SCHEDULE 2002"/>
      <sheetName val="LIST 2002"/>
      <sheetName val="SALE 2002"/>
      <sheetName val="Ac.Dep.2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djustments"/>
      <sheetName val="Acct"/>
      <sheetName val="Equity"/>
      <sheetName val="6.1"/>
      <sheetName val="13"/>
      <sheetName val="14"/>
      <sheetName val="37"/>
      <sheetName val="Sheet1"/>
      <sheetName val="Sheet2"/>
      <sheetName val="Sheet3"/>
      <sheetName val="Lead Schedule"/>
      <sheetName val="1"/>
      <sheetName val="6_1"/>
      <sheetName val="Lead_Schedule"/>
      <sheetName val="6_11"/>
      <sheetName val="Lead_Schedule1"/>
      <sheetName val="Avsb"/>
      <sheetName val="P&amp;L"/>
      <sheetName val="Mst"/>
      <sheetName val="6_12"/>
      <sheetName val="Lead_Schedule2"/>
      <sheetName val="Mahira-- DFesktop"/>
      <sheetName val="Notes"/>
      <sheetName val="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0000"/>
      <sheetName val="1000"/>
      <sheetName val="2000"/>
      <sheetName val="Main 01-02"/>
      <sheetName val="Export 01-02"/>
      <sheetName val="Import( OTC) 01-02"/>
      <sheetName val="Inland 10-02"/>
      <sheetName val="Summary 01-02"/>
      <sheetName val="Main_01-02"/>
      <sheetName val="Export_01-02"/>
      <sheetName val="Import(_OTC)_01-02"/>
      <sheetName val="Inland_10-02"/>
      <sheetName val="Summary_01-02"/>
      <sheetName val="Acct"/>
      <sheetName val="Main_01-021"/>
      <sheetName val="Export_01-021"/>
      <sheetName val="Import(_OTC)_01-021"/>
      <sheetName val="Inland_10-021"/>
      <sheetName val="Summary_01-021"/>
      <sheetName val="PUR&amp;SAL"/>
      <sheetName val="purchase"/>
      <sheetName val="Cutt"/>
      <sheetName val="Main_01-022"/>
      <sheetName val="Export_01-022"/>
      <sheetName val="Import(_OTC)_01-022"/>
      <sheetName val="Inland_10-022"/>
      <sheetName val="Summary_01-022"/>
      <sheetName val="Rec-Oct-01~Dec-01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GrpMed"/>
      <sheetName val="GrpLife"/>
      <sheetName val="Gnrl-Ins"/>
      <sheetName val="Gnrl-Ins (2)"/>
      <sheetName val="AGIC-EFU-Rlnc"/>
      <sheetName val="Clm Rec"/>
      <sheetName val="Prepaid"/>
      <sheetName val="Ins 01-02"/>
      <sheetName val="Ins 01-02 (2)"/>
      <sheetName val="Ins Cost"/>
      <sheetName val="Deptt Wise Exp"/>
      <sheetName val="Ins Exp."/>
      <sheetName val="Prepaid Sheet"/>
      <sheetName val="Ins 01-02 "/>
      <sheetName val="INS 00-01 "/>
      <sheetName val="Avsb"/>
      <sheetName val="P&amp;L"/>
      <sheetName val="Mst"/>
      <sheetName val="Gnrl-Ins_(2)"/>
      <sheetName val="Clm_Rec"/>
      <sheetName val="Ins_01-02"/>
      <sheetName val="Ins_01-02_(2)"/>
      <sheetName val="Ins_Cost"/>
      <sheetName val="Deptt_Wise_Exp"/>
      <sheetName val="Ins_Exp_"/>
      <sheetName val="Prepaid_Sheet"/>
      <sheetName val="Ins_01-02_"/>
      <sheetName val="INS_00-01_"/>
      <sheetName val="Main 01-02"/>
      <sheetName val="Acct"/>
      <sheetName val="Gnrl-Ins_(2)1"/>
      <sheetName val="Clm_Rec1"/>
      <sheetName val="Ins_01-021"/>
      <sheetName val="Ins_01-02_(2)1"/>
      <sheetName val="Ins_Cost1"/>
      <sheetName val="Deptt_Wise_Exp1"/>
      <sheetName val="Ins_Exp_1"/>
      <sheetName val="Prepaid_Sheet1"/>
      <sheetName val="Ins_01-02_1"/>
      <sheetName val="INS_00-01_1"/>
      <sheetName val="Main_01-02"/>
      <sheetName val="ARL Accounts"/>
      <sheetName val="Note 3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SPIN"/>
      <sheetName val="LOOM"/>
      <sheetName val="QUALITY"/>
      <sheetName val="LOOM3"/>
      <sheetName val="SPIN3"/>
      <sheetName val="Graph"/>
      <sheetName val="Sheet1 (2)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Acct"/>
      <sheetName val="FM010204"/>
      <sheetName val="Sajad requireds"/>
      <sheetName val="ARSHID"/>
      <sheetName val="Sheet1_(2)"/>
      <sheetName val="Sajad_requireds"/>
      <sheetName val="Sheet1_(2)1"/>
      <sheetName val="Sajad_requireds1"/>
      <sheetName val="Sheet1_(2)2"/>
      <sheetName val="Sajad_requireds2"/>
      <sheetName val="Sheet1_(2)3"/>
      <sheetName val="Sajad_requireds3"/>
      <sheetName val="Sheet1_(2)4"/>
      <sheetName val="Sajad_requireds4"/>
      <sheetName val="Sheet1_(2)5"/>
      <sheetName val="Sajad_requireds5"/>
      <sheetName val="Sheet1_(2)6"/>
      <sheetName val="Sajad_requireds6"/>
      <sheetName val="Sheet1_(2)7"/>
      <sheetName val="Sajad_requireds7"/>
      <sheetName val="Sheet1_(2)8"/>
      <sheetName val="Sajad_requireds8"/>
      <sheetName val="Sheet1_(2)9"/>
      <sheetName val="Sajad_requireds9"/>
      <sheetName val="Sheet1_(2)10"/>
      <sheetName val="Sajad_requireds10"/>
      <sheetName val="Sheet1_(2)11"/>
      <sheetName val="Sajad_requireds11"/>
      <sheetName val="Sheet1_(2)12"/>
      <sheetName val="Sajad_requireds12"/>
      <sheetName val="Sheet1_(2)13"/>
      <sheetName val="Sajad_requireds13"/>
      <sheetName val="Sheet1_(2)14"/>
      <sheetName val="Sajad_requireds14"/>
      <sheetName val="Sheet1_(2)15"/>
      <sheetName val="Sajad_requireds15"/>
      <sheetName val="Sheet1_(2)16"/>
      <sheetName val="Sajad_requireds16"/>
      <sheetName val="Sheet1_(2)17"/>
      <sheetName val="Sajad_requireds17"/>
      <sheetName val="Sheet1_(2)18"/>
      <sheetName val="Sajad_requireds18"/>
      <sheetName val="Sheet1_(2)19"/>
      <sheetName val="Sajad_requireds19"/>
      <sheetName val="Sheet1_(2)20"/>
      <sheetName val="Sajad_requireds20"/>
      <sheetName val="Sheet1_(2)21"/>
      <sheetName val="Sajad_requireds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>
        <row r="1">
          <cell r="N1" t="str">
            <v>% Diff &gt;</v>
          </cell>
          <cell r="O1" t="str">
            <v>Difference &gt;</v>
          </cell>
        </row>
        <row r="2">
          <cell r="A2" t="str">
            <v>(reserved)</v>
          </cell>
          <cell r="B2" t="str">
            <v>Company</v>
          </cell>
          <cell r="C2" t="str">
            <v>Target Grouping</v>
          </cell>
          <cell r="D2" t="str">
            <v>#</v>
          </cell>
          <cell r="E2" t="str">
            <v>Name</v>
          </cell>
          <cell r="F2" t="str">
            <v>Preliminary</v>
          </cell>
          <cell r="G2" t="str">
            <v>t/m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L2" t="str">
            <v>t/m</v>
          </cell>
          <cell r="M2">
            <v>2007</v>
          </cell>
          <cell r="N2">
            <v>0</v>
          </cell>
          <cell r="O2">
            <v>0</v>
          </cell>
        </row>
        <row r="3">
          <cell r="A3">
            <v>0</v>
          </cell>
          <cell r="C3" t="str">
            <v>5111</v>
          </cell>
          <cell r="N3" t="str">
            <v/>
          </cell>
          <cell r="O3" t="str">
            <v/>
          </cell>
        </row>
        <row r="4">
          <cell r="A4" t="str">
            <v>_/_5111_/_123701</v>
          </cell>
          <cell r="B4">
            <v>0</v>
          </cell>
          <cell r="C4" t="str">
            <v>5111</v>
          </cell>
          <cell r="D4" t="str">
            <v>123701</v>
          </cell>
          <cell r="E4" t="str">
            <v>PO Exchange Rate Variance</v>
          </cell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  <cell r="N4" t="str">
            <v/>
          </cell>
          <cell r="O4">
            <v>0</v>
          </cell>
        </row>
        <row r="5">
          <cell r="A5" t="str">
            <v>_/_5111_/_125510</v>
          </cell>
          <cell r="B5">
            <v>0</v>
          </cell>
          <cell r="C5" t="str">
            <v>5111</v>
          </cell>
          <cell r="D5" t="str">
            <v>125510</v>
          </cell>
          <cell r="E5" t="str">
            <v>Stores</v>
          </cell>
          <cell r="F5">
            <v>18631571.789999999</v>
          </cell>
          <cell r="H5">
            <v>0</v>
          </cell>
          <cell r="I5">
            <v>18631571.789999999</v>
          </cell>
          <cell r="J5">
            <v>0</v>
          </cell>
          <cell r="K5">
            <v>18631571.789999999</v>
          </cell>
          <cell r="M5">
            <v>13699242</v>
          </cell>
          <cell r="N5">
            <v>0.36004399294501105</v>
          </cell>
          <cell r="O5">
            <v>4932329.7899999991</v>
          </cell>
        </row>
        <row r="6">
          <cell r="A6" t="str">
            <v>_/_5111_/_125540</v>
          </cell>
          <cell r="B6">
            <v>0</v>
          </cell>
          <cell r="C6" t="str">
            <v>5111</v>
          </cell>
          <cell r="D6" t="str">
            <v>125540</v>
          </cell>
          <cell r="E6" t="str">
            <v>Stores-in-transit</v>
          </cell>
          <cell r="F6">
            <v>327649.33</v>
          </cell>
          <cell r="H6">
            <v>0</v>
          </cell>
          <cell r="I6">
            <v>327649.33</v>
          </cell>
          <cell r="J6">
            <v>0</v>
          </cell>
          <cell r="K6">
            <v>327649.33</v>
          </cell>
          <cell r="M6">
            <v>0</v>
          </cell>
          <cell r="N6" t="str">
            <v/>
          </cell>
          <cell r="O6">
            <v>327649.33</v>
          </cell>
        </row>
        <row r="7">
          <cell r="A7" t="str">
            <v>_/_5111_/_125601</v>
          </cell>
          <cell r="B7">
            <v>0</v>
          </cell>
          <cell r="C7" t="str">
            <v>5111</v>
          </cell>
          <cell r="D7" t="str">
            <v>125601</v>
          </cell>
          <cell r="E7" t="str">
            <v>Periodic Cost Update Clearing A</v>
          </cell>
          <cell r="F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M7">
            <v>0</v>
          </cell>
          <cell r="N7" t="str">
            <v/>
          </cell>
          <cell r="O7">
            <v>0</v>
          </cell>
        </row>
        <row r="8">
          <cell r="A8" t="str">
            <v>_/_5111_/_125610</v>
          </cell>
          <cell r="B8">
            <v>0</v>
          </cell>
          <cell r="C8" t="str">
            <v>5111</v>
          </cell>
          <cell r="D8" t="str">
            <v>125610</v>
          </cell>
          <cell r="E8" t="str">
            <v>Misc Acquisition Costs Clearing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  <cell r="N8" t="str">
            <v/>
          </cell>
          <cell r="O8">
            <v>0</v>
          </cell>
        </row>
        <row r="9">
          <cell r="A9" t="str">
            <v>_/_5111_/_125630</v>
          </cell>
          <cell r="B9">
            <v>0</v>
          </cell>
          <cell r="C9" t="str">
            <v>5111</v>
          </cell>
          <cell r="D9" t="str">
            <v>125630</v>
          </cell>
          <cell r="E9" t="str">
            <v>Invoice Price Variance Account</v>
          </cell>
          <cell r="F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M9">
            <v>0</v>
          </cell>
          <cell r="N9" t="str">
            <v/>
          </cell>
          <cell r="O9">
            <v>0</v>
          </cell>
        </row>
        <row r="10">
          <cell r="A10" t="str">
            <v>_/_5111_/_125650</v>
          </cell>
          <cell r="B10">
            <v>0</v>
          </cell>
          <cell r="C10" t="str">
            <v>5111</v>
          </cell>
          <cell r="D10" t="str">
            <v>125650</v>
          </cell>
          <cell r="E10" t="str">
            <v>Cost Variance Account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  <cell r="N10" t="str">
            <v/>
          </cell>
          <cell r="O10">
            <v>0</v>
          </cell>
        </row>
        <row r="11">
          <cell r="A11" t="str">
            <v>_/_5111_/_129900</v>
          </cell>
          <cell r="B11">
            <v>0</v>
          </cell>
          <cell r="C11" t="str">
            <v>5111</v>
          </cell>
          <cell r="D11" t="str">
            <v>129900</v>
          </cell>
          <cell r="E11" t="str">
            <v>Receiving Accrual</v>
          </cell>
          <cell r="F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M11">
            <v>0</v>
          </cell>
          <cell r="N11" t="str">
            <v/>
          </cell>
          <cell r="O11">
            <v>0</v>
          </cell>
        </row>
        <row r="12">
          <cell r="A12" t="str">
            <v>_/_5111_/_315211</v>
          </cell>
          <cell r="B12">
            <v>0</v>
          </cell>
          <cell r="C12" t="str">
            <v>5111</v>
          </cell>
          <cell r="D12" t="str">
            <v>315211</v>
          </cell>
          <cell r="E12" t="str">
            <v>Inventory AP Accrual Account</v>
          </cell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  <cell r="N12" t="str">
            <v/>
          </cell>
          <cell r="O12">
            <v>0</v>
          </cell>
        </row>
        <row r="13">
          <cell r="A13" t="str">
            <v>_/_5111_/_</v>
          </cell>
          <cell r="C13" t="str">
            <v>5111</v>
          </cell>
          <cell r="E13" t="str">
            <v>TB Total - Stores</v>
          </cell>
          <cell r="F13">
            <v>18959221.119999997</v>
          </cell>
          <cell r="H13">
            <v>0</v>
          </cell>
          <cell r="I13">
            <v>18959221.119999997</v>
          </cell>
          <cell r="J13">
            <v>0</v>
          </cell>
          <cell r="K13">
            <v>18959221.119999997</v>
          </cell>
          <cell r="M13">
            <v>13699242</v>
          </cell>
          <cell r="N13">
            <v>0.38396132574342418</v>
          </cell>
          <cell r="O13">
            <v>5259979.1199999973</v>
          </cell>
        </row>
        <row r="14">
          <cell r="A14">
            <v>0</v>
          </cell>
          <cell r="C14" t="str">
            <v>5112</v>
          </cell>
          <cell r="N14" t="str">
            <v/>
          </cell>
          <cell r="O14" t="str">
            <v/>
          </cell>
        </row>
        <row r="15">
          <cell r="A15" t="str">
            <v>_/_5112_/_125520</v>
          </cell>
          <cell r="B15">
            <v>0</v>
          </cell>
          <cell r="C15" t="str">
            <v>5112</v>
          </cell>
          <cell r="D15" t="str">
            <v>125520</v>
          </cell>
          <cell r="E15" t="str">
            <v>Spares</v>
          </cell>
          <cell r="F15">
            <v>50283160.100000001</v>
          </cell>
          <cell r="H15">
            <v>0</v>
          </cell>
          <cell r="I15">
            <v>50283160.100000001</v>
          </cell>
          <cell r="J15">
            <v>0</v>
          </cell>
          <cell r="K15">
            <v>50283160.100000001</v>
          </cell>
          <cell r="M15">
            <v>53991639.93</v>
          </cell>
          <cell r="N15">
            <v>-6.8686186135631946E-2</v>
          </cell>
          <cell r="O15">
            <v>-3708479.8299999982</v>
          </cell>
        </row>
        <row r="16">
          <cell r="A16" t="str">
            <v>_/_5112_/_</v>
          </cell>
          <cell r="C16" t="str">
            <v>5112</v>
          </cell>
          <cell r="E16" t="str">
            <v>TB Total - Spares</v>
          </cell>
          <cell r="F16">
            <v>50283160.100000001</v>
          </cell>
          <cell r="H16">
            <v>0</v>
          </cell>
          <cell r="I16">
            <v>50283160.100000001</v>
          </cell>
          <cell r="J16">
            <v>0</v>
          </cell>
          <cell r="K16">
            <v>50283160.100000001</v>
          </cell>
          <cell r="M16">
            <v>53991639.93</v>
          </cell>
          <cell r="N16">
            <v>-6.8686186135631946E-2</v>
          </cell>
          <cell r="O16">
            <v>-3708479.8299999982</v>
          </cell>
        </row>
        <row r="17">
          <cell r="A17">
            <v>0</v>
          </cell>
          <cell r="C17" t="str">
            <v>5113</v>
          </cell>
          <cell r="N17" t="str">
            <v/>
          </cell>
          <cell r="O17" t="str">
            <v/>
          </cell>
        </row>
        <row r="18">
          <cell r="A18" t="str">
            <v>_/_5113_/_125530</v>
          </cell>
          <cell r="B18">
            <v>0</v>
          </cell>
          <cell r="C18" t="str">
            <v>5113</v>
          </cell>
          <cell r="D18" t="str">
            <v>125530</v>
          </cell>
          <cell r="E18" t="str">
            <v>Loose Tools</v>
          </cell>
          <cell r="F18">
            <v>77324.73</v>
          </cell>
          <cell r="H18">
            <v>0</v>
          </cell>
          <cell r="I18">
            <v>77324.73</v>
          </cell>
          <cell r="J18">
            <v>0</v>
          </cell>
          <cell r="K18">
            <v>77324.73</v>
          </cell>
          <cell r="M18">
            <v>55017.279999999999</v>
          </cell>
          <cell r="N18">
            <v>0.40546261101966508</v>
          </cell>
          <cell r="O18">
            <v>22307.449999999997</v>
          </cell>
        </row>
        <row r="19">
          <cell r="A19" t="str">
            <v>_/_5113_/_</v>
          </cell>
          <cell r="C19" t="str">
            <v>5113</v>
          </cell>
          <cell r="E19" t="str">
            <v>TB Total - Loose tools</v>
          </cell>
          <cell r="F19">
            <v>77324.73</v>
          </cell>
          <cell r="H19">
            <v>0</v>
          </cell>
          <cell r="I19">
            <v>77324.73</v>
          </cell>
          <cell r="J19">
            <v>0</v>
          </cell>
          <cell r="K19">
            <v>77324.73</v>
          </cell>
          <cell r="M19">
            <v>55017.279999999999</v>
          </cell>
          <cell r="N19">
            <v>0.40546261101966508</v>
          </cell>
          <cell r="O19">
            <v>22307.449999999997</v>
          </cell>
        </row>
        <row r="20">
          <cell r="A20">
            <v>0</v>
          </cell>
          <cell r="C20" t="str">
            <v>5114</v>
          </cell>
          <cell r="N20" t="str">
            <v/>
          </cell>
          <cell r="O20" t="str">
            <v/>
          </cell>
        </row>
        <row r="21">
          <cell r="A21" t="str">
            <v>_/_5114_/_125701</v>
          </cell>
          <cell r="B21">
            <v>0</v>
          </cell>
          <cell r="C21" t="str">
            <v>5114</v>
          </cell>
          <cell r="D21" t="str">
            <v>125701</v>
          </cell>
          <cell r="E21" t="str">
            <v>Provision for Obsolete Store</v>
          </cell>
          <cell r="F21">
            <v>-1770315.59</v>
          </cell>
          <cell r="H21">
            <v>0</v>
          </cell>
          <cell r="I21">
            <v>-1770315.59</v>
          </cell>
          <cell r="J21">
            <v>0</v>
          </cell>
          <cell r="K21">
            <v>-1770315.59</v>
          </cell>
          <cell r="M21">
            <v>-1770315.59</v>
          </cell>
          <cell r="N21">
            <v>0</v>
          </cell>
          <cell r="O21">
            <v>0</v>
          </cell>
        </row>
        <row r="22">
          <cell r="A22" t="str">
            <v>_/_5114_/_</v>
          </cell>
          <cell r="C22" t="str">
            <v>5114</v>
          </cell>
          <cell r="E22" t="str">
            <v>TB Total - Provision for slow moving item</v>
          </cell>
          <cell r="F22">
            <v>-1770315.59</v>
          </cell>
          <cell r="H22">
            <v>0</v>
          </cell>
          <cell r="I22">
            <v>-1770315.59</v>
          </cell>
          <cell r="J22">
            <v>0</v>
          </cell>
          <cell r="K22">
            <v>-1770315.59</v>
          </cell>
          <cell r="M22">
            <v>-1770315.59</v>
          </cell>
          <cell r="N22">
            <v>0</v>
          </cell>
          <cell r="O22">
            <v>0</v>
          </cell>
        </row>
        <row r="23">
          <cell r="A23">
            <v>0</v>
          </cell>
          <cell r="C23" t="str">
            <v>5121</v>
          </cell>
          <cell r="N23" t="str">
            <v/>
          </cell>
          <cell r="O23" t="str">
            <v/>
          </cell>
        </row>
        <row r="24">
          <cell r="A24" t="str">
            <v>_/_5121_/_125110</v>
          </cell>
          <cell r="B24">
            <v>0</v>
          </cell>
          <cell r="C24" t="str">
            <v>5121</v>
          </cell>
          <cell r="D24" t="str">
            <v>125110</v>
          </cell>
          <cell r="E24" t="str">
            <v>Raw Materials at Mills</v>
          </cell>
          <cell r="F24">
            <v>1575892351.0799999</v>
          </cell>
          <cell r="H24">
            <v>0</v>
          </cell>
          <cell r="I24">
            <v>1575892351.0799999</v>
          </cell>
          <cell r="J24">
            <v>0</v>
          </cell>
          <cell r="K24">
            <v>1575892351.0799999</v>
          </cell>
          <cell r="M24">
            <v>788825525</v>
          </cell>
          <cell r="N24">
            <v>0.9977704842651991</v>
          </cell>
          <cell r="O24">
            <v>787066826.07999992</v>
          </cell>
        </row>
        <row r="25">
          <cell r="A25" t="str">
            <v>_/_5121_/_</v>
          </cell>
          <cell r="C25" t="str">
            <v>5121</v>
          </cell>
          <cell r="E25" t="str">
            <v>TB Total - Raw Material Cotton</v>
          </cell>
          <cell r="F25">
            <v>1575892351.0799999</v>
          </cell>
          <cell r="H25">
            <v>0</v>
          </cell>
          <cell r="I25">
            <v>1575892351.0799999</v>
          </cell>
          <cell r="J25">
            <v>0</v>
          </cell>
          <cell r="K25">
            <v>1575892351.0799999</v>
          </cell>
          <cell r="M25">
            <v>788825525</v>
          </cell>
          <cell r="N25">
            <v>0.9977704842651991</v>
          </cell>
          <cell r="O25">
            <v>787066826.07999992</v>
          </cell>
        </row>
        <row r="26">
          <cell r="A26">
            <v>0</v>
          </cell>
          <cell r="C26" t="str">
            <v>5122</v>
          </cell>
          <cell r="N26" t="str">
            <v/>
          </cell>
          <cell r="O26" t="str">
            <v/>
          </cell>
        </row>
        <row r="27">
          <cell r="A27" t="str">
            <v>_/_5122_/_</v>
          </cell>
          <cell r="C27" t="str">
            <v>5122</v>
          </cell>
          <cell r="E27" t="str">
            <v>TB Total - Raw Material Viscose</v>
          </cell>
          <cell r="F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M27">
            <v>0</v>
          </cell>
          <cell r="N27" t="str">
            <v/>
          </cell>
          <cell r="O27">
            <v>0</v>
          </cell>
        </row>
        <row r="28">
          <cell r="A28">
            <v>0</v>
          </cell>
          <cell r="C28" t="str">
            <v>5123</v>
          </cell>
          <cell r="N28" t="str">
            <v/>
          </cell>
          <cell r="O28" t="str">
            <v/>
          </cell>
        </row>
        <row r="29">
          <cell r="A29" t="str">
            <v>_/_5123_/_</v>
          </cell>
          <cell r="C29" t="str">
            <v>5123</v>
          </cell>
          <cell r="E29" t="str">
            <v>TB Total - Raw Material Lycra</v>
          </cell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 t="str">
            <v/>
          </cell>
          <cell r="O29">
            <v>0</v>
          </cell>
        </row>
        <row r="30">
          <cell r="A30">
            <v>0</v>
          </cell>
          <cell r="C30" t="str">
            <v>5124</v>
          </cell>
          <cell r="N30" t="str">
            <v/>
          </cell>
          <cell r="O30" t="str">
            <v/>
          </cell>
        </row>
        <row r="31">
          <cell r="A31" t="str">
            <v>_/_5124_/_125210</v>
          </cell>
          <cell r="B31">
            <v>0</v>
          </cell>
          <cell r="C31" t="str">
            <v>5124</v>
          </cell>
          <cell r="D31" t="str">
            <v>125210</v>
          </cell>
          <cell r="E31" t="str">
            <v>Work in Progress</v>
          </cell>
          <cell r="F31">
            <v>32576000</v>
          </cell>
          <cell r="H31">
            <v>0</v>
          </cell>
          <cell r="I31">
            <v>32576000</v>
          </cell>
          <cell r="J31">
            <v>0</v>
          </cell>
          <cell r="K31">
            <v>32576000</v>
          </cell>
          <cell r="M31">
            <v>30637000</v>
          </cell>
          <cell r="N31">
            <v>6.3289486568528244E-2</v>
          </cell>
          <cell r="O31">
            <v>1939000</v>
          </cell>
        </row>
        <row r="32">
          <cell r="A32" t="str">
            <v>_/_5124_/_</v>
          </cell>
          <cell r="C32" t="str">
            <v>5124</v>
          </cell>
          <cell r="E32" t="str">
            <v>TB Total - Work-In-Process</v>
          </cell>
          <cell r="F32">
            <v>32576000</v>
          </cell>
          <cell r="H32">
            <v>0</v>
          </cell>
          <cell r="I32">
            <v>32576000</v>
          </cell>
          <cell r="J32">
            <v>0</v>
          </cell>
          <cell r="K32">
            <v>32576000</v>
          </cell>
          <cell r="M32">
            <v>30637000</v>
          </cell>
          <cell r="N32">
            <v>6.3289486568528244E-2</v>
          </cell>
          <cell r="O32">
            <v>1939000</v>
          </cell>
        </row>
        <row r="33">
          <cell r="A33">
            <v>0</v>
          </cell>
          <cell r="C33" t="str">
            <v>5125</v>
          </cell>
          <cell r="N33" t="str">
            <v/>
          </cell>
          <cell r="O33" t="str">
            <v/>
          </cell>
        </row>
        <row r="34">
          <cell r="A34" t="str">
            <v>_/_5125_/_125310</v>
          </cell>
          <cell r="B34">
            <v>0</v>
          </cell>
          <cell r="C34" t="str">
            <v>5125</v>
          </cell>
          <cell r="D34" t="str">
            <v>125310</v>
          </cell>
          <cell r="E34" t="str">
            <v>Finished Goods</v>
          </cell>
          <cell r="F34">
            <v>226112611.06999999</v>
          </cell>
          <cell r="H34">
            <v>0</v>
          </cell>
          <cell r="I34">
            <v>226112611.06999999</v>
          </cell>
          <cell r="J34">
            <v>0</v>
          </cell>
          <cell r="K34">
            <v>226112611.06999999</v>
          </cell>
          <cell r="M34">
            <v>181944064.12</v>
          </cell>
          <cell r="N34">
            <v>0.24275893343169974</v>
          </cell>
          <cell r="O34">
            <v>44168546.949999988</v>
          </cell>
        </row>
        <row r="35">
          <cell r="A35" t="str">
            <v>_/_5125_/_</v>
          </cell>
          <cell r="C35" t="str">
            <v>5125</v>
          </cell>
          <cell r="E35" t="str">
            <v>TB Total - Finished goods (Yarn)</v>
          </cell>
          <cell r="F35">
            <v>226112611.06999999</v>
          </cell>
          <cell r="H35">
            <v>0</v>
          </cell>
          <cell r="I35">
            <v>226112611.06999999</v>
          </cell>
          <cell r="J35">
            <v>0</v>
          </cell>
          <cell r="K35">
            <v>226112611.06999999</v>
          </cell>
          <cell r="M35">
            <v>181944064.12</v>
          </cell>
          <cell r="N35">
            <v>0.24275893343169974</v>
          </cell>
          <cell r="O35">
            <v>44168546.949999988</v>
          </cell>
        </row>
        <row r="36">
          <cell r="A36">
            <v>0</v>
          </cell>
          <cell r="C36" t="str">
            <v>5126</v>
          </cell>
          <cell r="N36" t="str">
            <v/>
          </cell>
          <cell r="O36" t="str">
            <v/>
          </cell>
        </row>
        <row r="37">
          <cell r="A37" t="str">
            <v>_/_5126_/_125410</v>
          </cell>
          <cell r="B37">
            <v>0</v>
          </cell>
          <cell r="C37" t="str">
            <v>5126</v>
          </cell>
          <cell r="D37" t="str">
            <v>125410</v>
          </cell>
          <cell r="E37" t="str">
            <v>Waste</v>
          </cell>
          <cell r="F37">
            <v>5843394.0700000003</v>
          </cell>
          <cell r="H37">
            <v>0</v>
          </cell>
          <cell r="I37">
            <v>5843394.0700000003</v>
          </cell>
          <cell r="J37">
            <v>0</v>
          </cell>
          <cell r="K37">
            <v>5843394.0700000003</v>
          </cell>
          <cell r="M37">
            <v>5782045.5999999996</v>
          </cell>
          <cell r="N37">
            <v>1.0610167100723086E-2</v>
          </cell>
          <cell r="O37">
            <v>61348.470000000671</v>
          </cell>
        </row>
        <row r="38">
          <cell r="A38" t="str">
            <v>_/_5126_/_125420</v>
          </cell>
          <cell r="B38">
            <v>0</v>
          </cell>
          <cell r="C38" t="str">
            <v>5126</v>
          </cell>
          <cell r="D38" t="str">
            <v>125420</v>
          </cell>
          <cell r="E38" t="str">
            <v>Scrap</v>
          </cell>
          <cell r="F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M38">
            <v>0</v>
          </cell>
          <cell r="N38" t="str">
            <v/>
          </cell>
          <cell r="O38">
            <v>0</v>
          </cell>
        </row>
        <row r="39">
          <cell r="A39" t="str">
            <v>_/_5126_/_</v>
          </cell>
          <cell r="C39" t="str">
            <v>5126</v>
          </cell>
          <cell r="E39" t="str">
            <v>TB Total - Finished goods (Waste)</v>
          </cell>
          <cell r="F39">
            <v>5843394.0700000003</v>
          </cell>
          <cell r="H39">
            <v>0</v>
          </cell>
          <cell r="I39">
            <v>5843394.0700000003</v>
          </cell>
          <cell r="J39">
            <v>0</v>
          </cell>
          <cell r="K39">
            <v>5843394.0700000003</v>
          </cell>
          <cell r="M39">
            <v>5782045.5999999996</v>
          </cell>
          <cell r="N39">
            <v>1.0610167100723086E-2</v>
          </cell>
          <cell r="O39">
            <v>61348.470000000671</v>
          </cell>
        </row>
        <row r="40">
          <cell r="A40">
            <v>0</v>
          </cell>
          <cell r="C40" t="str">
            <v>5131</v>
          </cell>
          <cell r="N40" t="str">
            <v/>
          </cell>
          <cell r="O40" t="str">
            <v/>
          </cell>
        </row>
        <row r="41">
          <cell r="A41" t="str">
            <v>_/_5131_/_115110</v>
          </cell>
          <cell r="B41">
            <v>0</v>
          </cell>
          <cell r="C41" t="str">
            <v>5131</v>
          </cell>
          <cell r="D41" t="str">
            <v>115110</v>
          </cell>
          <cell r="E41" t="str">
            <v>Accounts Receivable - Export</v>
          </cell>
          <cell r="F41">
            <v>259099775.38</v>
          </cell>
          <cell r="H41">
            <v>0</v>
          </cell>
          <cell r="I41">
            <v>259099775.38</v>
          </cell>
          <cell r="J41">
            <v>0</v>
          </cell>
          <cell r="K41">
            <v>259099775.38</v>
          </cell>
          <cell r="M41">
            <v>336706200</v>
          </cell>
          <cell r="N41">
            <v>-0.23048706741960798</v>
          </cell>
          <cell r="O41">
            <v>-77606424.620000005</v>
          </cell>
        </row>
        <row r="42">
          <cell r="A42" t="str">
            <v>_/_5131_/_</v>
          </cell>
          <cell r="C42" t="str">
            <v>5131</v>
          </cell>
          <cell r="E42" t="str">
            <v>TB Total - Secured - Export bills</v>
          </cell>
          <cell r="F42">
            <v>259099775.38</v>
          </cell>
          <cell r="H42">
            <v>0</v>
          </cell>
          <cell r="I42">
            <v>259099775.38</v>
          </cell>
          <cell r="J42">
            <v>0</v>
          </cell>
          <cell r="K42">
            <v>259099775.38</v>
          </cell>
          <cell r="M42">
            <v>336706200</v>
          </cell>
          <cell r="N42">
            <v>-0.23048706741960798</v>
          </cell>
          <cell r="O42">
            <v>-77606424.620000005</v>
          </cell>
        </row>
        <row r="43">
          <cell r="A43">
            <v>0</v>
          </cell>
          <cell r="C43" t="str">
            <v>5132</v>
          </cell>
          <cell r="N43" t="str">
            <v/>
          </cell>
          <cell r="O43" t="str">
            <v/>
          </cell>
        </row>
        <row r="44">
          <cell r="A44" t="str">
            <v>_/_5132_/_115210</v>
          </cell>
          <cell r="B44">
            <v>0</v>
          </cell>
          <cell r="C44" t="str">
            <v>5132</v>
          </cell>
          <cell r="D44" t="str">
            <v>115210</v>
          </cell>
          <cell r="E44" t="str">
            <v>Accounts Receivable - Local</v>
          </cell>
          <cell r="F44">
            <v>208364984.19</v>
          </cell>
          <cell r="H44">
            <v>0</v>
          </cell>
          <cell r="I44">
            <v>208364984.19</v>
          </cell>
          <cell r="J44">
            <v>0</v>
          </cell>
          <cell r="K44">
            <v>208364984.19</v>
          </cell>
          <cell r="M44">
            <v>113403726.75</v>
          </cell>
          <cell r="N44">
            <v>0.83737334002561781</v>
          </cell>
          <cell r="O44">
            <v>94961257.439999998</v>
          </cell>
        </row>
        <row r="45">
          <cell r="A45" t="str">
            <v>_/_5132_/_115960</v>
          </cell>
          <cell r="B45">
            <v>0</v>
          </cell>
          <cell r="C45" t="str">
            <v>5132</v>
          </cell>
          <cell r="D45" t="str">
            <v>115960</v>
          </cell>
          <cell r="E45" t="str">
            <v>Unapplied Receipts</v>
          </cell>
          <cell r="F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M45">
            <v>0</v>
          </cell>
          <cell r="N45" t="str">
            <v/>
          </cell>
          <cell r="O45">
            <v>0</v>
          </cell>
        </row>
        <row r="46">
          <cell r="A46" t="str">
            <v>_/_5132_/_115970</v>
          </cell>
          <cell r="B46">
            <v>0</v>
          </cell>
          <cell r="C46" t="str">
            <v>5132</v>
          </cell>
          <cell r="D46" t="str">
            <v>115970</v>
          </cell>
          <cell r="E46" t="str">
            <v>Unidentified Receipts</v>
          </cell>
          <cell r="F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M46">
            <v>0</v>
          </cell>
          <cell r="N46" t="str">
            <v/>
          </cell>
          <cell r="O46">
            <v>0</v>
          </cell>
        </row>
        <row r="47">
          <cell r="A47" t="str">
            <v>_/_5132_/_</v>
          </cell>
          <cell r="C47" t="str">
            <v>5132</v>
          </cell>
          <cell r="E47" t="str">
            <v>TB Total - Unsecured - Considered good</v>
          </cell>
          <cell r="F47">
            <v>208364984.19</v>
          </cell>
          <cell r="H47">
            <v>0</v>
          </cell>
          <cell r="I47">
            <v>208364984.19</v>
          </cell>
          <cell r="J47">
            <v>0</v>
          </cell>
          <cell r="K47">
            <v>208364984.19</v>
          </cell>
          <cell r="M47">
            <v>113403726.75</v>
          </cell>
          <cell r="N47">
            <v>0.83737334002561781</v>
          </cell>
          <cell r="O47">
            <v>94961257.439999998</v>
          </cell>
        </row>
        <row r="48">
          <cell r="A48">
            <v>0</v>
          </cell>
          <cell r="C48" t="str">
            <v>5141</v>
          </cell>
          <cell r="N48" t="str">
            <v/>
          </cell>
          <cell r="O48" t="str">
            <v/>
          </cell>
        </row>
        <row r="49">
          <cell r="A49" t="str">
            <v>_/_5141_/_1018</v>
          </cell>
          <cell r="B49">
            <v>0</v>
          </cell>
          <cell r="C49" t="str">
            <v>5141</v>
          </cell>
          <cell r="D49" t="str">
            <v>1018</v>
          </cell>
          <cell r="E49" t="str">
            <v>Ahmad Fine Textile Weaving Unit</v>
          </cell>
          <cell r="F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M49">
            <v>7810308.8499999996</v>
          </cell>
          <cell r="N49">
            <v>-1</v>
          </cell>
          <cell r="O49">
            <v>-7810308.8499999996</v>
          </cell>
        </row>
        <row r="50">
          <cell r="A50" t="str">
            <v>_/_5141_/_1079</v>
          </cell>
          <cell r="B50">
            <v>0</v>
          </cell>
          <cell r="C50" t="str">
            <v>5141</v>
          </cell>
          <cell r="D50" t="str">
            <v>1079</v>
          </cell>
          <cell r="E50" t="str">
            <v>Reliance Weaving Mills Limited</v>
          </cell>
          <cell r="F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M50">
            <v>1884655.94</v>
          </cell>
          <cell r="N50">
            <v>-1</v>
          </cell>
          <cell r="O50">
            <v>-1884655.94</v>
          </cell>
        </row>
        <row r="51">
          <cell r="A51" t="str">
            <v>_/_5141_/_1080</v>
          </cell>
          <cell r="B51">
            <v>0</v>
          </cell>
          <cell r="C51" t="str">
            <v>5141</v>
          </cell>
          <cell r="D51" t="str">
            <v>1080</v>
          </cell>
          <cell r="E51" t="str">
            <v>Fazal Rehman Fabrics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M51">
            <v>881494</v>
          </cell>
          <cell r="N51">
            <v>-1</v>
          </cell>
          <cell r="O51">
            <v>-881494</v>
          </cell>
        </row>
        <row r="52">
          <cell r="A52" t="str">
            <v>_/_5141_/_1081</v>
          </cell>
          <cell r="B52">
            <v>0</v>
          </cell>
          <cell r="C52" t="str">
            <v>5141</v>
          </cell>
          <cell r="D52" t="str">
            <v>1081</v>
          </cell>
          <cell r="E52" t="str">
            <v>Aamir Fine Exports</v>
          </cell>
          <cell r="F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M52">
            <v>8400</v>
          </cell>
          <cell r="N52">
            <v>-1</v>
          </cell>
          <cell r="O52">
            <v>-8400</v>
          </cell>
        </row>
        <row r="53">
          <cell r="A53" t="str">
            <v>_/_5141_/_123301.1</v>
          </cell>
          <cell r="B53">
            <v>0</v>
          </cell>
          <cell r="C53" t="str">
            <v>5141</v>
          </cell>
          <cell r="D53" t="str">
            <v>123301.1</v>
          </cell>
          <cell r="E53" t="str">
            <v>Hussain Ginners Pvt Ltd</v>
          </cell>
          <cell r="F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M53">
            <v>3518990</v>
          </cell>
          <cell r="N53">
            <v>-1</v>
          </cell>
          <cell r="O53">
            <v>-3518990</v>
          </cell>
        </row>
        <row r="54">
          <cell r="A54" t="str">
            <v>_/_5141_/_</v>
          </cell>
          <cell r="C54" t="str">
            <v>5141</v>
          </cell>
          <cell r="E54" t="str">
            <v>TB Total - Due from associated undertakings</v>
          </cell>
          <cell r="F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M54">
            <v>14103848.789999999</v>
          </cell>
          <cell r="N54">
            <v>-1</v>
          </cell>
          <cell r="O54">
            <v>-14103848.789999999</v>
          </cell>
        </row>
        <row r="55">
          <cell r="A55">
            <v>0</v>
          </cell>
          <cell r="C55" t="str">
            <v>5142</v>
          </cell>
          <cell r="N55" t="str">
            <v/>
          </cell>
          <cell r="O55" t="str">
            <v/>
          </cell>
        </row>
        <row r="56">
          <cell r="A56" t="str">
            <v>_/_5142_/_123301</v>
          </cell>
          <cell r="B56">
            <v>0</v>
          </cell>
          <cell r="C56" t="str">
            <v>5142</v>
          </cell>
          <cell r="D56" t="str">
            <v>123301</v>
          </cell>
          <cell r="E56" t="str">
            <v>Advances to Suppliers - Raw Mat</v>
          </cell>
          <cell r="F56">
            <v>24609445</v>
          </cell>
          <cell r="H56">
            <v>0</v>
          </cell>
          <cell r="I56">
            <v>24609445</v>
          </cell>
          <cell r="J56">
            <v>0</v>
          </cell>
          <cell r="K56">
            <v>24609445</v>
          </cell>
          <cell r="M56">
            <v>1035703</v>
          </cell>
          <cell r="N56">
            <v>22.761102362356777</v>
          </cell>
          <cell r="O56">
            <v>23573742</v>
          </cell>
        </row>
        <row r="57">
          <cell r="A57" t="str">
            <v>_/_5142_/_123302</v>
          </cell>
          <cell r="B57">
            <v>0</v>
          </cell>
          <cell r="C57" t="str">
            <v>5142</v>
          </cell>
          <cell r="D57" t="str">
            <v>123302</v>
          </cell>
          <cell r="E57" t="str">
            <v>Advances to Suppliers - Yarn Lo</v>
          </cell>
          <cell r="F57">
            <v>231803</v>
          </cell>
          <cell r="H57">
            <v>0</v>
          </cell>
          <cell r="I57">
            <v>231803</v>
          </cell>
          <cell r="J57">
            <v>0</v>
          </cell>
          <cell r="K57">
            <v>231803</v>
          </cell>
          <cell r="M57">
            <v>2288023</v>
          </cell>
          <cell r="N57">
            <v>-0.89868851842835495</v>
          </cell>
          <cell r="O57">
            <v>-2056220</v>
          </cell>
        </row>
        <row r="58">
          <cell r="A58" t="str">
            <v>_/_5142_/_123303</v>
          </cell>
          <cell r="B58">
            <v>0</v>
          </cell>
          <cell r="C58" t="str">
            <v>5142</v>
          </cell>
          <cell r="D58" t="str">
            <v>123303</v>
          </cell>
          <cell r="E58" t="str">
            <v>Advances to Suppliers - Store &amp;</v>
          </cell>
          <cell r="F58">
            <v>17309678.960000001</v>
          </cell>
          <cell r="H58">
            <v>0</v>
          </cell>
          <cell r="I58">
            <v>17309678.960000001</v>
          </cell>
          <cell r="J58">
            <v>0</v>
          </cell>
          <cell r="K58">
            <v>17309678.960000001</v>
          </cell>
          <cell r="M58">
            <v>4797581.8600000003</v>
          </cell>
          <cell r="N58">
            <v>2.6080007522789823</v>
          </cell>
          <cell r="O58">
            <v>12512097.100000001</v>
          </cell>
        </row>
        <row r="59">
          <cell r="A59" t="str">
            <v>_/_5142_/_123304</v>
          </cell>
          <cell r="B59">
            <v>0</v>
          </cell>
          <cell r="C59" t="str">
            <v>5142</v>
          </cell>
          <cell r="D59" t="str">
            <v>123304</v>
          </cell>
          <cell r="E59" t="str">
            <v>Advances to Suppliers - Imports</v>
          </cell>
          <cell r="F59">
            <v>5892498.9900000002</v>
          </cell>
          <cell r="H59">
            <v>0</v>
          </cell>
          <cell r="I59">
            <v>5892498.9900000002</v>
          </cell>
          <cell r="J59">
            <v>0</v>
          </cell>
          <cell r="K59">
            <v>5892498.9900000002</v>
          </cell>
          <cell r="M59">
            <v>5721182.9900000002</v>
          </cell>
          <cell r="N59">
            <v>2.9944156706653426E-2</v>
          </cell>
          <cell r="O59">
            <v>171316</v>
          </cell>
        </row>
        <row r="60">
          <cell r="A60" t="str">
            <v>_/_5142_/_123305</v>
          </cell>
          <cell r="B60">
            <v>0</v>
          </cell>
          <cell r="C60" t="str">
            <v>5142</v>
          </cell>
          <cell r="D60" t="str">
            <v>123305</v>
          </cell>
          <cell r="E60" t="str">
            <v>Advances to Suppliers - Service</v>
          </cell>
          <cell r="F60">
            <v>7785699.6200000001</v>
          </cell>
          <cell r="H60">
            <v>0</v>
          </cell>
          <cell r="I60">
            <v>7785699.6200000001</v>
          </cell>
          <cell r="J60">
            <v>0</v>
          </cell>
          <cell r="K60">
            <v>7785699.6200000001</v>
          </cell>
          <cell r="M60">
            <v>5703596</v>
          </cell>
          <cell r="N60">
            <v>0.36505103447018339</v>
          </cell>
          <cell r="O60">
            <v>2082103.62</v>
          </cell>
        </row>
        <row r="61">
          <cell r="A61" t="str">
            <v>_/_5142_/_123306</v>
          </cell>
          <cell r="B61">
            <v>0</v>
          </cell>
          <cell r="C61" t="str">
            <v>5142</v>
          </cell>
          <cell r="D61" t="str">
            <v>123306</v>
          </cell>
          <cell r="E61" t="str">
            <v>Advances to Suppliers - Employe</v>
          </cell>
          <cell r="F61">
            <v>5696562.96</v>
          </cell>
          <cell r="H61">
            <v>0</v>
          </cell>
          <cell r="I61">
            <v>5696562.96</v>
          </cell>
          <cell r="J61">
            <v>0</v>
          </cell>
          <cell r="K61">
            <v>5696562.96</v>
          </cell>
          <cell r="M61">
            <v>463802.02</v>
          </cell>
          <cell r="N61">
            <v>11.282315976114118</v>
          </cell>
          <cell r="O61">
            <v>5232760.9399999995</v>
          </cell>
        </row>
        <row r="62">
          <cell r="A62" t="str">
            <v>_/_5142_/_123307</v>
          </cell>
          <cell r="B62">
            <v>0</v>
          </cell>
          <cell r="C62" t="str">
            <v>5142</v>
          </cell>
          <cell r="D62" t="str">
            <v>123307</v>
          </cell>
          <cell r="E62" t="str">
            <v>Advances to Suppliers - Others</v>
          </cell>
          <cell r="F62">
            <v>314038</v>
          </cell>
          <cell r="H62">
            <v>0</v>
          </cell>
          <cell r="I62">
            <v>314038</v>
          </cell>
          <cell r="J62">
            <v>0</v>
          </cell>
          <cell r="K62">
            <v>314038</v>
          </cell>
          <cell r="M62">
            <v>169216</v>
          </cell>
          <cell r="N62">
            <v>0.8558410552193646</v>
          </cell>
          <cell r="O62">
            <v>144822</v>
          </cell>
        </row>
        <row r="63">
          <cell r="A63" t="str">
            <v>_/_5142_/_</v>
          </cell>
          <cell r="C63" t="str">
            <v>5142</v>
          </cell>
          <cell r="E63" t="str">
            <v>TB Total - Advances to  - Suppliers and contractors</v>
          </cell>
          <cell r="F63">
            <v>61839726.530000001</v>
          </cell>
          <cell r="H63">
            <v>0</v>
          </cell>
          <cell r="I63">
            <v>61839726.530000001</v>
          </cell>
          <cell r="J63">
            <v>0</v>
          </cell>
          <cell r="K63">
            <v>61839726.530000001</v>
          </cell>
          <cell r="M63">
            <v>20179104.870000001</v>
          </cell>
          <cell r="N63">
            <v>2.0645426012893306</v>
          </cell>
          <cell r="O63">
            <v>41660621.659999996</v>
          </cell>
        </row>
        <row r="64">
          <cell r="A64">
            <v>0</v>
          </cell>
          <cell r="C64" t="str">
            <v>5143</v>
          </cell>
          <cell r="N64" t="str">
            <v/>
          </cell>
          <cell r="O64" t="str">
            <v/>
          </cell>
        </row>
        <row r="65">
          <cell r="A65" t="str">
            <v>_/_5143_/_123570C</v>
          </cell>
          <cell r="B65">
            <v>0</v>
          </cell>
          <cell r="C65" t="str">
            <v>5143</v>
          </cell>
          <cell r="D65" t="str">
            <v>123570C</v>
          </cell>
          <cell r="E65" t="str">
            <v>CURRENT PORTION OF ADVACES TO EXECUTIVES</v>
          </cell>
          <cell r="F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M65">
            <v>300000</v>
          </cell>
          <cell r="N65">
            <v>-1</v>
          </cell>
          <cell r="O65">
            <v>-300000</v>
          </cell>
        </row>
        <row r="66">
          <cell r="A66" t="str">
            <v>_/_5143_/_</v>
          </cell>
          <cell r="C66" t="str">
            <v>5143</v>
          </cell>
          <cell r="E66" t="str">
            <v>TB Total - Advances to - Executives</v>
          </cell>
          <cell r="F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M66">
            <v>300000</v>
          </cell>
          <cell r="N66">
            <v>-1</v>
          </cell>
          <cell r="O66">
            <v>-300000</v>
          </cell>
        </row>
        <row r="67">
          <cell r="A67">
            <v>0</v>
          </cell>
          <cell r="C67" t="str">
            <v>5144</v>
          </cell>
          <cell r="N67" t="str">
            <v/>
          </cell>
          <cell r="O67" t="str">
            <v/>
          </cell>
        </row>
        <row r="68">
          <cell r="A68" t="str">
            <v>_/_5144_/_</v>
          </cell>
          <cell r="C68" t="str">
            <v>5144</v>
          </cell>
          <cell r="E68" t="str">
            <v>TB Total - Advances to - associated undertaking</v>
          </cell>
          <cell r="F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M68">
            <v>0</v>
          </cell>
          <cell r="N68" t="str">
            <v/>
          </cell>
          <cell r="O68">
            <v>0</v>
          </cell>
        </row>
        <row r="69">
          <cell r="A69">
            <v>0</v>
          </cell>
          <cell r="C69" t="str">
            <v>5145</v>
          </cell>
          <cell r="N69" t="str">
            <v/>
          </cell>
          <cell r="O69" t="str">
            <v/>
          </cell>
        </row>
        <row r="70">
          <cell r="A70" t="str">
            <v>_/_5145_/_123530 A</v>
          </cell>
          <cell r="B70">
            <v>0</v>
          </cell>
          <cell r="C70" t="str">
            <v>5145</v>
          </cell>
          <cell r="D70" t="str">
            <v>123530 A</v>
          </cell>
          <cell r="E70" t="str">
            <v>Advances to Employees</v>
          </cell>
          <cell r="F70">
            <v>3263.23</v>
          </cell>
          <cell r="H70">
            <v>0</v>
          </cell>
          <cell r="I70">
            <v>3263.23</v>
          </cell>
          <cell r="J70">
            <v>0</v>
          </cell>
          <cell r="K70">
            <v>3263.23</v>
          </cell>
          <cell r="M70">
            <v>0</v>
          </cell>
          <cell r="N70" t="str">
            <v/>
          </cell>
          <cell r="O70">
            <v>3263.23</v>
          </cell>
        </row>
        <row r="71">
          <cell r="A71" t="str">
            <v>_/_5145_/_123570B</v>
          </cell>
          <cell r="B71">
            <v>0</v>
          </cell>
          <cell r="C71" t="str">
            <v>5145</v>
          </cell>
          <cell r="D71" t="str">
            <v>123570B</v>
          </cell>
          <cell r="E71" t="str">
            <v>Cots Account - Due To Empl</v>
          </cell>
          <cell r="F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M71">
            <v>230466</v>
          </cell>
          <cell r="N71">
            <v>-1</v>
          </cell>
          <cell r="O71">
            <v>-230466</v>
          </cell>
        </row>
        <row r="72">
          <cell r="A72" t="str">
            <v>_/_5145_/_123570D</v>
          </cell>
          <cell r="B72">
            <v>0</v>
          </cell>
          <cell r="C72" t="str">
            <v>5145</v>
          </cell>
          <cell r="D72" t="str">
            <v>123570D</v>
          </cell>
          <cell r="E72" t="str">
            <v>CURRENT PORTION OF ADVANCES TO OTHER EMPLOYEES</v>
          </cell>
          <cell r="F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M72">
            <v>2236167</v>
          </cell>
          <cell r="N72">
            <v>-1</v>
          </cell>
          <cell r="O72">
            <v>-2236167</v>
          </cell>
        </row>
        <row r="73">
          <cell r="A73" t="str">
            <v>_/_5145_/_</v>
          </cell>
          <cell r="C73" t="str">
            <v>5145</v>
          </cell>
          <cell r="E73" t="str">
            <v>TB Total - Advances to - Other employees</v>
          </cell>
          <cell r="F73">
            <v>3263.23</v>
          </cell>
          <cell r="H73">
            <v>0</v>
          </cell>
          <cell r="I73">
            <v>3263.23</v>
          </cell>
          <cell r="J73">
            <v>0</v>
          </cell>
          <cell r="K73">
            <v>3263.23</v>
          </cell>
          <cell r="M73">
            <v>2466633</v>
          </cell>
          <cell r="N73">
            <v>-0.99867705086245095</v>
          </cell>
          <cell r="O73">
            <v>-2463369.77</v>
          </cell>
        </row>
        <row r="74">
          <cell r="A74">
            <v>0</v>
          </cell>
          <cell r="C74" t="str">
            <v>5146</v>
          </cell>
          <cell r="N74" t="str">
            <v/>
          </cell>
          <cell r="O74" t="str">
            <v/>
          </cell>
        </row>
        <row r="75">
          <cell r="A75" t="str">
            <v>_/_5146_/_123801</v>
          </cell>
          <cell r="B75">
            <v>0</v>
          </cell>
          <cell r="C75" t="str">
            <v>5146</v>
          </cell>
          <cell r="D75" t="str">
            <v>123801</v>
          </cell>
          <cell r="E75" t="str">
            <v>Advances - Letters of Credit</v>
          </cell>
          <cell r="F75">
            <v>5915321.8899999997</v>
          </cell>
          <cell r="H75">
            <v>0</v>
          </cell>
          <cell r="I75">
            <v>5915321.8899999997</v>
          </cell>
          <cell r="J75">
            <v>0</v>
          </cell>
          <cell r="K75">
            <v>5915321.8899999997</v>
          </cell>
          <cell r="M75">
            <v>27777806</v>
          </cell>
          <cell r="N75">
            <v>-0.78704862831859368</v>
          </cell>
          <cell r="O75">
            <v>-21862484.109999999</v>
          </cell>
        </row>
        <row r="76">
          <cell r="A76" t="str">
            <v>_/_5146_/_123802</v>
          </cell>
          <cell r="B76">
            <v>0</v>
          </cell>
          <cell r="C76" t="str">
            <v>5146</v>
          </cell>
          <cell r="D76" t="str">
            <v>123802</v>
          </cell>
          <cell r="E76" t="str">
            <v>Advances - Non L/c Imports</v>
          </cell>
          <cell r="F76">
            <v>1611779.93</v>
          </cell>
          <cell r="H76">
            <v>0</v>
          </cell>
          <cell r="I76">
            <v>1611779.93</v>
          </cell>
          <cell r="J76">
            <v>0</v>
          </cell>
          <cell r="K76">
            <v>1611779.93</v>
          </cell>
          <cell r="M76">
            <v>702313.99</v>
          </cell>
          <cell r="N76">
            <v>1.294956320035715</v>
          </cell>
          <cell r="O76">
            <v>909465.94</v>
          </cell>
        </row>
        <row r="77">
          <cell r="A77" t="str">
            <v>_/_5146_/_</v>
          </cell>
          <cell r="C77" t="str">
            <v>5146</v>
          </cell>
          <cell r="E77" t="str">
            <v>TB Total - Letters of credit</v>
          </cell>
          <cell r="F77">
            <v>7527101.8199999994</v>
          </cell>
          <cell r="H77">
            <v>0</v>
          </cell>
          <cell r="I77">
            <v>7527101.8199999994</v>
          </cell>
          <cell r="J77">
            <v>0</v>
          </cell>
          <cell r="K77">
            <v>7527101.8199999994</v>
          </cell>
          <cell r="M77">
            <v>28480119.989999998</v>
          </cell>
          <cell r="N77">
            <v>-0.73570680802458233</v>
          </cell>
          <cell r="O77">
            <v>-20953018.169999998</v>
          </cell>
        </row>
        <row r="78">
          <cell r="A78">
            <v>0</v>
          </cell>
          <cell r="C78" t="str">
            <v>5151</v>
          </cell>
          <cell r="N78" t="str">
            <v/>
          </cell>
          <cell r="O78" t="str">
            <v/>
          </cell>
        </row>
        <row r="79">
          <cell r="A79" t="str">
            <v>_/_5151_/_123601</v>
          </cell>
          <cell r="B79">
            <v>0</v>
          </cell>
          <cell r="C79" t="str">
            <v>5151</v>
          </cell>
          <cell r="D79" t="str">
            <v>123601</v>
          </cell>
          <cell r="E79" t="str">
            <v>Deposits - Export Promotion Bea</v>
          </cell>
          <cell r="F79">
            <v>115500</v>
          </cell>
          <cell r="H79">
            <v>0</v>
          </cell>
          <cell r="I79">
            <v>115500</v>
          </cell>
          <cell r="J79">
            <v>0</v>
          </cell>
          <cell r="K79">
            <v>115500</v>
          </cell>
          <cell r="M79">
            <v>115500</v>
          </cell>
          <cell r="N79">
            <v>0</v>
          </cell>
          <cell r="O79">
            <v>0</v>
          </cell>
        </row>
        <row r="80">
          <cell r="A80" t="str">
            <v>_/_5151_/_123602</v>
          </cell>
          <cell r="B80">
            <v>0</v>
          </cell>
          <cell r="C80" t="str">
            <v>5151</v>
          </cell>
          <cell r="D80" t="str">
            <v>123602</v>
          </cell>
          <cell r="E80" t="str">
            <v>Deposits - Bank Guarantee Margi</v>
          </cell>
          <cell r="F80">
            <v>2165000</v>
          </cell>
          <cell r="H80">
            <v>0</v>
          </cell>
          <cell r="I80">
            <v>2165000</v>
          </cell>
          <cell r="J80">
            <v>0</v>
          </cell>
          <cell r="K80">
            <v>2165000</v>
          </cell>
          <cell r="M80">
            <v>2165000</v>
          </cell>
          <cell r="N80">
            <v>0</v>
          </cell>
          <cell r="O80">
            <v>0</v>
          </cell>
        </row>
        <row r="81">
          <cell r="A81" t="str">
            <v>_/_5151_/_</v>
          </cell>
          <cell r="C81" t="str">
            <v>5151</v>
          </cell>
          <cell r="E81" t="str">
            <v>TB Total - Deposits</v>
          </cell>
          <cell r="F81">
            <v>2280500</v>
          </cell>
          <cell r="H81">
            <v>0</v>
          </cell>
          <cell r="I81">
            <v>2280500</v>
          </cell>
          <cell r="J81">
            <v>0</v>
          </cell>
          <cell r="K81">
            <v>2280500</v>
          </cell>
          <cell r="M81">
            <v>2280500</v>
          </cell>
          <cell r="N81">
            <v>0</v>
          </cell>
          <cell r="O81">
            <v>0</v>
          </cell>
        </row>
        <row r="82">
          <cell r="A82">
            <v>0</v>
          </cell>
          <cell r="C82" t="str">
            <v>5152</v>
          </cell>
          <cell r="N82" t="str">
            <v/>
          </cell>
          <cell r="O82" t="str">
            <v/>
          </cell>
        </row>
        <row r="83">
          <cell r="A83" t="str">
            <v>_/_5152_/_123211</v>
          </cell>
          <cell r="B83">
            <v>0</v>
          </cell>
          <cell r="C83" t="str">
            <v>5152</v>
          </cell>
          <cell r="D83" t="str">
            <v>123211</v>
          </cell>
          <cell r="E83" t="str">
            <v>Prepaid Group Insurance</v>
          </cell>
          <cell r="F83">
            <v>446671</v>
          </cell>
          <cell r="H83">
            <v>0</v>
          </cell>
          <cell r="I83">
            <v>446671</v>
          </cell>
          <cell r="J83">
            <v>0</v>
          </cell>
          <cell r="K83">
            <v>446671</v>
          </cell>
          <cell r="M83">
            <v>1173983</v>
          </cell>
          <cell r="N83">
            <v>-0.61952515496391347</v>
          </cell>
          <cell r="O83">
            <v>-727312</v>
          </cell>
        </row>
        <row r="84">
          <cell r="A84" t="str">
            <v>_/_5152_/_123212</v>
          </cell>
          <cell r="B84">
            <v>0</v>
          </cell>
          <cell r="C84" t="str">
            <v>5152</v>
          </cell>
          <cell r="D84" t="str">
            <v>123212</v>
          </cell>
          <cell r="E84" t="str">
            <v>Prepaid Insurance of Raw Materi</v>
          </cell>
          <cell r="F84">
            <v>1486544.24</v>
          </cell>
          <cell r="H84">
            <v>0</v>
          </cell>
          <cell r="I84">
            <v>1486544.24</v>
          </cell>
          <cell r="J84">
            <v>0</v>
          </cell>
          <cell r="K84">
            <v>1486544.24</v>
          </cell>
          <cell r="M84">
            <v>0</v>
          </cell>
          <cell r="N84" t="str">
            <v/>
          </cell>
          <cell r="O84">
            <v>1486544.24</v>
          </cell>
        </row>
        <row r="85">
          <cell r="A85" t="str">
            <v>_/_5152_/_123213</v>
          </cell>
          <cell r="B85">
            <v>0</v>
          </cell>
          <cell r="C85" t="str">
            <v>5152</v>
          </cell>
          <cell r="D85" t="str">
            <v>123213</v>
          </cell>
          <cell r="E85" t="str">
            <v>Prepaid Insurance of Building &amp;</v>
          </cell>
          <cell r="F85">
            <v>4577348.5999999996</v>
          </cell>
          <cell r="H85">
            <v>0</v>
          </cell>
          <cell r="I85">
            <v>4577348.5999999996</v>
          </cell>
          <cell r="J85">
            <v>0</v>
          </cell>
          <cell r="K85">
            <v>4577348.5999999996</v>
          </cell>
          <cell r="M85">
            <v>1603.33</v>
          </cell>
          <cell r="N85">
            <v>2853.9011120605242</v>
          </cell>
          <cell r="O85">
            <v>4575745.2699999996</v>
          </cell>
        </row>
        <row r="86">
          <cell r="A86" t="str">
            <v>_/_5152_/_123214</v>
          </cell>
          <cell r="B86">
            <v>0</v>
          </cell>
          <cell r="C86" t="str">
            <v>5152</v>
          </cell>
          <cell r="D86" t="str">
            <v>123214</v>
          </cell>
          <cell r="E86" t="str">
            <v>Prepaid Insurance of Cash-in-tr</v>
          </cell>
          <cell r="F86">
            <v>47499.02</v>
          </cell>
          <cell r="H86">
            <v>0</v>
          </cell>
          <cell r="I86">
            <v>47499.02</v>
          </cell>
          <cell r="J86">
            <v>0</v>
          </cell>
          <cell r="K86">
            <v>47499.02</v>
          </cell>
          <cell r="M86">
            <v>1021.16</v>
          </cell>
          <cell r="N86">
            <v>45.514767519291787</v>
          </cell>
          <cell r="O86">
            <v>46477.859999999993</v>
          </cell>
        </row>
        <row r="87">
          <cell r="A87" t="str">
            <v>_/_5152_/_123215</v>
          </cell>
          <cell r="B87">
            <v>0</v>
          </cell>
          <cell r="C87" t="str">
            <v>5152</v>
          </cell>
          <cell r="D87" t="str">
            <v>123215</v>
          </cell>
          <cell r="E87" t="str">
            <v>Prepaid Insurance of Stores</v>
          </cell>
          <cell r="F87">
            <v>6735.96</v>
          </cell>
          <cell r="H87">
            <v>0</v>
          </cell>
          <cell r="I87">
            <v>6735.96</v>
          </cell>
          <cell r="J87">
            <v>0</v>
          </cell>
          <cell r="K87">
            <v>6735.96</v>
          </cell>
          <cell r="M87">
            <v>0</v>
          </cell>
          <cell r="N87" t="str">
            <v/>
          </cell>
          <cell r="O87">
            <v>6735.96</v>
          </cell>
        </row>
        <row r="88">
          <cell r="A88" t="str">
            <v>_/_5152_/_123216</v>
          </cell>
          <cell r="B88">
            <v>0</v>
          </cell>
          <cell r="C88" t="str">
            <v>5152</v>
          </cell>
          <cell r="D88" t="str">
            <v>123216</v>
          </cell>
          <cell r="E88" t="str">
            <v>Prepaid Insurance of Office Equ</v>
          </cell>
          <cell r="F88">
            <v>90151.82</v>
          </cell>
          <cell r="H88">
            <v>0</v>
          </cell>
          <cell r="I88">
            <v>90151.82</v>
          </cell>
          <cell r="J88">
            <v>0</v>
          </cell>
          <cell r="K88">
            <v>90151.82</v>
          </cell>
          <cell r="M88">
            <v>579</v>
          </cell>
          <cell r="N88">
            <v>154.70262521588947</v>
          </cell>
          <cell r="O88">
            <v>89572.82</v>
          </cell>
        </row>
        <row r="89">
          <cell r="A89" t="str">
            <v>_/_5152_/_123217</v>
          </cell>
          <cell r="B89">
            <v>0</v>
          </cell>
          <cell r="C89" t="str">
            <v>5152</v>
          </cell>
          <cell r="D89" t="str">
            <v>123217</v>
          </cell>
          <cell r="E89" t="str">
            <v>Prepaid Insurance of Vehicles</v>
          </cell>
          <cell r="F89">
            <v>337677.67</v>
          </cell>
          <cell r="H89">
            <v>0</v>
          </cell>
          <cell r="I89">
            <v>337677.67</v>
          </cell>
          <cell r="J89">
            <v>0</v>
          </cell>
          <cell r="K89">
            <v>337677.67</v>
          </cell>
          <cell r="M89">
            <v>12836.66</v>
          </cell>
          <cell r="N89">
            <v>25.305726723306528</v>
          </cell>
          <cell r="O89">
            <v>324841.01</v>
          </cell>
        </row>
        <row r="90">
          <cell r="A90" t="str">
            <v>_/_5152_/_123218</v>
          </cell>
          <cell r="B90">
            <v>0</v>
          </cell>
          <cell r="C90" t="str">
            <v>5152</v>
          </cell>
          <cell r="D90" t="str">
            <v>123218</v>
          </cell>
          <cell r="E90" t="str">
            <v>Prepaid Insurance of Yarn &amp; Was</v>
          </cell>
          <cell r="F90">
            <v>47825.46</v>
          </cell>
          <cell r="H90">
            <v>0</v>
          </cell>
          <cell r="I90">
            <v>47825.46</v>
          </cell>
          <cell r="J90">
            <v>0</v>
          </cell>
          <cell r="K90">
            <v>47825.46</v>
          </cell>
          <cell r="M90">
            <v>0</v>
          </cell>
          <cell r="N90" t="str">
            <v/>
          </cell>
          <cell r="O90">
            <v>47825.46</v>
          </cell>
        </row>
        <row r="91">
          <cell r="A91" t="str">
            <v>_/_5152_/_123231</v>
          </cell>
          <cell r="B91">
            <v>0</v>
          </cell>
          <cell r="C91" t="str">
            <v>5152</v>
          </cell>
          <cell r="D91" t="str">
            <v>123231</v>
          </cell>
          <cell r="E91" t="str">
            <v>Prepaid Rent</v>
          </cell>
          <cell r="F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M91">
            <v>0</v>
          </cell>
          <cell r="N91" t="str">
            <v/>
          </cell>
          <cell r="O91">
            <v>0</v>
          </cell>
        </row>
        <row r="92">
          <cell r="A92" t="str">
            <v>_/_5152_/_123290</v>
          </cell>
          <cell r="B92">
            <v>0</v>
          </cell>
          <cell r="C92" t="str">
            <v>5152</v>
          </cell>
          <cell r="D92" t="str">
            <v>123290</v>
          </cell>
          <cell r="E92" t="str">
            <v>Prepaid Other</v>
          </cell>
          <cell r="F92">
            <v>16000</v>
          </cell>
          <cell r="H92">
            <v>0</v>
          </cell>
          <cell r="I92">
            <v>16000</v>
          </cell>
          <cell r="J92">
            <v>0</v>
          </cell>
          <cell r="K92">
            <v>16000</v>
          </cell>
          <cell r="M92">
            <v>0</v>
          </cell>
          <cell r="N92" t="str">
            <v/>
          </cell>
          <cell r="O92">
            <v>16000</v>
          </cell>
        </row>
        <row r="93">
          <cell r="A93" t="str">
            <v>_/_5152_/_</v>
          </cell>
          <cell r="C93" t="str">
            <v>5152</v>
          </cell>
          <cell r="E93" t="str">
            <v>TB Total - Prepayments</v>
          </cell>
          <cell r="F93">
            <v>7056453.7699999996</v>
          </cell>
          <cell r="H93">
            <v>0</v>
          </cell>
          <cell r="I93">
            <v>7056453.7699999996</v>
          </cell>
          <cell r="J93">
            <v>0</v>
          </cell>
          <cell r="K93">
            <v>7056453.7699999996</v>
          </cell>
          <cell r="M93">
            <v>1190023.1499999999</v>
          </cell>
          <cell r="N93">
            <v>4.9296777293786258</v>
          </cell>
          <cell r="O93">
            <v>5866430.6199999992</v>
          </cell>
        </row>
        <row r="94">
          <cell r="A94">
            <v>0</v>
          </cell>
          <cell r="C94" t="str">
            <v>5153</v>
          </cell>
          <cell r="N94" t="str">
            <v/>
          </cell>
          <cell r="O94" t="str">
            <v/>
          </cell>
        </row>
        <row r="95">
          <cell r="A95" t="str">
            <v>_/_5153_/_123411</v>
          </cell>
          <cell r="B95">
            <v>0</v>
          </cell>
          <cell r="C95" t="str">
            <v>5153</v>
          </cell>
          <cell r="D95" t="str">
            <v>123411</v>
          </cell>
          <cell r="E95" t="str">
            <v>Advance Tax - Local Yarn Sale</v>
          </cell>
          <cell r="F95">
            <v>2502750.7999999998</v>
          </cell>
          <cell r="H95">
            <v>0</v>
          </cell>
          <cell r="I95">
            <v>2502750.7999999998</v>
          </cell>
          <cell r="J95">
            <v>0</v>
          </cell>
          <cell r="K95">
            <v>2502750.7999999998</v>
          </cell>
          <cell r="M95">
            <v>187939.8</v>
          </cell>
          <cell r="N95">
            <v>12.316768454579604</v>
          </cell>
          <cell r="O95">
            <v>2314811</v>
          </cell>
        </row>
        <row r="96">
          <cell r="A96" t="str">
            <v>_/_5153_/_123412</v>
          </cell>
          <cell r="B96">
            <v>0</v>
          </cell>
          <cell r="C96" t="str">
            <v>5153</v>
          </cell>
          <cell r="D96" t="str">
            <v>123412</v>
          </cell>
          <cell r="E96" t="str">
            <v>Advance Tax - Electricity</v>
          </cell>
          <cell r="F96">
            <v>106822.5</v>
          </cell>
          <cell r="H96">
            <v>0</v>
          </cell>
          <cell r="I96">
            <v>106822.5</v>
          </cell>
          <cell r="J96">
            <v>0</v>
          </cell>
          <cell r="K96">
            <v>106822.5</v>
          </cell>
          <cell r="M96">
            <v>70650</v>
          </cell>
          <cell r="N96">
            <v>0.51199575371549899</v>
          </cell>
          <cell r="O96">
            <v>36172.5</v>
          </cell>
        </row>
        <row r="97">
          <cell r="A97" t="str">
            <v>_/_5153_/_123413</v>
          </cell>
          <cell r="B97">
            <v>0</v>
          </cell>
          <cell r="C97" t="str">
            <v>5153</v>
          </cell>
          <cell r="D97" t="str">
            <v>123413</v>
          </cell>
          <cell r="E97" t="str">
            <v>Advance Tax - Telephone</v>
          </cell>
          <cell r="F97">
            <v>372045.52</v>
          </cell>
          <cell r="H97">
            <v>0</v>
          </cell>
          <cell r="I97">
            <v>372045.52</v>
          </cell>
          <cell r="J97">
            <v>0</v>
          </cell>
          <cell r="K97">
            <v>372045.52</v>
          </cell>
          <cell r="M97">
            <v>263017.46999999997</v>
          </cell>
          <cell r="N97">
            <v>0.41452778783097588</v>
          </cell>
          <cell r="O97">
            <v>109028.05000000005</v>
          </cell>
        </row>
        <row r="98">
          <cell r="A98" t="str">
            <v>_/_5153_/_123414</v>
          </cell>
          <cell r="B98">
            <v>0</v>
          </cell>
          <cell r="C98" t="str">
            <v>5153</v>
          </cell>
          <cell r="D98" t="str">
            <v>123414</v>
          </cell>
          <cell r="E98" t="str">
            <v>Advance Tax - Profit On Bank Deposits</v>
          </cell>
          <cell r="F98">
            <v>110040.35</v>
          </cell>
          <cell r="H98">
            <v>0</v>
          </cell>
          <cell r="I98">
            <v>110040.35</v>
          </cell>
          <cell r="J98">
            <v>0</v>
          </cell>
          <cell r="K98">
            <v>110040.35</v>
          </cell>
          <cell r="M98">
            <v>110039.11</v>
          </cell>
          <cell r="N98">
            <v>1.1268720730340682E-5</v>
          </cell>
          <cell r="O98">
            <v>1.2400000000052387</v>
          </cell>
        </row>
        <row r="99">
          <cell r="A99" t="str">
            <v>_/_5153_/_123415</v>
          </cell>
          <cell r="B99">
            <v>0</v>
          </cell>
          <cell r="C99" t="str">
            <v>5153</v>
          </cell>
          <cell r="D99" t="str">
            <v>123415</v>
          </cell>
          <cell r="E99" t="str">
            <v>Advance Tax - Imports</v>
          </cell>
          <cell r="F99">
            <v>812686</v>
          </cell>
          <cell r="H99">
            <v>0</v>
          </cell>
          <cell r="I99">
            <v>812686</v>
          </cell>
          <cell r="J99">
            <v>0</v>
          </cell>
          <cell r="K99">
            <v>812686</v>
          </cell>
          <cell r="M99">
            <v>812231</v>
          </cell>
          <cell r="N99">
            <v>5.6018546447993243E-4</v>
          </cell>
          <cell r="O99">
            <v>455</v>
          </cell>
        </row>
        <row r="100">
          <cell r="A100" t="str">
            <v>_/_5153_/_123416</v>
          </cell>
          <cell r="B100">
            <v>0</v>
          </cell>
          <cell r="C100" t="str">
            <v>5153</v>
          </cell>
          <cell r="D100" t="str">
            <v>123416</v>
          </cell>
          <cell r="E100" t="str">
            <v>Advance Tax - Vehicle</v>
          </cell>
          <cell r="F100">
            <v>73700</v>
          </cell>
          <cell r="H100">
            <v>0</v>
          </cell>
          <cell r="I100">
            <v>73700</v>
          </cell>
          <cell r="J100">
            <v>0</v>
          </cell>
          <cell r="K100">
            <v>73700</v>
          </cell>
          <cell r="M100">
            <v>46750</v>
          </cell>
          <cell r="N100">
            <v>0.57647058823529407</v>
          </cell>
          <cell r="O100">
            <v>26950</v>
          </cell>
        </row>
        <row r="101">
          <cell r="A101" t="str">
            <v>_/_5153_/_123417</v>
          </cell>
          <cell r="B101">
            <v>0</v>
          </cell>
          <cell r="C101" t="str">
            <v>5153</v>
          </cell>
          <cell r="D101" t="str">
            <v>123417</v>
          </cell>
          <cell r="E101" t="str">
            <v>Advance Tax - Cash Withdraw</v>
          </cell>
          <cell r="F101">
            <v>923985.61</v>
          </cell>
          <cell r="H101">
            <v>0</v>
          </cell>
          <cell r="I101">
            <v>923985.61</v>
          </cell>
          <cell r="J101">
            <v>0</v>
          </cell>
          <cell r="K101">
            <v>923985.61</v>
          </cell>
          <cell r="M101">
            <v>591666.62</v>
          </cell>
          <cell r="N101">
            <v>0.5616659428919617</v>
          </cell>
          <cell r="O101">
            <v>332318.99</v>
          </cell>
        </row>
        <row r="102">
          <cell r="A102" t="str">
            <v>_/_5153_/_123418</v>
          </cell>
          <cell r="B102">
            <v>0</v>
          </cell>
          <cell r="C102" t="str">
            <v>5153</v>
          </cell>
          <cell r="D102" t="str">
            <v>123418</v>
          </cell>
          <cell r="E102" t="str">
            <v>Advance Tax - Raw Materials</v>
          </cell>
          <cell r="F102">
            <v>234740</v>
          </cell>
          <cell r="H102">
            <v>0</v>
          </cell>
          <cell r="I102">
            <v>234740</v>
          </cell>
          <cell r="J102">
            <v>0</v>
          </cell>
          <cell r="K102">
            <v>234740</v>
          </cell>
          <cell r="M102">
            <v>80740</v>
          </cell>
          <cell r="N102">
            <v>1.9073569482288828</v>
          </cell>
          <cell r="O102">
            <v>154000</v>
          </cell>
        </row>
        <row r="103">
          <cell r="A103" t="str">
            <v>_/_5153_/_123421</v>
          </cell>
          <cell r="B103">
            <v>0</v>
          </cell>
          <cell r="C103" t="str">
            <v>5153</v>
          </cell>
          <cell r="D103" t="str">
            <v>123421</v>
          </cell>
          <cell r="E103" t="str">
            <v>Advance Tax - Export Sales</v>
          </cell>
          <cell r="F103">
            <v>45739287.670000002</v>
          </cell>
          <cell r="H103">
            <v>0</v>
          </cell>
          <cell r="I103">
            <v>45739287.670000002</v>
          </cell>
          <cell r="J103">
            <v>0</v>
          </cell>
          <cell r="K103">
            <v>45739287.670000002</v>
          </cell>
          <cell r="M103">
            <v>32814333.670000002</v>
          </cell>
          <cell r="N103">
            <v>0.39388134861980878</v>
          </cell>
          <cell r="O103">
            <v>12924954</v>
          </cell>
        </row>
        <row r="104">
          <cell r="A104" t="str">
            <v>_/_5153_/_123422</v>
          </cell>
          <cell r="B104">
            <v>0</v>
          </cell>
          <cell r="C104" t="str">
            <v>5153</v>
          </cell>
          <cell r="D104" t="str">
            <v>123422</v>
          </cell>
          <cell r="E104" t="str">
            <v>Advance Tax - SPO</v>
          </cell>
          <cell r="F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M104">
            <v>0</v>
          </cell>
          <cell r="N104" t="str">
            <v/>
          </cell>
          <cell r="O104">
            <v>0</v>
          </cell>
        </row>
        <row r="105">
          <cell r="A105" t="str">
            <v>_/_5153_/_123432</v>
          </cell>
          <cell r="B105">
            <v>0</v>
          </cell>
          <cell r="C105" t="str">
            <v>5153</v>
          </cell>
          <cell r="D105" t="str">
            <v>123432</v>
          </cell>
          <cell r="E105" t="str">
            <v>Advance Tax - Previous Years</v>
          </cell>
          <cell r="F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M105">
            <v>0</v>
          </cell>
          <cell r="N105" t="str">
            <v/>
          </cell>
          <cell r="O105">
            <v>0</v>
          </cell>
        </row>
        <row r="106">
          <cell r="A106" t="str">
            <v>_/_5153_/_</v>
          </cell>
          <cell r="C106" t="str">
            <v>5153</v>
          </cell>
          <cell r="E106" t="str">
            <v>TB Total - Advance income tax / tax deducted at source</v>
          </cell>
          <cell r="F106">
            <v>50876058.450000003</v>
          </cell>
          <cell r="H106">
            <v>0</v>
          </cell>
          <cell r="I106">
            <v>50876058.450000003</v>
          </cell>
          <cell r="J106">
            <v>0</v>
          </cell>
          <cell r="K106">
            <v>50876058.450000003</v>
          </cell>
          <cell r="M106">
            <v>34977367.670000002</v>
          </cell>
          <cell r="N106">
            <v>0.45454223227999707</v>
          </cell>
          <cell r="O106">
            <v>15898690.780000001</v>
          </cell>
        </row>
        <row r="107">
          <cell r="A107">
            <v>0</v>
          </cell>
          <cell r="C107" t="str">
            <v>5154</v>
          </cell>
          <cell r="N107" t="str">
            <v/>
          </cell>
          <cell r="O107" t="str">
            <v/>
          </cell>
        </row>
        <row r="108">
          <cell r="A108" t="str">
            <v>_/_5154_/_123101.2</v>
          </cell>
          <cell r="B108">
            <v>0</v>
          </cell>
          <cell r="C108" t="str">
            <v>5154</v>
          </cell>
          <cell r="D108" t="str">
            <v>123101.2</v>
          </cell>
          <cell r="E108" t="str">
            <v>Sales Tax Deposited under Protest</v>
          </cell>
          <cell r="F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M108">
            <v>0</v>
          </cell>
          <cell r="N108" t="str">
            <v/>
          </cell>
          <cell r="O108">
            <v>0</v>
          </cell>
        </row>
        <row r="109">
          <cell r="A109" t="str">
            <v>_/_5154_/_</v>
          </cell>
          <cell r="C109" t="str">
            <v>5154</v>
          </cell>
          <cell r="E109" t="str">
            <v>TB Total - Sales tax deposited under protest</v>
          </cell>
          <cell r="F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M109">
            <v>0</v>
          </cell>
          <cell r="N109" t="str">
            <v/>
          </cell>
          <cell r="O109">
            <v>0</v>
          </cell>
        </row>
        <row r="110">
          <cell r="A110">
            <v>0</v>
          </cell>
          <cell r="C110" t="str">
            <v>5161</v>
          </cell>
          <cell r="N110" t="str">
            <v/>
          </cell>
          <cell r="O110" t="str">
            <v/>
          </cell>
        </row>
        <row r="111">
          <cell r="A111" t="str">
            <v>_/_5161_/_123431</v>
          </cell>
          <cell r="B111">
            <v>0</v>
          </cell>
          <cell r="C111" t="str">
            <v>5161</v>
          </cell>
          <cell r="D111" t="str">
            <v>123431</v>
          </cell>
          <cell r="E111" t="str">
            <v>Advance Tax - Refundable Accoun</v>
          </cell>
          <cell r="F111">
            <v>14695701</v>
          </cell>
          <cell r="H111">
            <v>0</v>
          </cell>
          <cell r="I111">
            <v>14695701</v>
          </cell>
          <cell r="J111">
            <v>0</v>
          </cell>
          <cell r="K111">
            <v>14695701</v>
          </cell>
          <cell r="M111">
            <v>14695701</v>
          </cell>
          <cell r="N111">
            <v>0</v>
          </cell>
          <cell r="O111">
            <v>0</v>
          </cell>
        </row>
        <row r="112">
          <cell r="A112" t="str">
            <v>_/_5161_/_</v>
          </cell>
          <cell r="C112" t="str">
            <v>5161</v>
          </cell>
          <cell r="E112" t="str">
            <v>TB Total - Income tax refundable</v>
          </cell>
          <cell r="F112">
            <v>14695701</v>
          </cell>
          <cell r="H112">
            <v>0</v>
          </cell>
          <cell r="I112">
            <v>14695701</v>
          </cell>
          <cell r="J112">
            <v>0</v>
          </cell>
          <cell r="K112">
            <v>14695701</v>
          </cell>
          <cell r="M112">
            <v>14695701</v>
          </cell>
          <cell r="N112">
            <v>0</v>
          </cell>
          <cell r="O112">
            <v>0</v>
          </cell>
        </row>
        <row r="113">
          <cell r="A113">
            <v>0</v>
          </cell>
          <cell r="C113" t="str">
            <v>5162</v>
          </cell>
          <cell r="N113" t="str">
            <v/>
          </cell>
          <cell r="O113" t="str">
            <v/>
          </cell>
        </row>
        <row r="114">
          <cell r="A114" t="str">
            <v>_/_5162_/_123101</v>
          </cell>
          <cell r="B114">
            <v>0</v>
          </cell>
          <cell r="C114" t="str">
            <v>5162</v>
          </cell>
          <cell r="D114" t="str">
            <v>123101</v>
          </cell>
          <cell r="E114" t="str">
            <v>Sales Tax Receivable</v>
          </cell>
          <cell r="F114">
            <v>28752705</v>
          </cell>
          <cell r="H114">
            <v>0</v>
          </cell>
          <cell r="I114">
            <v>28752705</v>
          </cell>
          <cell r="J114">
            <v>0</v>
          </cell>
          <cell r="K114">
            <v>28752705</v>
          </cell>
          <cell r="M114">
            <v>29519507.800000001</v>
          </cell>
          <cell r="N114">
            <v>-2.5976137718664832E-2</v>
          </cell>
          <cell r="O114">
            <v>-766802.80000000075</v>
          </cell>
        </row>
        <row r="115">
          <cell r="A115" t="str">
            <v>_/_5162_/_123102</v>
          </cell>
          <cell r="B115">
            <v>0</v>
          </cell>
          <cell r="C115" t="str">
            <v>5162</v>
          </cell>
          <cell r="D115" t="str">
            <v>123102</v>
          </cell>
          <cell r="E115" t="str">
            <v>Excise Duty Refundable</v>
          </cell>
          <cell r="F115">
            <v>456794.56</v>
          </cell>
          <cell r="H115">
            <v>0</v>
          </cell>
          <cell r="I115">
            <v>456794.56</v>
          </cell>
          <cell r="J115">
            <v>0</v>
          </cell>
          <cell r="K115">
            <v>456794.56</v>
          </cell>
          <cell r="M115">
            <v>0</v>
          </cell>
          <cell r="N115" t="str">
            <v/>
          </cell>
          <cell r="O115">
            <v>456794.56</v>
          </cell>
        </row>
        <row r="116">
          <cell r="A116" t="str">
            <v>_/_5162_/_</v>
          </cell>
          <cell r="C116" t="str">
            <v>5162</v>
          </cell>
          <cell r="E116" t="str">
            <v>TB Total - Sales tax refundable</v>
          </cell>
          <cell r="F116">
            <v>29209499.559999999</v>
          </cell>
          <cell r="H116">
            <v>0</v>
          </cell>
          <cell r="I116">
            <v>29209499.559999999</v>
          </cell>
          <cell r="J116">
            <v>0</v>
          </cell>
          <cell r="K116">
            <v>29209499.559999999</v>
          </cell>
          <cell r="M116">
            <v>29519507.800000001</v>
          </cell>
          <cell r="N116">
            <v>-1.050180924764613E-2</v>
          </cell>
          <cell r="O116">
            <v>-310008.24000000209</v>
          </cell>
        </row>
        <row r="117">
          <cell r="A117">
            <v>0</v>
          </cell>
          <cell r="C117" t="str">
            <v>5181</v>
          </cell>
          <cell r="N117" t="str">
            <v/>
          </cell>
          <cell r="O117" t="str">
            <v/>
          </cell>
        </row>
        <row r="118">
          <cell r="A118" t="str">
            <v>_/_5181_/_</v>
          </cell>
          <cell r="C118" t="str">
            <v>5181</v>
          </cell>
          <cell r="E118" t="str">
            <v>TB Total - Interest / Mark-up accrued</v>
          </cell>
          <cell r="F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M118">
            <v>0</v>
          </cell>
          <cell r="N118" t="str">
            <v/>
          </cell>
          <cell r="O118">
            <v>0</v>
          </cell>
        </row>
        <row r="119">
          <cell r="A119">
            <v>0</v>
          </cell>
          <cell r="C119" t="str">
            <v>5182</v>
          </cell>
          <cell r="N119" t="str">
            <v/>
          </cell>
          <cell r="O119" t="str">
            <v/>
          </cell>
        </row>
        <row r="120">
          <cell r="A120" t="str">
            <v>_/_5182_/_123422.1</v>
          </cell>
          <cell r="B120">
            <v>0</v>
          </cell>
          <cell r="C120" t="str">
            <v>5182</v>
          </cell>
          <cell r="D120" t="str">
            <v>123422.1</v>
          </cell>
          <cell r="E120" t="str">
            <v>WORKERS WELFARE DEMAND DEPOSITED UNDER PROTEST</v>
          </cell>
          <cell r="F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M120">
            <v>0</v>
          </cell>
          <cell r="N120" t="str">
            <v/>
          </cell>
          <cell r="O120">
            <v>0</v>
          </cell>
        </row>
        <row r="121">
          <cell r="A121" t="str">
            <v>_/_5182_/_</v>
          </cell>
          <cell r="C121" t="str">
            <v>5182</v>
          </cell>
          <cell r="E121" t="str">
            <v>TB Total - Workers' Welfare Fund demand deposited under protest</v>
          </cell>
          <cell r="F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M121">
            <v>0</v>
          </cell>
          <cell r="N121" t="str">
            <v/>
          </cell>
          <cell r="O121">
            <v>0</v>
          </cell>
        </row>
        <row r="122">
          <cell r="A122">
            <v>0</v>
          </cell>
          <cell r="C122" t="str">
            <v>5183</v>
          </cell>
          <cell r="N122" t="str">
            <v/>
          </cell>
          <cell r="O122" t="str">
            <v/>
          </cell>
        </row>
        <row r="123">
          <cell r="A123" t="str">
            <v>_/_5183_/_123901</v>
          </cell>
          <cell r="B123">
            <v>0</v>
          </cell>
          <cell r="C123" t="str">
            <v>5183</v>
          </cell>
          <cell r="D123" t="str">
            <v>123901</v>
          </cell>
          <cell r="E123" t="str">
            <v>Insurance Claim Receivable</v>
          </cell>
          <cell r="F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M123">
            <v>3491057</v>
          </cell>
          <cell r="N123">
            <v>-1</v>
          </cell>
          <cell r="O123">
            <v>-3491057</v>
          </cell>
        </row>
        <row r="124">
          <cell r="A124" t="str">
            <v>_/_5183_/_</v>
          </cell>
          <cell r="C124" t="str">
            <v>5183</v>
          </cell>
          <cell r="E124" t="str">
            <v>TB Total - Insurance claim receivable</v>
          </cell>
          <cell r="F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M124">
            <v>3491057</v>
          </cell>
          <cell r="N124">
            <v>-1</v>
          </cell>
          <cell r="O124">
            <v>-3491057</v>
          </cell>
        </row>
        <row r="125">
          <cell r="A125">
            <v>0</v>
          </cell>
          <cell r="C125" t="str">
            <v>5184</v>
          </cell>
          <cell r="N125" t="str">
            <v/>
          </cell>
          <cell r="O125" t="str">
            <v/>
          </cell>
        </row>
        <row r="126">
          <cell r="A126" t="str">
            <v>_/_5184_/_121101</v>
          </cell>
          <cell r="B126">
            <v>0</v>
          </cell>
          <cell r="C126" t="str">
            <v>5184</v>
          </cell>
          <cell r="D126" t="str">
            <v>121101</v>
          </cell>
          <cell r="E126" t="str">
            <v>Other Receivables - Mark-up &amp; B</v>
          </cell>
          <cell r="F126">
            <v>40521</v>
          </cell>
          <cell r="H126">
            <v>0</v>
          </cell>
          <cell r="I126">
            <v>40521</v>
          </cell>
          <cell r="J126">
            <v>0</v>
          </cell>
          <cell r="K126">
            <v>40521</v>
          </cell>
          <cell r="M126">
            <v>0</v>
          </cell>
          <cell r="N126" t="str">
            <v/>
          </cell>
          <cell r="O126">
            <v>40521</v>
          </cell>
        </row>
        <row r="127">
          <cell r="A127" t="str">
            <v>_/_5184_/_123902</v>
          </cell>
          <cell r="B127">
            <v>0</v>
          </cell>
          <cell r="C127" t="str">
            <v>5184</v>
          </cell>
          <cell r="D127" t="str">
            <v>123902</v>
          </cell>
          <cell r="E127" t="str">
            <v>Markup/interest Refundable</v>
          </cell>
          <cell r="F127">
            <v>1062744</v>
          </cell>
          <cell r="H127">
            <v>0</v>
          </cell>
          <cell r="I127">
            <v>1062744</v>
          </cell>
          <cell r="J127">
            <v>0</v>
          </cell>
          <cell r="K127">
            <v>1062744</v>
          </cell>
          <cell r="M127">
            <v>1062744</v>
          </cell>
          <cell r="N127">
            <v>0</v>
          </cell>
          <cell r="O127">
            <v>0</v>
          </cell>
        </row>
        <row r="128">
          <cell r="A128" t="str">
            <v>_/_5184_/_</v>
          </cell>
          <cell r="C128" t="str">
            <v>5184</v>
          </cell>
          <cell r="E128" t="str">
            <v>TB Total - Others</v>
          </cell>
          <cell r="F128">
            <v>1103265</v>
          </cell>
          <cell r="H128">
            <v>0</v>
          </cell>
          <cell r="I128">
            <v>1103265</v>
          </cell>
          <cell r="J128">
            <v>0</v>
          </cell>
          <cell r="K128">
            <v>1103265</v>
          </cell>
          <cell r="M128">
            <v>1062744</v>
          </cell>
          <cell r="N128">
            <v>3.8128655631083308E-2</v>
          </cell>
          <cell r="O128">
            <v>40521</v>
          </cell>
        </row>
        <row r="129">
          <cell r="A129">
            <v>0</v>
          </cell>
          <cell r="C129" t="str">
            <v>5191</v>
          </cell>
          <cell r="N129" t="str">
            <v/>
          </cell>
          <cell r="O129" t="str">
            <v/>
          </cell>
        </row>
        <row r="130">
          <cell r="A130" t="str">
            <v>_/_5191_/_111010</v>
          </cell>
          <cell r="B130">
            <v>0</v>
          </cell>
          <cell r="C130" t="str">
            <v>5191</v>
          </cell>
          <cell r="D130" t="str">
            <v>111010</v>
          </cell>
          <cell r="E130" t="str">
            <v>Cash in Hand - at Mills</v>
          </cell>
          <cell r="F130">
            <v>2040484</v>
          </cell>
          <cell r="H130">
            <v>0</v>
          </cell>
          <cell r="I130">
            <v>2040484</v>
          </cell>
          <cell r="J130">
            <v>0</v>
          </cell>
          <cell r="K130">
            <v>2040484</v>
          </cell>
          <cell r="M130">
            <v>313161</v>
          </cell>
          <cell r="N130">
            <v>5.5157666503811136</v>
          </cell>
          <cell r="O130">
            <v>1727323</v>
          </cell>
        </row>
        <row r="131">
          <cell r="A131" t="str">
            <v>_/_5191_/_</v>
          </cell>
          <cell r="C131" t="str">
            <v>5191</v>
          </cell>
          <cell r="E131" t="str">
            <v>TB Total - Cash in hand</v>
          </cell>
          <cell r="F131">
            <v>2040484</v>
          </cell>
          <cell r="H131">
            <v>0</v>
          </cell>
          <cell r="I131">
            <v>2040484</v>
          </cell>
          <cell r="J131">
            <v>0</v>
          </cell>
          <cell r="K131">
            <v>2040484</v>
          </cell>
          <cell r="M131">
            <v>313161</v>
          </cell>
          <cell r="N131">
            <v>5.5157666503811136</v>
          </cell>
          <cell r="O131">
            <v>1727323</v>
          </cell>
        </row>
        <row r="132">
          <cell r="A132">
            <v>0</v>
          </cell>
          <cell r="C132" t="str">
            <v>5192</v>
          </cell>
          <cell r="N132" t="str">
            <v/>
          </cell>
          <cell r="O132" t="str">
            <v/>
          </cell>
        </row>
        <row r="133">
          <cell r="A133" t="str">
            <v>_/_5192_/_112301</v>
          </cell>
          <cell r="B133">
            <v>0</v>
          </cell>
          <cell r="C133" t="str">
            <v>5192</v>
          </cell>
          <cell r="D133" t="str">
            <v>112301</v>
          </cell>
          <cell r="E133" t="str">
            <v>MCB Muzaffargarh Current A/C 17</v>
          </cell>
          <cell r="F133">
            <v>42820.66</v>
          </cell>
          <cell r="H133">
            <v>0</v>
          </cell>
          <cell r="I133">
            <v>42820.66</v>
          </cell>
          <cell r="J133">
            <v>0</v>
          </cell>
          <cell r="K133">
            <v>42820.66</v>
          </cell>
          <cell r="M133">
            <v>71719.66</v>
          </cell>
          <cell r="N133">
            <v>-0.40294390687295506</v>
          </cell>
          <cell r="O133">
            <v>-28899</v>
          </cell>
        </row>
        <row r="134">
          <cell r="A134" t="str">
            <v>_/_5192_/_112302</v>
          </cell>
          <cell r="B134">
            <v>0</v>
          </cell>
          <cell r="C134" t="str">
            <v>5192</v>
          </cell>
          <cell r="D134" t="str">
            <v>112302</v>
          </cell>
          <cell r="E134" t="str">
            <v>MCB H.A.R. Br. Multan Current A</v>
          </cell>
          <cell r="F134">
            <v>0.13</v>
          </cell>
          <cell r="H134">
            <v>0</v>
          </cell>
          <cell r="I134">
            <v>0.13</v>
          </cell>
          <cell r="J134">
            <v>0</v>
          </cell>
          <cell r="K134">
            <v>0.13</v>
          </cell>
          <cell r="M134">
            <v>0</v>
          </cell>
          <cell r="N134" t="str">
            <v/>
          </cell>
          <cell r="O134">
            <v>0.13</v>
          </cell>
        </row>
        <row r="135">
          <cell r="A135" t="str">
            <v>_/_5192_/_112303</v>
          </cell>
          <cell r="B135">
            <v>0</v>
          </cell>
          <cell r="C135" t="str">
            <v>5192</v>
          </cell>
          <cell r="D135" t="str">
            <v>112303</v>
          </cell>
          <cell r="E135" t="str">
            <v>MCB Mumtazabad Multan Current A</v>
          </cell>
          <cell r="F135">
            <v>4215.8900000000003</v>
          </cell>
          <cell r="H135">
            <v>0</v>
          </cell>
          <cell r="I135">
            <v>4215.8900000000003</v>
          </cell>
          <cell r="J135">
            <v>0</v>
          </cell>
          <cell r="K135">
            <v>4215.8900000000003</v>
          </cell>
          <cell r="M135">
            <v>4215.8900000000003</v>
          </cell>
          <cell r="N135">
            <v>0</v>
          </cell>
          <cell r="O135">
            <v>0</v>
          </cell>
        </row>
        <row r="136">
          <cell r="A136" t="str">
            <v>_/_5192_/_112304</v>
          </cell>
          <cell r="B136">
            <v>0</v>
          </cell>
          <cell r="C136" t="str">
            <v>5192</v>
          </cell>
          <cell r="D136" t="str">
            <v>112304</v>
          </cell>
          <cell r="E136" t="str">
            <v>MCB Adamjee House Karachi Curre</v>
          </cell>
          <cell r="F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M136">
            <v>24910.28</v>
          </cell>
          <cell r="N136">
            <v>-1</v>
          </cell>
          <cell r="O136">
            <v>-24910.28</v>
          </cell>
        </row>
        <row r="137">
          <cell r="A137" t="str">
            <v>_/_5192_/_112305</v>
          </cell>
          <cell r="B137">
            <v>0</v>
          </cell>
          <cell r="C137" t="str">
            <v>5192</v>
          </cell>
          <cell r="D137" t="str">
            <v>112305</v>
          </cell>
          <cell r="E137" t="str">
            <v>HBL Railway Road Muzaffargarh C</v>
          </cell>
          <cell r="F137">
            <v>15282.5</v>
          </cell>
          <cell r="H137">
            <v>0</v>
          </cell>
          <cell r="I137">
            <v>15282.5</v>
          </cell>
          <cell r="J137">
            <v>0</v>
          </cell>
          <cell r="K137">
            <v>15282.5</v>
          </cell>
          <cell r="M137">
            <v>788</v>
          </cell>
          <cell r="N137">
            <v>18.394035532994923</v>
          </cell>
          <cell r="O137">
            <v>14494.5</v>
          </cell>
        </row>
        <row r="138">
          <cell r="A138" t="str">
            <v>_/_5192_/_112309</v>
          </cell>
          <cell r="B138">
            <v>0</v>
          </cell>
          <cell r="C138" t="str">
            <v>5192</v>
          </cell>
          <cell r="D138" t="str">
            <v>112309</v>
          </cell>
          <cell r="E138" t="str">
            <v>HBL Quaid-e-Azam Shopping Cente</v>
          </cell>
          <cell r="F138">
            <v>809.5</v>
          </cell>
          <cell r="H138">
            <v>0</v>
          </cell>
          <cell r="I138">
            <v>809.5</v>
          </cell>
          <cell r="J138">
            <v>0</v>
          </cell>
          <cell r="K138">
            <v>809.5</v>
          </cell>
          <cell r="M138">
            <v>809.5</v>
          </cell>
          <cell r="N138">
            <v>0</v>
          </cell>
          <cell r="O138">
            <v>0</v>
          </cell>
        </row>
        <row r="139">
          <cell r="A139" t="str">
            <v>_/_5192_/_112310</v>
          </cell>
          <cell r="B139">
            <v>0</v>
          </cell>
          <cell r="C139" t="str">
            <v>5192</v>
          </cell>
          <cell r="D139" t="str">
            <v>112310</v>
          </cell>
          <cell r="E139" t="str">
            <v>HBL Corporate Br. Multan Curren</v>
          </cell>
          <cell r="F139">
            <v>31822373.460000001</v>
          </cell>
          <cell r="H139">
            <v>0</v>
          </cell>
          <cell r="I139">
            <v>31822373.460000001</v>
          </cell>
          <cell r="J139">
            <v>0</v>
          </cell>
          <cell r="K139">
            <v>31822373.460000001</v>
          </cell>
          <cell r="M139">
            <v>1261552.47</v>
          </cell>
          <cell r="N139">
            <v>24.224772030290584</v>
          </cell>
          <cell r="O139">
            <v>30560820.990000002</v>
          </cell>
        </row>
        <row r="140">
          <cell r="A140" t="str">
            <v>_/_5192_/_112311</v>
          </cell>
          <cell r="B140">
            <v>0</v>
          </cell>
          <cell r="C140" t="str">
            <v>5192</v>
          </cell>
          <cell r="D140" t="str">
            <v>112311</v>
          </cell>
          <cell r="E140" t="str">
            <v>HBL Stock Exchange Karachi Curr</v>
          </cell>
          <cell r="F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M140">
            <v>0</v>
          </cell>
          <cell r="N140" t="str">
            <v/>
          </cell>
          <cell r="O140">
            <v>0</v>
          </cell>
        </row>
        <row r="141">
          <cell r="A141" t="str">
            <v>_/_5192_/_112312A</v>
          </cell>
          <cell r="B141">
            <v>0</v>
          </cell>
          <cell r="C141" t="str">
            <v>5192</v>
          </cell>
          <cell r="D141" t="str">
            <v>112312A</v>
          </cell>
          <cell r="E141" t="str">
            <v>UBL Main Br. Muzaffargarh Curre</v>
          </cell>
          <cell r="F141">
            <v>15826.23</v>
          </cell>
          <cell r="H141">
            <v>0</v>
          </cell>
          <cell r="I141">
            <v>15826.23</v>
          </cell>
          <cell r="J141">
            <v>0</v>
          </cell>
          <cell r="K141">
            <v>15826.23</v>
          </cell>
          <cell r="M141">
            <v>639380.94999999995</v>
          </cell>
          <cell r="N141">
            <v>-0.97524757345366642</v>
          </cell>
          <cell r="O141">
            <v>-623554.72</v>
          </cell>
        </row>
        <row r="142">
          <cell r="A142" t="str">
            <v>_/_5192_/_112313</v>
          </cell>
          <cell r="B142">
            <v>0</v>
          </cell>
          <cell r="C142" t="str">
            <v>5192</v>
          </cell>
          <cell r="D142" t="str">
            <v>112313</v>
          </cell>
          <cell r="E142" t="str">
            <v>UBL Chowk Shah Abbas Multan Cur</v>
          </cell>
          <cell r="F142">
            <v>11332.68</v>
          </cell>
          <cell r="H142">
            <v>0</v>
          </cell>
          <cell r="I142">
            <v>11332.68</v>
          </cell>
          <cell r="J142">
            <v>0</v>
          </cell>
          <cell r="K142">
            <v>11332.68</v>
          </cell>
          <cell r="M142">
            <v>11332.68</v>
          </cell>
          <cell r="N142">
            <v>0</v>
          </cell>
          <cell r="O142">
            <v>0</v>
          </cell>
        </row>
        <row r="143">
          <cell r="A143" t="str">
            <v>_/_5192_/_112315</v>
          </cell>
          <cell r="B143">
            <v>0</v>
          </cell>
          <cell r="C143" t="str">
            <v>5192</v>
          </cell>
          <cell r="D143" t="str">
            <v>112315</v>
          </cell>
          <cell r="E143" t="str">
            <v>NBP Main Br. Muzaffargarh Curre</v>
          </cell>
          <cell r="F143">
            <v>12</v>
          </cell>
          <cell r="H143">
            <v>0</v>
          </cell>
          <cell r="I143">
            <v>12</v>
          </cell>
          <cell r="J143">
            <v>0</v>
          </cell>
          <cell r="K143">
            <v>12</v>
          </cell>
          <cell r="M143">
            <v>12</v>
          </cell>
          <cell r="N143">
            <v>0</v>
          </cell>
          <cell r="O143">
            <v>0</v>
          </cell>
        </row>
        <row r="144">
          <cell r="A144" t="str">
            <v>_/_5192_/_112316</v>
          </cell>
          <cell r="B144">
            <v>0</v>
          </cell>
          <cell r="C144" t="str">
            <v>5192</v>
          </cell>
          <cell r="D144" t="str">
            <v>112316</v>
          </cell>
          <cell r="E144" t="str">
            <v>NBP Thermal Power Station Muzaf</v>
          </cell>
          <cell r="F144">
            <v>1440</v>
          </cell>
          <cell r="H144">
            <v>0</v>
          </cell>
          <cell r="I144">
            <v>1440</v>
          </cell>
          <cell r="J144">
            <v>0</v>
          </cell>
          <cell r="K144">
            <v>1440</v>
          </cell>
          <cell r="M144">
            <v>1440</v>
          </cell>
          <cell r="N144">
            <v>0</v>
          </cell>
          <cell r="O144">
            <v>0</v>
          </cell>
        </row>
        <row r="145">
          <cell r="A145" t="str">
            <v>_/_5192_/_112317</v>
          </cell>
          <cell r="B145">
            <v>0</v>
          </cell>
          <cell r="C145" t="str">
            <v>5192</v>
          </cell>
          <cell r="D145" t="str">
            <v>112317</v>
          </cell>
          <cell r="E145" t="str">
            <v>NBP Bhutta Pur Br. Muzaffargarh</v>
          </cell>
          <cell r="F145">
            <v>937.5</v>
          </cell>
          <cell r="H145">
            <v>0</v>
          </cell>
          <cell r="I145">
            <v>937.5</v>
          </cell>
          <cell r="J145">
            <v>0</v>
          </cell>
          <cell r="K145">
            <v>937.5</v>
          </cell>
          <cell r="M145">
            <v>937.5</v>
          </cell>
          <cell r="N145">
            <v>0</v>
          </cell>
          <cell r="O145">
            <v>0</v>
          </cell>
        </row>
        <row r="146">
          <cell r="A146" t="str">
            <v>_/_5192_/_112318</v>
          </cell>
          <cell r="B146">
            <v>0</v>
          </cell>
          <cell r="C146" t="str">
            <v>5192</v>
          </cell>
          <cell r="D146" t="str">
            <v>112318</v>
          </cell>
          <cell r="E146" t="str">
            <v>NBP Mumtazabad Multan Current A</v>
          </cell>
          <cell r="F146">
            <v>112826.96</v>
          </cell>
          <cell r="H146">
            <v>0</v>
          </cell>
          <cell r="I146">
            <v>112826.96</v>
          </cell>
          <cell r="J146">
            <v>0</v>
          </cell>
          <cell r="K146">
            <v>112826.96</v>
          </cell>
          <cell r="M146">
            <v>112826.96</v>
          </cell>
          <cell r="N146">
            <v>0</v>
          </cell>
          <cell r="O146">
            <v>0</v>
          </cell>
        </row>
        <row r="147">
          <cell r="A147" t="str">
            <v>_/_5192_/_112320</v>
          </cell>
          <cell r="B147">
            <v>0</v>
          </cell>
          <cell r="C147" t="str">
            <v>5192</v>
          </cell>
          <cell r="D147" t="str">
            <v>112320</v>
          </cell>
          <cell r="E147" t="str">
            <v>Bank Al Habib Multan Current A/</v>
          </cell>
          <cell r="F147">
            <v>487415.39</v>
          </cell>
          <cell r="H147">
            <v>0</v>
          </cell>
          <cell r="I147">
            <v>487415.39</v>
          </cell>
          <cell r="J147">
            <v>0</v>
          </cell>
          <cell r="K147">
            <v>487415.39</v>
          </cell>
          <cell r="M147">
            <v>285881.78999999998</v>
          </cell>
          <cell r="N147">
            <v>0.70495430996147057</v>
          </cell>
          <cell r="O147">
            <v>201533.60000000003</v>
          </cell>
        </row>
        <row r="148">
          <cell r="A148" t="str">
            <v>_/_5192_/_112322</v>
          </cell>
          <cell r="B148">
            <v>0</v>
          </cell>
          <cell r="C148" t="str">
            <v>5192</v>
          </cell>
          <cell r="D148" t="str">
            <v>112322</v>
          </cell>
          <cell r="E148" t="str">
            <v>IDBP Multan Current A/C</v>
          </cell>
          <cell r="F148">
            <v>2768.81</v>
          </cell>
          <cell r="H148">
            <v>0</v>
          </cell>
          <cell r="I148">
            <v>2768.81</v>
          </cell>
          <cell r="J148">
            <v>0</v>
          </cell>
          <cell r="K148">
            <v>2768.81</v>
          </cell>
          <cell r="M148">
            <v>2768.81</v>
          </cell>
          <cell r="N148">
            <v>0</v>
          </cell>
          <cell r="O148">
            <v>0</v>
          </cell>
        </row>
        <row r="149">
          <cell r="A149" t="str">
            <v>_/_5192_/_112323</v>
          </cell>
          <cell r="B149">
            <v>0</v>
          </cell>
          <cell r="C149" t="str">
            <v>5192</v>
          </cell>
          <cell r="D149" t="str">
            <v>112323</v>
          </cell>
          <cell r="E149" t="str">
            <v>Allied Bank Multan Cantt Curren</v>
          </cell>
          <cell r="F149">
            <v>2616.4699999999998</v>
          </cell>
          <cell r="H149">
            <v>0</v>
          </cell>
          <cell r="I149">
            <v>2616.4699999999998</v>
          </cell>
          <cell r="J149">
            <v>0</v>
          </cell>
          <cell r="K149">
            <v>2616.4699999999998</v>
          </cell>
          <cell r="M149">
            <v>2616.4699999999998</v>
          </cell>
          <cell r="N149">
            <v>0</v>
          </cell>
          <cell r="O149">
            <v>0</v>
          </cell>
        </row>
        <row r="150">
          <cell r="A150" t="str">
            <v>_/_5192_/_112324</v>
          </cell>
          <cell r="B150">
            <v>0</v>
          </cell>
          <cell r="C150" t="str">
            <v>5192</v>
          </cell>
          <cell r="D150" t="str">
            <v>112324</v>
          </cell>
          <cell r="E150" t="str">
            <v>Allied Bank Karachi Currnet A/C</v>
          </cell>
          <cell r="F150">
            <v>5253.23</v>
          </cell>
          <cell r="H150">
            <v>0</v>
          </cell>
          <cell r="I150">
            <v>5253.23</v>
          </cell>
          <cell r="J150">
            <v>0</v>
          </cell>
          <cell r="K150">
            <v>5253.23</v>
          </cell>
          <cell r="M150">
            <v>5253.23</v>
          </cell>
          <cell r="N150">
            <v>0</v>
          </cell>
          <cell r="O150">
            <v>0</v>
          </cell>
        </row>
        <row r="151">
          <cell r="A151" t="str">
            <v>_/_5192_/_112325</v>
          </cell>
          <cell r="B151">
            <v>0</v>
          </cell>
          <cell r="C151" t="str">
            <v>5192</v>
          </cell>
          <cell r="D151" t="str">
            <v>112325</v>
          </cell>
          <cell r="E151" t="str">
            <v>Bank of Tokyo Current A/C</v>
          </cell>
          <cell r="F151">
            <v>90.55</v>
          </cell>
          <cell r="H151">
            <v>0</v>
          </cell>
          <cell r="I151">
            <v>90.55</v>
          </cell>
          <cell r="J151">
            <v>0</v>
          </cell>
          <cell r="K151">
            <v>90.55</v>
          </cell>
          <cell r="M151">
            <v>90.55</v>
          </cell>
          <cell r="N151">
            <v>0</v>
          </cell>
          <cell r="O151">
            <v>0</v>
          </cell>
        </row>
        <row r="152">
          <cell r="A152" t="str">
            <v>_/_5192_/_112327</v>
          </cell>
          <cell r="B152">
            <v>0</v>
          </cell>
          <cell r="C152" t="str">
            <v>5192</v>
          </cell>
          <cell r="D152" t="str">
            <v>112327</v>
          </cell>
          <cell r="E152" t="str">
            <v>Faisal Islamic Bank of Bahrain</v>
          </cell>
          <cell r="F152">
            <v>10250</v>
          </cell>
          <cell r="H152">
            <v>0</v>
          </cell>
          <cell r="I152">
            <v>10250</v>
          </cell>
          <cell r="J152">
            <v>0</v>
          </cell>
          <cell r="K152">
            <v>10250</v>
          </cell>
          <cell r="M152">
            <v>10250</v>
          </cell>
          <cell r="N152">
            <v>0</v>
          </cell>
          <cell r="O152">
            <v>0</v>
          </cell>
        </row>
        <row r="153">
          <cell r="A153" t="str">
            <v>_/_5192_/_112328</v>
          </cell>
          <cell r="B153">
            <v>0</v>
          </cell>
          <cell r="C153" t="str">
            <v>5192</v>
          </cell>
          <cell r="D153" t="str">
            <v>112328</v>
          </cell>
          <cell r="E153" t="str">
            <v>ACBL Multan Current A/C 682</v>
          </cell>
          <cell r="F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M153">
            <v>0</v>
          </cell>
          <cell r="N153" t="str">
            <v/>
          </cell>
          <cell r="O153">
            <v>0</v>
          </cell>
        </row>
        <row r="154">
          <cell r="A154" t="str">
            <v>_/_5192_/_112329</v>
          </cell>
          <cell r="B154">
            <v>0</v>
          </cell>
          <cell r="C154" t="str">
            <v>5192</v>
          </cell>
          <cell r="D154" t="str">
            <v>112329</v>
          </cell>
          <cell r="E154" t="str">
            <v>Prime Commercial Bank Multan Cu</v>
          </cell>
          <cell r="F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M154">
            <v>0</v>
          </cell>
          <cell r="N154" t="str">
            <v/>
          </cell>
          <cell r="O154">
            <v>0</v>
          </cell>
        </row>
        <row r="155">
          <cell r="A155" t="str">
            <v>_/_5192_/_112330</v>
          </cell>
          <cell r="B155">
            <v>0</v>
          </cell>
          <cell r="C155" t="str">
            <v>5192</v>
          </cell>
          <cell r="D155" t="str">
            <v>112330</v>
          </cell>
          <cell r="E155" t="str">
            <v>Metropolitan Bank Multan Cantt</v>
          </cell>
          <cell r="F155">
            <v>45569</v>
          </cell>
          <cell r="H155">
            <v>0</v>
          </cell>
          <cell r="I155">
            <v>45569</v>
          </cell>
          <cell r="J155">
            <v>0</v>
          </cell>
          <cell r="K155">
            <v>45569</v>
          </cell>
          <cell r="M155">
            <v>45569</v>
          </cell>
          <cell r="N155">
            <v>0</v>
          </cell>
          <cell r="O155">
            <v>0</v>
          </cell>
        </row>
        <row r="156">
          <cell r="A156" t="str">
            <v>_/_5192_/_112333</v>
          </cell>
          <cell r="B156">
            <v>0</v>
          </cell>
          <cell r="C156" t="str">
            <v>5192</v>
          </cell>
          <cell r="D156" t="str">
            <v>112333</v>
          </cell>
          <cell r="E156" t="str">
            <v>Soneri Bank Multan Cantt Curren</v>
          </cell>
          <cell r="F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M156">
            <v>2993.05</v>
          </cell>
          <cell r="N156">
            <v>-1</v>
          </cell>
          <cell r="O156">
            <v>-2993.05</v>
          </cell>
        </row>
        <row r="157">
          <cell r="A157" t="str">
            <v>_/_5192_/_112342</v>
          </cell>
          <cell r="B157">
            <v>0</v>
          </cell>
          <cell r="C157" t="str">
            <v>5192</v>
          </cell>
          <cell r="D157" t="str">
            <v>112342</v>
          </cell>
          <cell r="E157" t="str">
            <v>Soneri Bank Lahore  Collection</v>
          </cell>
          <cell r="F157">
            <v>5000</v>
          </cell>
          <cell r="H157">
            <v>0</v>
          </cell>
          <cell r="I157">
            <v>5000</v>
          </cell>
          <cell r="J157">
            <v>0</v>
          </cell>
          <cell r="K157">
            <v>5000</v>
          </cell>
          <cell r="M157">
            <v>5000</v>
          </cell>
          <cell r="N157">
            <v>0</v>
          </cell>
          <cell r="O157">
            <v>0</v>
          </cell>
        </row>
        <row r="158">
          <cell r="A158" t="str">
            <v>_/_5192_/_112343</v>
          </cell>
          <cell r="B158">
            <v>0</v>
          </cell>
          <cell r="C158" t="str">
            <v>5192</v>
          </cell>
          <cell r="D158" t="str">
            <v>112343</v>
          </cell>
          <cell r="E158" t="str">
            <v>Faysal Bank Multan Current A/C</v>
          </cell>
          <cell r="F158">
            <v>505091.98</v>
          </cell>
          <cell r="H158">
            <v>0</v>
          </cell>
          <cell r="I158">
            <v>505091.98</v>
          </cell>
          <cell r="J158">
            <v>0</v>
          </cell>
          <cell r="K158">
            <v>505091.98</v>
          </cell>
          <cell r="M158">
            <v>218347.73</v>
          </cell>
          <cell r="N158">
            <v>1.3132458487202956</v>
          </cell>
          <cell r="O158">
            <v>286744.25</v>
          </cell>
        </row>
        <row r="159">
          <cell r="A159" t="str">
            <v>_/_5192_/_112344</v>
          </cell>
          <cell r="B159">
            <v>0</v>
          </cell>
          <cell r="C159" t="str">
            <v>5192</v>
          </cell>
          <cell r="D159" t="str">
            <v>112344</v>
          </cell>
          <cell r="E159" t="str">
            <v>Prime Commercial Bank 80-Abdali</v>
          </cell>
          <cell r="F159">
            <v>14900</v>
          </cell>
          <cell r="H159">
            <v>0</v>
          </cell>
          <cell r="I159">
            <v>14900</v>
          </cell>
          <cell r="J159">
            <v>0</v>
          </cell>
          <cell r="K159">
            <v>14900</v>
          </cell>
          <cell r="M159">
            <v>14900</v>
          </cell>
          <cell r="N159">
            <v>0</v>
          </cell>
          <cell r="O159">
            <v>0</v>
          </cell>
        </row>
        <row r="160">
          <cell r="A160" t="str">
            <v>_/_5192_/_112345</v>
          </cell>
          <cell r="B160">
            <v>0</v>
          </cell>
          <cell r="C160" t="str">
            <v>5192</v>
          </cell>
          <cell r="D160" t="str">
            <v>112345</v>
          </cell>
          <cell r="E160" t="str">
            <v>BoP Multan Current A/C</v>
          </cell>
          <cell r="F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M160">
            <v>0</v>
          </cell>
          <cell r="N160" t="str">
            <v/>
          </cell>
          <cell r="O160">
            <v>0</v>
          </cell>
        </row>
        <row r="161">
          <cell r="A161" t="str">
            <v>_/_5192_/_112346</v>
          </cell>
          <cell r="B161">
            <v>0</v>
          </cell>
          <cell r="C161" t="str">
            <v>5192</v>
          </cell>
          <cell r="D161" t="str">
            <v>112346</v>
          </cell>
          <cell r="E161" t="str">
            <v>ACBL Rahimyar Khan Current A/C</v>
          </cell>
          <cell r="F161">
            <v>800</v>
          </cell>
          <cell r="H161">
            <v>0</v>
          </cell>
          <cell r="I161">
            <v>800</v>
          </cell>
          <cell r="J161">
            <v>0</v>
          </cell>
          <cell r="K161">
            <v>800</v>
          </cell>
          <cell r="M161">
            <v>800</v>
          </cell>
          <cell r="N161">
            <v>0</v>
          </cell>
          <cell r="O161">
            <v>0</v>
          </cell>
        </row>
        <row r="162">
          <cell r="A162" t="str">
            <v>_/_5192_/_112348</v>
          </cell>
          <cell r="B162">
            <v>0</v>
          </cell>
          <cell r="C162" t="str">
            <v>5192</v>
          </cell>
          <cell r="D162" t="str">
            <v>112348</v>
          </cell>
          <cell r="E162" t="str">
            <v>Soneri Bank Karachi Current A/C</v>
          </cell>
          <cell r="F162">
            <v>4850</v>
          </cell>
          <cell r="H162">
            <v>0</v>
          </cell>
          <cell r="I162">
            <v>4850</v>
          </cell>
          <cell r="J162">
            <v>0</v>
          </cell>
          <cell r="K162">
            <v>4850</v>
          </cell>
          <cell r="M162">
            <v>4850</v>
          </cell>
          <cell r="N162">
            <v>0</v>
          </cell>
          <cell r="O162">
            <v>0</v>
          </cell>
        </row>
        <row r="163">
          <cell r="A163" t="str">
            <v>_/_5192_/_112349</v>
          </cell>
          <cell r="B163">
            <v>0</v>
          </cell>
          <cell r="C163" t="str">
            <v>5192</v>
          </cell>
          <cell r="D163" t="str">
            <v>112349</v>
          </cell>
          <cell r="E163" t="str">
            <v>UBL Multan Current A/C 5876-08</v>
          </cell>
          <cell r="F163">
            <v>35402.629999999997</v>
          </cell>
          <cell r="H163">
            <v>0</v>
          </cell>
          <cell r="I163">
            <v>35402.629999999997</v>
          </cell>
          <cell r="J163">
            <v>0</v>
          </cell>
          <cell r="K163">
            <v>35402.629999999997</v>
          </cell>
          <cell r="M163">
            <v>35402.629999999997</v>
          </cell>
          <cell r="N163">
            <v>0</v>
          </cell>
          <cell r="O163">
            <v>0</v>
          </cell>
        </row>
        <row r="164">
          <cell r="A164" t="str">
            <v>_/_5192_/_112350</v>
          </cell>
          <cell r="B164">
            <v>0</v>
          </cell>
          <cell r="C164" t="str">
            <v>5192</v>
          </cell>
          <cell r="D164" t="str">
            <v>112350</v>
          </cell>
          <cell r="E164" t="str">
            <v>Union Bank Current A/C 459096-0</v>
          </cell>
          <cell r="F164">
            <v>3514.58</v>
          </cell>
          <cell r="H164">
            <v>0</v>
          </cell>
          <cell r="I164">
            <v>3514.58</v>
          </cell>
          <cell r="J164">
            <v>0</v>
          </cell>
          <cell r="K164">
            <v>3514.58</v>
          </cell>
          <cell r="M164">
            <v>280451.78999999998</v>
          </cell>
          <cell r="N164">
            <v>-0.98746814916032444</v>
          </cell>
          <cell r="O164">
            <v>-276937.20999999996</v>
          </cell>
        </row>
        <row r="165">
          <cell r="A165" t="str">
            <v>_/_5192_/_112351</v>
          </cell>
          <cell r="B165">
            <v>0</v>
          </cell>
          <cell r="C165" t="str">
            <v>5192</v>
          </cell>
          <cell r="D165" t="str">
            <v>112351</v>
          </cell>
          <cell r="E165" t="str">
            <v>Meezan Bank Multan Current A/C</v>
          </cell>
          <cell r="F165">
            <v>4273931.97</v>
          </cell>
          <cell r="H165">
            <v>0</v>
          </cell>
          <cell r="I165">
            <v>4273931.97</v>
          </cell>
          <cell r="J165">
            <v>0</v>
          </cell>
          <cell r="K165">
            <v>4273931.97</v>
          </cell>
          <cell r="M165">
            <v>664767.18999999994</v>
          </cell>
          <cell r="N165">
            <v>5.429216174161664</v>
          </cell>
          <cell r="O165">
            <v>3609164.78</v>
          </cell>
        </row>
        <row r="166">
          <cell r="A166" t="str">
            <v>_/_5192_/_112352</v>
          </cell>
          <cell r="B166">
            <v>0</v>
          </cell>
          <cell r="C166" t="str">
            <v>5192</v>
          </cell>
          <cell r="D166" t="str">
            <v>112352</v>
          </cell>
          <cell r="E166" t="str">
            <v>ABL Hassan Arcade Multan Curren</v>
          </cell>
          <cell r="F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M166">
            <v>0</v>
          </cell>
          <cell r="N166" t="str">
            <v/>
          </cell>
          <cell r="O166">
            <v>0</v>
          </cell>
        </row>
        <row r="167">
          <cell r="A167" t="str">
            <v>_/_5192_/_112353</v>
          </cell>
          <cell r="B167">
            <v>0</v>
          </cell>
          <cell r="C167" t="str">
            <v>5192</v>
          </cell>
          <cell r="D167" t="str">
            <v>112353</v>
          </cell>
          <cell r="E167" t="str">
            <v>MCB Qasim Road Multan Current A</v>
          </cell>
          <cell r="F167">
            <v>7901.2</v>
          </cell>
          <cell r="H167">
            <v>0</v>
          </cell>
          <cell r="I167">
            <v>7901.2</v>
          </cell>
          <cell r="J167">
            <v>0</v>
          </cell>
          <cell r="K167">
            <v>7901.2</v>
          </cell>
          <cell r="M167">
            <v>274722.21999999997</v>
          </cell>
          <cell r="N167">
            <v>-0.97123931220416027</v>
          </cell>
          <cell r="O167">
            <v>-266821.01999999996</v>
          </cell>
        </row>
        <row r="168">
          <cell r="A168" t="str">
            <v>_/_5192_/_112354</v>
          </cell>
          <cell r="B168">
            <v>0</v>
          </cell>
          <cell r="C168" t="str">
            <v>5192</v>
          </cell>
          <cell r="D168" t="str">
            <v>112354</v>
          </cell>
          <cell r="E168" t="str">
            <v>UBL Abdali Road Multan Current</v>
          </cell>
          <cell r="F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M168">
            <v>5280106.8899999997</v>
          </cell>
          <cell r="N168">
            <v>-1</v>
          </cell>
          <cell r="O168">
            <v>-5280106.8899999997</v>
          </cell>
        </row>
        <row r="169">
          <cell r="A169" t="str">
            <v>_/_5192_/_112355</v>
          </cell>
          <cell r="B169">
            <v>0</v>
          </cell>
          <cell r="C169" t="str">
            <v>5192</v>
          </cell>
          <cell r="D169" t="str">
            <v>112355</v>
          </cell>
          <cell r="E169" t="str">
            <v>NBP Main Branch Hussain Agahi R</v>
          </cell>
          <cell r="F169">
            <v>1640997</v>
          </cell>
          <cell r="H169">
            <v>0</v>
          </cell>
          <cell r="I169">
            <v>1640997</v>
          </cell>
          <cell r="J169">
            <v>0</v>
          </cell>
          <cell r="K169">
            <v>1640997</v>
          </cell>
          <cell r="M169">
            <v>373725</v>
          </cell>
          <cell r="N169">
            <v>3.3909211318482844</v>
          </cell>
          <cell r="O169">
            <v>1267272</v>
          </cell>
        </row>
        <row r="170">
          <cell r="A170" t="str">
            <v>_/_5192_/_112356</v>
          </cell>
          <cell r="B170">
            <v>0</v>
          </cell>
          <cell r="C170" t="str">
            <v>5192</v>
          </cell>
          <cell r="D170" t="str">
            <v>112356</v>
          </cell>
          <cell r="E170" t="str">
            <v>ACBL, Multan, Current A/C 00130</v>
          </cell>
          <cell r="F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M170">
            <v>27515</v>
          </cell>
          <cell r="N170">
            <v>-1</v>
          </cell>
          <cell r="O170">
            <v>-27515</v>
          </cell>
        </row>
        <row r="171">
          <cell r="A171" t="str">
            <v>_/_5192_/_112357</v>
          </cell>
          <cell r="B171">
            <v>0</v>
          </cell>
          <cell r="C171" t="str">
            <v>5192</v>
          </cell>
          <cell r="D171" t="str">
            <v>112357</v>
          </cell>
          <cell r="E171" t="str">
            <v>NIB Bank, Abdali Road, Multan,</v>
          </cell>
          <cell r="F171">
            <v>3524.67</v>
          </cell>
          <cell r="H171">
            <v>0</v>
          </cell>
          <cell r="I171">
            <v>3524.67</v>
          </cell>
          <cell r="J171">
            <v>0</v>
          </cell>
          <cell r="K171">
            <v>3524.67</v>
          </cell>
          <cell r="M171">
            <v>183524.67</v>
          </cell>
          <cell r="N171">
            <v>-0.98079457110588997</v>
          </cell>
          <cell r="O171">
            <v>-180000</v>
          </cell>
        </row>
        <row r="172">
          <cell r="A172" t="str">
            <v>_/_5192_/_112358</v>
          </cell>
          <cell r="B172">
            <v>0</v>
          </cell>
          <cell r="C172" t="str">
            <v>5192</v>
          </cell>
          <cell r="D172" t="str">
            <v>112358</v>
          </cell>
          <cell r="E172" t="str">
            <v>MCB, Qasim Road, Multan, Curren</v>
          </cell>
          <cell r="F172">
            <v>102000</v>
          </cell>
          <cell r="H172">
            <v>0</v>
          </cell>
          <cell r="I172">
            <v>102000</v>
          </cell>
          <cell r="J172">
            <v>0</v>
          </cell>
          <cell r="K172">
            <v>102000</v>
          </cell>
          <cell r="M172">
            <v>102000</v>
          </cell>
          <cell r="N172">
            <v>0</v>
          </cell>
          <cell r="O172">
            <v>0</v>
          </cell>
        </row>
        <row r="173">
          <cell r="A173" t="str">
            <v>_/_5192_/_112359 A</v>
          </cell>
          <cell r="B173">
            <v>0</v>
          </cell>
          <cell r="C173" t="str">
            <v>5192</v>
          </cell>
          <cell r="D173" t="str">
            <v>112359 A</v>
          </cell>
          <cell r="E173" t="str">
            <v>ABL, ChenOne Tower Abdali Rd, M</v>
          </cell>
          <cell r="F173">
            <v>3095927.73</v>
          </cell>
          <cell r="H173">
            <v>0</v>
          </cell>
          <cell r="I173">
            <v>3095927.73</v>
          </cell>
          <cell r="J173">
            <v>0</v>
          </cell>
          <cell r="K173">
            <v>3095927.73</v>
          </cell>
          <cell r="M173">
            <v>0</v>
          </cell>
          <cell r="N173" t="str">
            <v/>
          </cell>
          <cell r="O173">
            <v>3095927.73</v>
          </cell>
        </row>
        <row r="174">
          <cell r="A174" t="str">
            <v>_/_5192_/_112360</v>
          </cell>
          <cell r="B174">
            <v>0</v>
          </cell>
          <cell r="C174" t="str">
            <v>5192</v>
          </cell>
          <cell r="D174" t="str">
            <v>112360</v>
          </cell>
          <cell r="E174" t="str">
            <v>ACBL, Multan, Current A/C 00130</v>
          </cell>
          <cell r="F174">
            <v>87185</v>
          </cell>
          <cell r="H174">
            <v>0</v>
          </cell>
          <cell r="I174">
            <v>87185</v>
          </cell>
          <cell r="J174">
            <v>0</v>
          </cell>
          <cell r="K174">
            <v>87185</v>
          </cell>
          <cell r="M174">
            <v>0</v>
          </cell>
          <cell r="N174" t="str">
            <v/>
          </cell>
          <cell r="O174">
            <v>87185</v>
          </cell>
        </row>
        <row r="175">
          <cell r="A175" t="str">
            <v>_/_5192_/_123702</v>
          </cell>
          <cell r="B175">
            <v>0</v>
          </cell>
          <cell r="C175" t="str">
            <v>5192</v>
          </cell>
          <cell r="D175" t="str">
            <v>123702</v>
          </cell>
          <cell r="E175" t="str">
            <v>Bank Transfer Clearing account</v>
          </cell>
          <cell r="F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M175">
            <v>0</v>
          </cell>
          <cell r="N175" t="str">
            <v/>
          </cell>
          <cell r="O175">
            <v>0</v>
          </cell>
        </row>
        <row r="176">
          <cell r="A176" t="str">
            <v>_/_5192_/_321103</v>
          </cell>
          <cell r="B176">
            <v>0</v>
          </cell>
          <cell r="C176" t="str">
            <v>5192</v>
          </cell>
          <cell r="D176" t="str">
            <v>321103</v>
          </cell>
          <cell r="E176" t="str">
            <v>Bank Alfalah Multan C.F. 010007</v>
          </cell>
          <cell r="F176">
            <v>63464.79</v>
          </cell>
          <cell r="H176">
            <v>0</v>
          </cell>
          <cell r="I176">
            <v>63464.79</v>
          </cell>
          <cell r="J176">
            <v>0</v>
          </cell>
          <cell r="K176">
            <v>63464.79</v>
          </cell>
          <cell r="M176">
            <v>4105.79</v>
          </cell>
          <cell r="N176">
            <v>14.457388224921392</v>
          </cell>
          <cell r="O176">
            <v>59359</v>
          </cell>
        </row>
        <row r="177">
          <cell r="A177" t="str">
            <v>_/_5192_/_323699</v>
          </cell>
          <cell r="B177">
            <v>0</v>
          </cell>
          <cell r="C177" t="str">
            <v>5192</v>
          </cell>
          <cell r="D177" t="str">
            <v>323699</v>
          </cell>
          <cell r="E177" t="str">
            <v>Margin Against Loan Adjustment</v>
          </cell>
          <cell r="F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M177">
            <v>0</v>
          </cell>
          <cell r="N177" t="str">
            <v/>
          </cell>
          <cell r="O177">
            <v>0</v>
          </cell>
        </row>
        <row r="178">
          <cell r="A178" t="str">
            <v>_/_5192_/_</v>
          </cell>
          <cell r="C178" t="str">
            <v>5192</v>
          </cell>
          <cell r="E178" t="str">
            <v>TB Total - Cash at banks on Current accounts</v>
          </cell>
          <cell r="F178">
            <v>42426332.509999998</v>
          </cell>
          <cell r="H178">
            <v>0</v>
          </cell>
          <cell r="I178">
            <v>42426332.509999998</v>
          </cell>
          <cell r="J178">
            <v>0</v>
          </cell>
          <cell r="K178">
            <v>42426332.509999998</v>
          </cell>
          <cell r="M178">
            <v>9955567.6999999974</v>
          </cell>
          <cell r="N178">
            <v>3.2615683794707166</v>
          </cell>
          <cell r="O178">
            <v>32470764.810000002</v>
          </cell>
        </row>
        <row r="179">
          <cell r="A179">
            <v>0</v>
          </cell>
          <cell r="C179" t="str">
            <v>5193</v>
          </cell>
          <cell r="N179" t="str">
            <v/>
          </cell>
          <cell r="O179" t="str">
            <v/>
          </cell>
        </row>
        <row r="180">
          <cell r="A180" t="str">
            <v>_/_5193_/_</v>
          </cell>
          <cell r="C180" t="str">
            <v>5193</v>
          </cell>
          <cell r="E180" t="str">
            <v>TB Total - Cash at banks on Escrow accounts</v>
          </cell>
          <cell r="F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M180">
            <v>0</v>
          </cell>
          <cell r="N180" t="str">
            <v/>
          </cell>
          <cell r="O180">
            <v>0</v>
          </cell>
        </row>
        <row r="181">
          <cell r="A181">
            <v>0</v>
          </cell>
          <cell r="C181" t="str">
            <v>5194</v>
          </cell>
          <cell r="N181" t="str">
            <v/>
          </cell>
          <cell r="O181" t="str">
            <v/>
          </cell>
        </row>
        <row r="182">
          <cell r="A182" t="str">
            <v>_/_5194_/_112201</v>
          </cell>
          <cell r="B182">
            <v>0</v>
          </cell>
          <cell r="C182" t="str">
            <v>5194</v>
          </cell>
          <cell r="D182" t="str">
            <v>112201</v>
          </cell>
          <cell r="E182" t="str">
            <v>MCB Muzaffargarh Dividend A/C 6</v>
          </cell>
          <cell r="F182">
            <v>6450.5</v>
          </cell>
          <cell r="H182">
            <v>0</v>
          </cell>
          <cell r="I182">
            <v>6450.5</v>
          </cell>
          <cell r="J182">
            <v>0</v>
          </cell>
          <cell r="K182">
            <v>6450.5</v>
          </cell>
          <cell r="M182">
            <v>6450.5</v>
          </cell>
          <cell r="N182">
            <v>0</v>
          </cell>
          <cell r="O182">
            <v>0</v>
          </cell>
        </row>
        <row r="183">
          <cell r="A183" t="str">
            <v>_/_5194_/_112203</v>
          </cell>
          <cell r="B183">
            <v>0</v>
          </cell>
          <cell r="C183" t="str">
            <v>5194</v>
          </cell>
          <cell r="D183" t="str">
            <v>112203</v>
          </cell>
          <cell r="E183" t="str">
            <v>MCB Muzaffargarh Dividend A/C 9</v>
          </cell>
          <cell r="F183">
            <v>1122.75</v>
          </cell>
          <cell r="H183">
            <v>0</v>
          </cell>
          <cell r="I183">
            <v>1122.75</v>
          </cell>
          <cell r="J183">
            <v>0</v>
          </cell>
          <cell r="K183">
            <v>1122.75</v>
          </cell>
          <cell r="M183">
            <v>1122.75</v>
          </cell>
          <cell r="N183">
            <v>0</v>
          </cell>
          <cell r="O183">
            <v>0</v>
          </cell>
        </row>
        <row r="184">
          <cell r="A184" t="str">
            <v>_/_5194_/_112205</v>
          </cell>
          <cell r="B184">
            <v>0</v>
          </cell>
          <cell r="C184" t="str">
            <v>5194</v>
          </cell>
          <cell r="D184" t="str">
            <v>112205</v>
          </cell>
          <cell r="E184" t="str">
            <v>MCB Muzaffargarh Dividend A/C 1</v>
          </cell>
          <cell r="F184">
            <v>6439.5</v>
          </cell>
          <cell r="H184">
            <v>0</v>
          </cell>
          <cell r="I184">
            <v>6439.5</v>
          </cell>
          <cell r="J184">
            <v>0</v>
          </cell>
          <cell r="K184">
            <v>6439.5</v>
          </cell>
          <cell r="M184">
            <v>6439.5</v>
          </cell>
          <cell r="N184">
            <v>0</v>
          </cell>
          <cell r="O184">
            <v>0</v>
          </cell>
        </row>
        <row r="185">
          <cell r="A185" t="str">
            <v>_/_5194_/_112207</v>
          </cell>
          <cell r="B185">
            <v>0</v>
          </cell>
          <cell r="C185" t="str">
            <v>5194</v>
          </cell>
          <cell r="D185" t="str">
            <v>112207</v>
          </cell>
          <cell r="E185" t="str">
            <v>NBP Mumtazabad Multan Dividend</v>
          </cell>
          <cell r="F185">
            <v>10926</v>
          </cell>
          <cell r="H185">
            <v>0</v>
          </cell>
          <cell r="I185">
            <v>10926</v>
          </cell>
          <cell r="J185">
            <v>0</v>
          </cell>
          <cell r="K185">
            <v>10926</v>
          </cell>
          <cell r="M185">
            <v>10926</v>
          </cell>
          <cell r="N185">
            <v>0</v>
          </cell>
          <cell r="O185">
            <v>0</v>
          </cell>
        </row>
        <row r="186">
          <cell r="A186" t="str">
            <v>_/_5194_/_112208</v>
          </cell>
          <cell r="B186">
            <v>0</v>
          </cell>
          <cell r="C186" t="str">
            <v>5194</v>
          </cell>
          <cell r="D186" t="str">
            <v>112208</v>
          </cell>
          <cell r="E186" t="str">
            <v>NBP Mumtazabad Multan Dividend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M186">
            <v>0</v>
          </cell>
          <cell r="N186" t="str">
            <v/>
          </cell>
          <cell r="O186">
            <v>0</v>
          </cell>
        </row>
        <row r="187">
          <cell r="A187" t="str">
            <v>_/_5194_/_112211</v>
          </cell>
          <cell r="B187">
            <v>0</v>
          </cell>
          <cell r="C187" t="str">
            <v>5194</v>
          </cell>
          <cell r="D187" t="str">
            <v>112211</v>
          </cell>
          <cell r="E187" t="str">
            <v>HBL Corporate Br. Multan Divide</v>
          </cell>
          <cell r="F187">
            <v>18100</v>
          </cell>
          <cell r="H187">
            <v>0</v>
          </cell>
          <cell r="I187">
            <v>18100</v>
          </cell>
          <cell r="J187">
            <v>0</v>
          </cell>
          <cell r="K187">
            <v>18100</v>
          </cell>
          <cell r="M187">
            <v>18100</v>
          </cell>
          <cell r="N187">
            <v>0</v>
          </cell>
          <cell r="O187">
            <v>0</v>
          </cell>
        </row>
        <row r="188">
          <cell r="A188" t="str">
            <v>_/_5194_/_112213</v>
          </cell>
          <cell r="B188">
            <v>0</v>
          </cell>
          <cell r="C188" t="str">
            <v>5194</v>
          </cell>
          <cell r="D188" t="str">
            <v>112213</v>
          </cell>
          <cell r="E188" t="str">
            <v>HBL Corporate Br. Multan Divide</v>
          </cell>
          <cell r="F188">
            <v>7435.5</v>
          </cell>
          <cell r="H188">
            <v>0</v>
          </cell>
          <cell r="I188">
            <v>7435.5</v>
          </cell>
          <cell r="J188">
            <v>0</v>
          </cell>
          <cell r="K188">
            <v>7435.5</v>
          </cell>
          <cell r="M188">
            <v>7435.5</v>
          </cell>
          <cell r="N188">
            <v>0</v>
          </cell>
          <cell r="O188">
            <v>0</v>
          </cell>
        </row>
        <row r="189">
          <cell r="A189" t="str">
            <v>_/_5194_/_112214</v>
          </cell>
          <cell r="B189">
            <v>0</v>
          </cell>
          <cell r="C189" t="str">
            <v>5194</v>
          </cell>
          <cell r="D189" t="str">
            <v>112214</v>
          </cell>
          <cell r="E189" t="str">
            <v>HBL Corporate Br. Multan Divide</v>
          </cell>
          <cell r="F189">
            <v>13666</v>
          </cell>
          <cell r="H189">
            <v>0</v>
          </cell>
          <cell r="I189">
            <v>13666</v>
          </cell>
          <cell r="J189">
            <v>0</v>
          </cell>
          <cell r="K189">
            <v>13666</v>
          </cell>
          <cell r="M189">
            <v>13666</v>
          </cell>
          <cell r="N189">
            <v>0</v>
          </cell>
          <cell r="O189">
            <v>0</v>
          </cell>
        </row>
        <row r="190">
          <cell r="A190" t="str">
            <v>_/_5194_/_112215</v>
          </cell>
          <cell r="B190">
            <v>0</v>
          </cell>
          <cell r="C190" t="str">
            <v>5194</v>
          </cell>
          <cell r="D190" t="str">
            <v>112215</v>
          </cell>
          <cell r="E190" t="str">
            <v>HBL Corporate Br. Multan Divide</v>
          </cell>
          <cell r="F190">
            <v>13890</v>
          </cell>
          <cell r="H190">
            <v>0</v>
          </cell>
          <cell r="I190">
            <v>13890</v>
          </cell>
          <cell r="J190">
            <v>0</v>
          </cell>
          <cell r="K190">
            <v>13890</v>
          </cell>
          <cell r="M190">
            <v>13890</v>
          </cell>
          <cell r="N190">
            <v>0</v>
          </cell>
          <cell r="O190">
            <v>0</v>
          </cell>
        </row>
        <row r="191">
          <cell r="A191" t="str">
            <v>_/_5194_/_112218</v>
          </cell>
          <cell r="B191">
            <v>0</v>
          </cell>
          <cell r="C191" t="str">
            <v>5194</v>
          </cell>
          <cell r="D191" t="str">
            <v>112218</v>
          </cell>
          <cell r="E191" t="str">
            <v>Bank Alfalah Multan Dividend A/</v>
          </cell>
          <cell r="F191">
            <v>402192.5</v>
          </cell>
          <cell r="H191">
            <v>0</v>
          </cell>
          <cell r="I191">
            <v>402192.5</v>
          </cell>
          <cell r="J191">
            <v>0</v>
          </cell>
          <cell r="K191">
            <v>402192.5</v>
          </cell>
          <cell r="M191">
            <v>402192.5</v>
          </cell>
          <cell r="N191">
            <v>0</v>
          </cell>
          <cell r="O191">
            <v>0</v>
          </cell>
        </row>
        <row r="192">
          <cell r="A192" t="str">
            <v>_/_5194_/_112219</v>
          </cell>
          <cell r="B192">
            <v>0</v>
          </cell>
          <cell r="C192" t="str">
            <v>5194</v>
          </cell>
          <cell r="D192" t="str">
            <v>112219</v>
          </cell>
          <cell r="E192" t="str">
            <v>Bank Alfalah Multan Dividend A/</v>
          </cell>
          <cell r="F192">
            <v>39506.5</v>
          </cell>
          <cell r="H192">
            <v>0</v>
          </cell>
          <cell r="I192">
            <v>39506.5</v>
          </cell>
          <cell r="J192">
            <v>0</v>
          </cell>
          <cell r="K192">
            <v>39506.5</v>
          </cell>
          <cell r="M192">
            <v>39506.5</v>
          </cell>
          <cell r="N192">
            <v>0</v>
          </cell>
          <cell r="O192">
            <v>0</v>
          </cell>
        </row>
        <row r="193">
          <cell r="A193" t="str">
            <v>_/_5194_/_112220</v>
          </cell>
          <cell r="B193">
            <v>0</v>
          </cell>
          <cell r="C193" t="str">
            <v>5194</v>
          </cell>
          <cell r="D193" t="str">
            <v>112220</v>
          </cell>
          <cell r="E193" t="str">
            <v>Bank Alfalah Multan Dividend A/</v>
          </cell>
          <cell r="F193">
            <v>46053.75</v>
          </cell>
          <cell r="H193">
            <v>0</v>
          </cell>
          <cell r="I193">
            <v>46053.75</v>
          </cell>
          <cell r="J193">
            <v>0</v>
          </cell>
          <cell r="K193">
            <v>46053.75</v>
          </cell>
          <cell r="M193">
            <v>46053.75</v>
          </cell>
          <cell r="N193">
            <v>0</v>
          </cell>
          <cell r="O193">
            <v>0</v>
          </cell>
        </row>
        <row r="194">
          <cell r="A194" t="str">
            <v>_/_5194_/_</v>
          </cell>
          <cell r="C194" t="str">
            <v>5194</v>
          </cell>
          <cell r="E194" t="str">
            <v>TB Total - Cash at banks on Dividend accounts</v>
          </cell>
          <cell r="F194">
            <v>565783</v>
          </cell>
          <cell r="H194">
            <v>0</v>
          </cell>
          <cell r="I194">
            <v>565783</v>
          </cell>
          <cell r="J194">
            <v>0</v>
          </cell>
          <cell r="K194">
            <v>565783</v>
          </cell>
          <cell r="M194">
            <v>565783</v>
          </cell>
          <cell r="N194">
            <v>0</v>
          </cell>
          <cell r="O194">
            <v>0</v>
          </cell>
        </row>
        <row r="195">
          <cell r="A195">
            <v>0</v>
          </cell>
          <cell r="C195" t="str">
            <v>5195</v>
          </cell>
          <cell r="N195" t="str">
            <v/>
          </cell>
          <cell r="O195" t="str">
            <v/>
          </cell>
        </row>
        <row r="196">
          <cell r="A196" t="str">
            <v>_/_5195_/_112110A</v>
          </cell>
          <cell r="B196">
            <v>0</v>
          </cell>
          <cell r="C196" t="str">
            <v>5195</v>
          </cell>
          <cell r="D196" t="str">
            <v>112110A</v>
          </cell>
          <cell r="E196" t="str">
            <v>Soneri Bank Multan Saving A/C 0</v>
          </cell>
          <cell r="F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M196">
            <v>2468.2399999999998</v>
          </cell>
          <cell r="N196">
            <v>-1</v>
          </cell>
          <cell r="O196">
            <v>-2468.2399999999998</v>
          </cell>
        </row>
        <row r="197">
          <cell r="A197" t="str">
            <v>_/_5195_/_112130</v>
          </cell>
          <cell r="B197">
            <v>0</v>
          </cell>
          <cell r="C197" t="str">
            <v>5195</v>
          </cell>
          <cell r="D197" t="str">
            <v>112130</v>
          </cell>
          <cell r="E197" t="str">
            <v>UBL, Multan PLS Saving A/c 096-</v>
          </cell>
          <cell r="F197">
            <v>20000000</v>
          </cell>
          <cell r="H197">
            <v>0</v>
          </cell>
          <cell r="I197">
            <v>20000000</v>
          </cell>
          <cell r="J197">
            <v>0</v>
          </cell>
          <cell r="K197">
            <v>20000000</v>
          </cell>
          <cell r="M197">
            <v>0</v>
          </cell>
          <cell r="N197" t="str">
            <v/>
          </cell>
          <cell r="O197">
            <v>20000000</v>
          </cell>
        </row>
        <row r="198">
          <cell r="A198" t="str">
            <v>_/_5195_/_</v>
          </cell>
          <cell r="C198" t="str">
            <v>5195</v>
          </cell>
          <cell r="E198" t="str">
            <v>TB Total - Cash at banks on Saving accounts</v>
          </cell>
          <cell r="F198">
            <v>20000000</v>
          </cell>
          <cell r="H198">
            <v>0</v>
          </cell>
          <cell r="I198">
            <v>20000000</v>
          </cell>
          <cell r="J198">
            <v>0</v>
          </cell>
          <cell r="K198">
            <v>20000000</v>
          </cell>
          <cell r="M198">
            <v>2468.2399999999998</v>
          </cell>
          <cell r="N198">
            <v>8101.9397465400452</v>
          </cell>
          <cell r="O198">
            <v>19997531.760000002</v>
          </cell>
        </row>
        <row r="199">
          <cell r="A199">
            <v>0</v>
          </cell>
          <cell r="C199" t="str">
            <v>5211</v>
          </cell>
          <cell r="N199" t="str">
            <v/>
          </cell>
          <cell r="O199" t="str">
            <v/>
          </cell>
        </row>
        <row r="200">
          <cell r="A200" t="str">
            <v>_/_5211_/_201101</v>
          </cell>
          <cell r="B200">
            <v>0</v>
          </cell>
          <cell r="C200" t="str">
            <v>5211</v>
          </cell>
          <cell r="D200" t="str">
            <v>201101</v>
          </cell>
          <cell r="E200" t="str">
            <v>Land</v>
          </cell>
          <cell r="F200">
            <v>27184151.870000001</v>
          </cell>
          <cell r="H200">
            <v>0</v>
          </cell>
          <cell r="I200">
            <v>27184151.870000001</v>
          </cell>
          <cell r="J200">
            <v>0</v>
          </cell>
          <cell r="K200">
            <v>27184151.870000001</v>
          </cell>
          <cell r="M200">
            <v>27184151.870000001</v>
          </cell>
          <cell r="N200">
            <v>0</v>
          </cell>
          <cell r="O200">
            <v>0</v>
          </cell>
        </row>
        <row r="201">
          <cell r="A201" t="str">
            <v>_/_5211_/_207101</v>
          </cell>
          <cell r="B201">
            <v>0</v>
          </cell>
          <cell r="C201" t="str">
            <v>5211</v>
          </cell>
          <cell r="D201" t="str">
            <v>207101</v>
          </cell>
          <cell r="E201" t="str">
            <v>Revalued Land</v>
          </cell>
          <cell r="F201">
            <v>440386478.13</v>
          </cell>
          <cell r="H201">
            <v>0</v>
          </cell>
          <cell r="I201">
            <v>440386478.13</v>
          </cell>
          <cell r="J201">
            <v>0</v>
          </cell>
          <cell r="K201">
            <v>440386478.13</v>
          </cell>
          <cell r="M201">
            <v>440386478.25999999</v>
          </cell>
          <cell r="N201">
            <v>-2.9519524701409575E-10</v>
          </cell>
          <cell r="O201">
            <v>-0.12999999523162842</v>
          </cell>
        </row>
        <row r="202">
          <cell r="A202" t="str">
            <v>_/_5211_/_</v>
          </cell>
          <cell r="C202" t="str">
            <v>5211</v>
          </cell>
          <cell r="E202" t="str">
            <v>TB Total - Freehold - Land</v>
          </cell>
          <cell r="F202">
            <v>467570630</v>
          </cell>
          <cell r="H202">
            <v>0</v>
          </cell>
          <cell r="I202">
            <v>467570630</v>
          </cell>
          <cell r="J202">
            <v>0</v>
          </cell>
          <cell r="K202">
            <v>467570630</v>
          </cell>
          <cell r="M202">
            <v>467570630.13</v>
          </cell>
          <cell r="N202">
            <v>-2.7803285077055452E-10</v>
          </cell>
          <cell r="O202">
            <v>-0.12999999523162842</v>
          </cell>
        </row>
        <row r="203">
          <cell r="A203">
            <v>0</v>
          </cell>
          <cell r="C203" t="str">
            <v>5212</v>
          </cell>
          <cell r="N203" t="str">
            <v/>
          </cell>
          <cell r="O203" t="str">
            <v/>
          </cell>
        </row>
        <row r="204">
          <cell r="A204" t="str">
            <v>_/_5212_/_201151</v>
          </cell>
          <cell r="B204">
            <v>0</v>
          </cell>
          <cell r="C204" t="str">
            <v>5212</v>
          </cell>
          <cell r="D204" t="str">
            <v>201151</v>
          </cell>
          <cell r="E204" t="str">
            <v>Factory Buildings</v>
          </cell>
          <cell r="F204">
            <v>176448199.53</v>
          </cell>
          <cell r="H204">
            <v>0</v>
          </cell>
          <cell r="I204">
            <v>176448199.53</v>
          </cell>
          <cell r="J204">
            <v>0</v>
          </cell>
          <cell r="K204">
            <v>176448199.53</v>
          </cell>
          <cell r="M204">
            <v>176448199.53</v>
          </cell>
          <cell r="N204">
            <v>0</v>
          </cell>
          <cell r="O204">
            <v>0</v>
          </cell>
        </row>
        <row r="205">
          <cell r="A205" t="str">
            <v>_/_5212_/_207151</v>
          </cell>
          <cell r="B205">
            <v>0</v>
          </cell>
          <cell r="C205" t="str">
            <v>5212</v>
          </cell>
          <cell r="D205" t="str">
            <v>207151</v>
          </cell>
          <cell r="E205" t="str">
            <v>Revalued Factory Buildings</v>
          </cell>
          <cell r="F205">
            <v>313449842.74000001</v>
          </cell>
          <cell r="H205">
            <v>0</v>
          </cell>
          <cell r="I205">
            <v>313449842.74000001</v>
          </cell>
          <cell r="J205">
            <v>0</v>
          </cell>
          <cell r="K205">
            <v>313449842.74000001</v>
          </cell>
          <cell r="M205">
            <v>313449842.29000002</v>
          </cell>
          <cell r="N205">
            <v>1.4356363518688149E-9</v>
          </cell>
          <cell r="O205">
            <v>0.44999998807907104</v>
          </cell>
        </row>
        <row r="206">
          <cell r="A206" t="str">
            <v>_/_5212_/_</v>
          </cell>
          <cell r="C206" t="str">
            <v>5212</v>
          </cell>
          <cell r="E206" t="str">
            <v>TB Total - Factory building</v>
          </cell>
          <cell r="F206">
            <v>489898042.26999998</v>
          </cell>
          <cell r="H206">
            <v>0</v>
          </cell>
          <cell r="I206">
            <v>489898042.26999998</v>
          </cell>
          <cell r="J206">
            <v>0</v>
          </cell>
          <cell r="K206">
            <v>489898042.26999998</v>
          </cell>
          <cell r="M206">
            <v>489898041.82000005</v>
          </cell>
          <cell r="N206">
            <v>9.1855833267397857E-10</v>
          </cell>
          <cell r="O206">
            <v>0.44999992847442627</v>
          </cell>
        </row>
        <row r="207">
          <cell r="A207">
            <v>0</v>
          </cell>
          <cell r="C207" t="str">
            <v>5213</v>
          </cell>
          <cell r="N207" t="str">
            <v/>
          </cell>
          <cell r="O207" t="str">
            <v/>
          </cell>
        </row>
        <row r="208">
          <cell r="A208" t="str">
            <v>_/_5213_/_201152</v>
          </cell>
          <cell r="B208">
            <v>0</v>
          </cell>
          <cell r="C208" t="str">
            <v>5213</v>
          </cell>
          <cell r="D208" t="str">
            <v>201152</v>
          </cell>
          <cell r="E208" t="str">
            <v>Non Factory Buildings</v>
          </cell>
          <cell r="F208">
            <v>71764103.329999998</v>
          </cell>
          <cell r="H208">
            <v>0</v>
          </cell>
          <cell r="I208">
            <v>71764103.329999998</v>
          </cell>
          <cell r="J208">
            <v>0</v>
          </cell>
          <cell r="K208">
            <v>71764103.329999998</v>
          </cell>
          <cell r="M208">
            <v>71764103.329999998</v>
          </cell>
          <cell r="N208">
            <v>0</v>
          </cell>
          <cell r="O208">
            <v>0</v>
          </cell>
        </row>
        <row r="209">
          <cell r="A209" t="str">
            <v>_/_5213_/_207152</v>
          </cell>
          <cell r="B209">
            <v>0</v>
          </cell>
          <cell r="C209" t="str">
            <v>5213</v>
          </cell>
          <cell r="D209" t="str">
            <v>207152</v>
          </cell>
          <cell r="E209" t="str">
            <v>Revalued Non Factory Buildings</v>
          </cell>
          <cell r="F209">
            <v>225503900.16999999</v>
          </cell>
          <cell r="H209">
            <v>0</v>
          </cell>
          <cell r="I209">
            <v>225503900.16999999</v>
          </cell>
          <cell r="J209">
            <v>0</v>
          </cell>
          <cell r="K209">
            <v>225503900.16999999</v>
          </cell>
          <cell r="M209">
            <v>225503897.05000001</v>
          </cell>
          <cell r="N209">
            <v>1.3835680960645504E-8</v>
          </cell>
          <cell r="O209">
            <v>3.1199999749660492</v>
          </cell>
        </row>
        <row r="210">
          <cell r="A210" t="str">
            <v>_/_5213_/_315231</v>
          </cell>
          <cell r="B210">
            <v>0</v>
          </cell>
          <cell r="C210" t="str">
            <v>5213</v>
          </cell>
          <cell r="D210" t="str">
            <v>315231</v>
          </cell>
          <cell r="E210" t="str">
            <v>Retirement Clearing Account</v>
          </cell>
          <cell r="F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M210">
            <v>0</v>
          </cell>
          <cell r="N210" t="str">
            <v/>
          </cell>
          <cell r="O210">
            <v>0</v>
          </cell>
        </row>
        <row r="211">
          <cell r="A211" t="str">
            <v>_/_5213_/_</v>
          </cell>
          <cell r="C211" t="str">
            <v>5213</v>
          </cell>
          <cell r="E211" t="str">
            <v>TB Total - Non - factory building</v>
          </cell>
          <cell r="F211">
            <v>297268003.5</v>
          </cell>
          <cell r="H211">
            <v>0</v>
          </cell>
          <cell r="I211">
            <v>297268003.5</v>
          </cell>
          <cell r="J211">
            <v>0</v>
          </cell>
          <cell r="K211">
            <v>297268003.5</v>
          </cell>
          <cell r="M211">
            <v>297268000.38</v>
          </cell>
          <cell r="N211">
            <v>1.0495579748846332E-8</v>
          </cell>
          <cell r="O211">
            <v>3.1200000047683716</v>
          </cell>
        </row>
        <row r="212">
          <cell r="A212">
            <v>0</v>
          </cell>
          <cell r="C212" t="str">
            <v>5214</v>
          </cell>
          <cell r="N212" t="str">
            <v/>
          </cell>
          <cell r="O212" t="str">
            <v/>
          </cell>
        </row>
        <row r="213">
          <cell r="A213" t="str">
            <v>_/_5214_/_201201</v>
          </cell>
          <cell r="B213">
            <v>0</v>
          </cell>
          <cell r="C213" t="str">
            <v>5214</v>
          </cell>
          <cell r="D213" t="str">
            <v>201201</v>
          </cell>
          <cell r="E213" t="str">
            <v>Plant and Machinery</v>
          </cell>
          <cell r="F213">
            <v>2451543304.4899998</v>
          </cell>
          <cell r="H213">
            <v>0</v>
          </cell>
          <cell r="I213">
            <v>2451543304.4899998</v>
          </cell>
          <cell r="J213">
            <v>0</v>
          </cell>
          <cell r="K213">
            <v>2451543304.4899998</v>
          </cell>
          <cell r="M213">
            <v>2448414948.8800001</v>
          </cell>
          <cell r="N213">
            <v>1.2777064653320663E-3</v>
          </cell>
          <cell r="O213">
            <v>3128355.6099996567</v>
          </cell>
        </row>
        <row r="214">
          <cell r="A214" t="str">
            <v>_/_5214_/_203201</v>
          </cell>
          <cell r="B214">
            <v>0</v>
          </cell>
          <cell r="C214" t="str">
            <v>5214</v>
          </cell>
          <cell r="D214" t="str">
            <v>203201</v>
          </cell>
          <cell r="E214" t="str">
            <v>Plant and Machinery</v>
          </cell>
          <cell r="F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M214">
            <v>0</v>
          </cell>
          <cell r="N214" t="str">
            <v/>
          </cell>
          <cell r="O214">
            <v>0</v>
          </cell>
        </row>
        <row r="215">
          <cell r="A215" t="str">
            <v>_/_5214_/_207201</v>
          </cell>
          <cell r="B215">
            <v>0</v>
          </cell>
          <cell r="C215" t="str">
            <v>5214</v>
          </cell>
          <cell r="D215" t="str">
            <v>207201</v>
          </cell>
          <cell r="E215" t="str">
            <v>Revalued Plant and Machinery</v>
          </cell>
          <cell r="F215">
            <v>1268641971.1400001</v>
          </cell>
          <cell r="H215">
            <v>0</v>
          </cell>
          <cell r="I215">
            <v>1268641971.1400001</v>
          </cell>
          <cell r="J215">
            <v>0</v>
          </cell>
          <cell r="K215">
            <v>1268641971.1400001</v>
          </cell>
          <cell r="M215">
            <v>1268641971.29</v>
          </cell>
          <cell r="N215">
            <v>-1.1823655557944956E-10</v>
          </cell>
          <cell r="O215">
            <v>-0.14999985694885254</v>
          </cell>
        </row>
        <row r="216">
          <cell r="A216" t="str">
            <v>_/_5214_/_</v>
          </cell>
          <cell r="C216" t="str">
            <v>5214</v>
          </cell>
          <cell r="E216" t="str">
            <v>TB Total - Plant and machinery</v>
          </cell>
          <cell r="F216">
            <v>3720185275.6300001</v>
          </cell>
          <cell r="H216">
            <v>0</v>
          </cell>
          <cell r="I216">
            <v>3720185275.6300001</v>
          </cell>
          <cell r="J216">
            <v>0</v>
          </cell>
          <cell r="K216">
            <v>3720185275.6300001</v>
          </cell>
          <cell r="M216">
            <v>3717056920.1700001</v>
          </cell>
          <cell r="N216">
            <v>8.416216181744568E-4</v>
          </cell>
          <cell r="O216">
            <v>3128355.4600000381</v>
          </cell>
        </row>
        <row r="217">
          <cell r="A217">
            <v>0</v>
          </cell>
          <cell r="C217" t="str">
            <v>5215</v>
          </cell>
          <cell r="N217" t="str">
            <v/>
          </cell>
          <cell r="O217" t="str">
            <v/>
          </cell>
        </row>
        <row r="218">
          <cell r="A218" t="str">
            <v>_/_5215_/_201501</v>
          </cell>
          <cell r="B218">
            <v>0</v>
          </cell>
          <cell r="C218" t="str">
            <v>5215</v>
          </cell>
          <cell r="D218" t="str">
            <v>201501</v>
          </cell>
          <cell r="E218" t="str">
            <v>Furniture and Fixtures</v>
          </cell>
          <cell r="F218">
            <v>4606383.18</v>
          </cell>
          <cell r="H218">
            <v>0</v>
          </cell>
          <cell r="I218">
            <v>4606383.18</v>
          </cell>
          <cell r="J218">
            <v>0</v>
          </cell>
          <cell r="K218">
            <v>4606383.18</v>
          </cell>
          <cell r="M218">
            <v>4061839.19</v>
          </cell>
          <cell r="N218">
            <v>0.13406340441557454</v>
          </cell>
          <cell r="O218">
            <v>544543.98999999976</v>
          </cell>
        </row>
        <row r="219">
          <cell r="A219" t="str">
            <v>_/_5215_/_</v>
          </cell>
          <cell r="C219" t="str">
            <v>5215</v>
          </cell>
          <cell r="E219" t="str">
            <v>TB Total - Furniture and fixtures</v>
          </cell>
          <cell r="F219">
            <v>4606383.18</v>
          </cell>
          <cell r="H219">
            <v>0</v>
          </cell>
          <cell r="I219">
            <v>4606383.18</v>
          </cell>
          <cell r="J219">
            <v>0</v>
          </cell>
          <cell r="K219">
            <v>4606383.18</v>
          </cell>
          <cell r="M219">
            <v>4061839.19</v>
          </cell>
          <cell r="N219">
            <v>0.13406340441557454</v>
          </cell>
          <cell r="O219">
            <v>544543.98999999976</v>
          </cell>
        </row>
        <row r="220">
          <cell r="A220">
            <v>0</v>
          </cell>
          <cell r="C220" t="str">
            <v>5216</v>
          </cell>
          <cell r="N220" t="str">
            <v/>
          </cell>
          <cell r="O220" t="str">
            <v/>
          </cell>
        </row>
        <row r="221">
          <cell r="A221" t="str">
            <v>_/_5216_/_201401</v>
          </cell>
          <cell r="B221">
            <v>0</v>
          </cell>
          <cell r="C221" t="str">
            <v>5216</v>
          </cell>
          <cell r="D221" t="str">
            <v>201401</v>
          </cell>
          <cell r="E221" t="str">
            <v>Office Equipment</v>
          </cell>
          <cell r="F221">
            <v>11395127.640000001</v>
          </cell>
          <cell r="H221">
            <v>0</v>
          </cell>
          <cell r="I221">
            <v>11395127.640000001</v>
          </cell>
          <cell r="J221">
            <v>0</v>
          </cell>
          <cell r="K221">
            <v>11395127.640000001</v>
          </cell>
          <cell r="M221">
            <v>8796488.25</v>
          </cell>
          <cell r="N221">
            <v>0.29541782085595358</v>
          </cell>
          <cell r="O221">
            <v>2598639.3900000006</v>
          </cell>
        </row>
        <row r="222">
          <cell r="A222" t="str">
            <v>_/_5216_/_</v>
          </cell>
          <cell r="C222" t="str">
            <v>5216</v>
          </cell>
          <cell r="E222" t="str">
            <v>TB Total - Office  equipment</v>
          </cell>
          <cell r="F222">
            <v>11395127.640000001</v>
          </cell>
          <cell r="H222">
            <v>0</v>
          </cell>
          <cell r="I222">
            <v>11395127.640000001</v>
          </cell>
          <cell r="J222">
            <v>0</v>
          </cell>
          <cell r="K222">
            <v>11395127.640000001</v>
          </cell>
          <cell r="M222">
            <v>8796488.25</v>
          </cell>
          <cell r="N222">
            <v>0.29541782085595358</v>
          </cell>
          <cell r="O222">
            <v>2598639.3900000006</v>
          </cell>
        </row>
        <row r="223">
          <cell r="A223">
            <v>0</v>
          </cell>
          <cell r="C223" t="str">
            <v>5217</v>
          </cell>
          <cell r="N223" t="str">
            <v/>
          </cell>
          <cell r="O223" t="str">
            <v/>
          </cell>
        </row>
        <row r="224">
          <cell r="A224" t="str">
            <v>_/_5217_/_201551</v>
          </cell>
          <cell r="B224">
            <v>0</v>
          </cell>
          <cell r="C224" t="str">
            <v>5217</v>
          </cell>
          <cell r="D224" t="str">
            <v>201551</v>
          </cell>
          <cell r="E224" t="str">
            <v>Vehicles</v>
          </cell>
          <cell r="F224">
            <v>31576423.02</v>
          </cell>
          <cell r="H224">
            <v>0</v>
          </cell>
          <cell r="I224">
            <v>31576423.02</v>
          </cell>
          <cell r="J224">
            <v>0</v>
          </cell>
          <cell r="K224">
            <v>31576423.02</v>
          </cell>
          <cell r="M224">
            <v>30118652.359999999</v>
          </cell>
          <cell r="N224">
            <v>4.8400925864001708E-2</v>
          </cell>
          <cell r="O224">
            <v>1457770.6600000001</v>
          </cell>
        </row>
        <row r="225">
          <cell r="A225" t="str">
            <v>_/_5217_/_</v>
          </cell>
          <cell r="C225" t="str">
            <v>5217</v>
          </cell>
          <cell r="E225" t="str">
            <v>TB Total - Vehicles</v>
          </cell>
          <cell r="F225">
            <v>31576423.02</v>
          </cell>
          <cell r="H225">
            <v>0</v>
          </cell>
          <cell r="I225">
            <v>31576423.02</v>
          </cell>
          <cell r="J225">
            <v>0</v>
          </cell>
          <cell r="K225">
            <v>31576423.02</v>
          </cell>
          <cell r="M225">
            <v>30118652.359999999</v>
          </cell>
          <cell r="N225">
            <v>4.8400925864001708E-2</v>
          </cell>
          <cell r="O225">
            <v>1457770.6600000001</v>
          </cell>
        </row>
        <row r="226">
          <cell r="A226">
            <v>0</v>
          </cell>
          <cell r="C226" t="str">
            <v>5218</v>
          </cell>
          <cell r="N226" t="str">
            <v/>
          </cell>
          <cell r="O226" t="str">
            <v/>
          </cell>
        </row>
        <row r="227">
          <cell r="A227" t="str">
            <v>_/_5218_/_201251</v>
          </cell>
          <cell r="B227">
            <v>0</v>
          </cell>
          <cell r="C227" t="str">
            <v>5218</v>
          </cell>
          <cell r="D227" t="str">
            <v>201251</v>
          </cell>
          <cell r="E227" t="str">
            <v>Electric Installations</v>
          </cell>
          <cell r="F227">
            <v>78511474.859999999</v>
          </cell>
          <cell r="H227">
            <v>0</v>
          </cell>
          <cell r="I227">
            <v>78511474.859999999</v>
          </cell>
          <cell r="J227">
            <v>0</v>
          </cell>
          <cell r="K227">
            <v>78511474.859999999</v>
          </cell>
          <cell r="M227">
            <v>76788808.859999999</v>
          </cell>
          <cell r="N227">
            <v>2.2433815885082087E-2</v>
          </cell>
          <cell r="O227">
            <v>1722666</v>
          </cell>
        </row>
        <row r="228">
          <cell r="A228" t="str">
            <v>_/_5218_/_207251</v>
          </cell>
          <cell r="B228">
            <v>0</v>
          </cell>
          <cell r="C228" t="str">
            <v>5218</v>
          </cell>
          <cell r="D228" t="str">
            <v>207251</v>
          </cell>
          <cell r="E228" t="str">
            <v>Revalued Electric Installations</v>
          </cell>
          <cell r="F228">
            <v>36763623.140000001</v>
          </cell>
          <cell r="H228">
            <v>0</v>
          </cell>
          <cell r="I228">
            <v>36763623.140000001</v>
          </cell>
          <cell r="J228">
            <v>0</v>
          </cell>
          <cell r="K228">
            <v>36763623.140000001</v>
          </cell>
          <cell r="M228">
            <v>36763624.159999996</v>
          </cell>
          <cell r="N228">
            <v>-2.774481621802313E-8</v>
          </cell>
          <cell r="O228">
            <v>-1.0199999958276749</v>
          </cell>
        </row>
        <row r="229">
          <cell r="A229" t="str">
            <v>_/_5218_/_</v>
          </cell>
          <cell r="C229" t="str">
            <v>5218</v>
          </cell>
          <cell r="E229" t="str">
            <v>TB Total - Electric fittings and installation</v>
          </cell>
          <cell r="F229">
            <v>115275098</v>
          </cell>
          <cell r="H229">
            <v>0</v>
          </cell>
          <cell r="I229">
            <v>115275098</v>
          </cell>
          <cell r="J229">
            <v>0</v>
          </cell>
          <cell r="K229">
            <v>115275098</v>
          </cell>
          <cell r="M229">
            <v>113552433.02</v>
          </cell>
          <cell r="N229">
            <v>1.5170656710601622E-2</v>
          </cell>
          <cell r="O229">
            <v>1722664.9800000042</v>
          </cell>
        </row>
        <row r="230">
          <cell r="A230">
            <v>0</v>
          </cell>
          <cell r="C230" t="str">
            <v>5219</v>
          </cell>
          <cell r="N230" t="str">
            <v/>
          </cell>
          <cell r="O230" t="str">
            <v/>
          </cell>
        </row>
        <row r="231">
          <cell r="A231" t="str">
            <v>_/_5219_/_201301</v>
          </cell>
          <cell r="B231">
            <v>0</v>
          </cell>
          <cell r="C231" t="str">
            <v>5219</v>
          </cell>
          <cell r="D231" t="str">
            <v>201301</v>
          </cell>
          <cell r="E231" t="str">
            <v>Sui Gas Installations</v>
          </cell>
          <cell r="F231">
            <v>11855049</v>
          </cell>
          <cell r="H231">
            <v>0</v>
          </cell>
          <cell r="I231">
            <v>11855049</v>
          </cell>
          <cell r="J231">
            <v>0</v>
          </cell>
          <cell r="K231">
            <v>11855049</v>
          </cell>
          <cell r="M231">
            <v>11855049</v>
          </cell>
          <cell r="N231">
            <v>0</v>
          </cell>
          <cell r="O231">
            <v>0</v>
          </cell>
        </row>
        <row r="232">
          <cell r="A232" t="str">
            <v>_/_5219_/_207301</v>
          </cell>
          <cell r="B232">
            <v>0</v>
          </cell>
          <cell r="C232" t="str">
            <v>5219</v>
          </cell>
          <cell r="D232" t="str">
            <v>207301</v>
          </cell>
          <cell r="E232" t="str">
            <v>Revalued Sui Gas Installations</v>
          </cell>
          <cell r="F232">
            <v>1074294.1599999999</v>
          </cell>
          <cell r="H232">
            <v>0</v>
          </cell>
          <cell r="I232">
            <v>1074294.1599999999</v>
          </cell>
          <cell r="J232">
            <v>0</v>
          </cell>
          <cell r="K232">
            <v>1074294.1599999999</v>
          </cell>
          <cell r="M232">
            <v>1074293.72</v>
          </cell>
          <cell r="N232">
            <v>4.095714158546144E-7</v>
          </cell>
          <cell r="O232">
            <v>0.43999999994412065</v>
          </cell>
        </row>
        <row r="233">
          <cell r="A233" t="str">
            <v>_/_5219_/_</v>
          </cell>
          <cell r="C233" t="str">
            <v>5219</v>
          </cell>
          <cell r="E233" t="str">
            <v>TB Total - Sui-gas installations</v>
          </cell>
          <cell r="F233">
            <v>12929343.16</v>
          </cell>
          <cell r="H233">
            <v>0</v>
          </cell>
          <cell r="I233">
            <v>12929343.16</v>
          </cell>
          <cell r="J233">
            <v>0</v>
          </cell>
          <cell r="K233">
            <v>12929343.16</v>
          </cell>
          <cell r="M233">
            <v>12929342.720000001</v>
          </cell>
          <cell r="N233">
            <v>3.4031118905823181E-8</v>
          </cell>
          <cell r="O233">
            <v>0.43999999947845936</v>
          </cell>
        </row>
        <row r="234">
          <cell r="A234">
            <v>0</v>
          </cell>
          <cell r="C234" t="str">
            <v>5220</v>
          </cell>
          <cell r="N234" t="str">
            <v/>
          </cell>
          <cell r="O234" t="str">
            <v/>
          </cell>
        </row>
        <row r="235">
          <cell r="A235" t="str">
            <v>_/_5220_/_201351</v>
          </cell>
          <cell r="B235">
            <v>0</v>
          </cell>
          <cell r="C235" t="str">
            <v>5220</v>
          </cell>
          <cell r="D235" t="str">
            <v>201351</v>
          </cell>
          <cell r="E235" t="str">
            <v>Tools Lab. Equipment and Arms</v>
          </cell>
          <cell r="F235">
            <v>16358089.449999999</v>
          </cell>
          <cell r="H235">
            <v>0</v>
          </cell>
          <cell r="I235">
            <v>16358089.449999999</v>
          </cell>
          <cell r="J235">
            <v>0</v>
          </cell>
          <cell r="K235">
            <v>16358089.449999999</v>
          </cell>
          <cell r="M235">
            <v>16358089.449999999</v>
          </cell>
          <cell r="N235">
            <v>0</v>
          </cell>
          <cell r="O235">
            <v>0</v>
          </cell>
        </row>
        <row r="236">
          <cell r="A236" t="str">
            <v>_/_5220_/_207351</v>
          </cell>
          <cell r="B236">
            <v>0</v>
          </cell>
          <cell r="C236" t="str">
            <v>5220</v>
          </cell>
          <cell r="D236" t="str">
            <v>207351</v>
          </cell>
          <cell r="E236" t="str">
            <v>Revalued Tools, Lab. Equipment</v>
          </cell>
          <cell r="F236">
            <v>13416832.82</v>
          </cell>
          <cell r="H236">
            <v>0</v>
          </cell>
          <cell r="I236">
            <v>13416832.82</v>
          </cell>
          <cell r="J236">
            <v>0</v>
          </cell>
          <cell r="K236">
            <v>13416832.82</v>
          </cell>
          <cell r="M236">
            <v>13416832.17</v>
          </cell>
          <cell r="N236">
            <v>4.8446607376212642E-8</v>
          </cell>
          <cell r="O236">
            <v>0.65000000037252903</v>
          </cell>
        </row>
        <row r="237">
          <cell r="A237" t="str">
            <v>_/_5220_/_</v>
          </cell>
          <cell r="C237" t="str">
            <v>5220</v>
          </cell>
          <cell r="E237" t="str">
            <v>TB Total - Tools, laboratory equipment and arms</v>
          </cell>
          <cell r="F237">
            <v>29774922.27</v>
          </cell>
          <cell r="H237">
            <v>0</v>
          </cell>
          <cell r="I237">
            <v>29774922.27</v>
          </cell>
          <cell r="J237">
            <v>0</v>
          </cell>
          <cell r="K237">
            <v>29774922.27</v>
          </cell>
          <cell r="M237">
            <v>29774921.619999997</v>
          </cell>
          <cell r="N237">
            <v>2.1830452168128135E-8</v>
          </cell>
          <cell r="O237">
            <v>0.65000000223517418</v>
          </cell>
        </row>
        <row r="238">
          <cell r="A238">
            <v>0</v>
          </cell>
          <cell r="C238" t="str">
            <v>5221</v>
          </cell>
          <cell r="N238" t="str">
            <v/>
          </cell>
          <cell r="O238" t="str">
            <v/>
          </cell>
        </row>
        <row r="239">
          <cell r="A239" t="str">
            <v>_/_5221_/_201451</v>
          </cell>
          <cell r="B239">
            <v>0</v>
          </cell>
          <cell r="C239" t="str">
            <v>5221</v>
          </cell>
          <cell r="D239" t="str">
            <v>201451</v>
          </cell>
          <cell r="E239" t="str">
            <v>Fire Fighting Equipment and Wei</v>
          </cell>
          <cell r="F239">
            <v>4249930.16</v>
          </cell>
          <cell r="H239">
            <v>0</v>
          </cell>
          <cell r="I239">
            <v>4249930.16</v>
          </cell>
          <cell r="J239">
            <v>0</v>
          </cell>
          <cell r="K239">
            <v>4249930.16</v>
          </cell>
          <cell r="M239">
            <v>4249930.16</v>
          </cell>
          <cell r="N239">
            <v>0</v>
          </cell>
          <cell r="O239">
            <v>0</v>
          </cell>
        </row>
        <row r="240">
          <cell r="A240" t="str">
            <v>_/_5221_/_207451</v>
          </cell>
          <cell r="B240">
            <v>0</v>
          </cell>
          <cell r="C240" t="str">
            <v>5221</v>
          </cell>
          <cell r="D240" t="str">
            <v>207451</v>
          </cell>
          <cell r="E240" t="str">
            <v>Revalued Fire Fighting Equipmen</v>
          </cell>
          <cell r="F240">
            <v>17492061.359999999</v>
          </cell>
          <cell r="H240">
            <v>0</v>
          </cell>
          <cell r="I240">
            <v>17492061.359999999</v>
          </cell>
          <cell r="J240">
            <v>0</v>
          </cell>
          <cell r="K240">
            <v>17492061.359999999</v>
          </cell>
          <cell r="M240">
            <v>17492061.510000002</v>
          </cell>
          <cell r="N240">
            <v>-8.5753187038257878E-9</v>
          </cell>
          <cell r="O240">
            <v>-0.15000000223517418</v>
          </cell>
        </row>
        <row r="241">
          <cell r="A241" t="str">
            <v>_/_5221_/_</v>
          </cell>
          <cell r="C241" t="str">
            <v>5221</v>
          </cell>
          <cell r="E241" t="str">
            <v>TB Total - Fire extinguishing equipment and weighing scales</v>
          </cell>
          <cell r="F241">
            <v>21741991.52</v>
          </cell>
          <cell r="H241">
            <v>0</v>
          </cell>
          <cell r="I241">
            <v>21741991.52</v>
          </cell>
          <cell r="J241">
            <v>0</v>
          </cell>
          <cell r="K241">
            <v>21741991.52</v>
          </cell>
          <cell r="M241">
            <v>21741991.670000002</v>
          </cell>
          <cell r="N241">
            <v>-6.899092066259363E-9</v>
          </cell>
          <cell r="O241">
            <v>-0.15000000223517418</v>
          </cell>
        </row>
        <row r="242">
          <cell r="A242">
            <v>0</v>
          </cell>
          <cell r="C242" t="str">
            <v>5222</v>
          </cell>
          <cell r="N242" t="str">
            <v/>
          </cell>
          <cell r="O242" t="str">
            <v/>
          </cell>
        </row>
        <row r="243">
          <cell r="A243" t="str">
            <v>_/_5222_/_202151</v>
          </cell>
          <cell r="B243">
            <v>0</v>
          </cell>
          <cell r="C243" t="str">
            <v>5222</v>
          </cell>
          <cell r="D243" t="str">
            <v>202151</v>
          </cell>
          <cell r="E243" t="str">
            <v>Accumulated Depreciation - Fact</v>
          </cell>
          <cell r="F243">
            <v>-83826798.099999994</v>
          </cell>
          <cell r="H243">
            <v>0</v>
          </cell>
          <cell r="I243">
            <v>-83826798.099999994</v>
          </cell>
          <cell r="J243">
            <v>0</v>
          </cell>
          <cell r="K243">
            <v>-83826798.099999994</v>
          </cell>
          <cell r="M243">
            <v>-81451890.400000006</v>
          </cell>
          <cell r="N243">
            <v>2.9157183318117168E-2</v>
          </cell>
          <cell r="O243">
            <v>-2374907.6999999881</v>
          </cell>
        </row>
        <row r="244">
          <cell r="A244" t="str">
            <v>_/_5222_/_202152</v>
          </cell>
          <cell r="B244">
            <v>0</v>
          </cell>
          <cell r="C244" t="str">
            <v>5222</v>
          </cell>
          <cell r="D244" t="str">
            <v>202152</v>
          </cell>
          <cell r="E244" t="str">
            <v>Accumulated Depreciation - Non</v>
          </cell>
          <cell r="F244">
            <v>-17378529.379999999</v>
          </cell>
          <cell r="H244">
            <v>0</v>
          </cell>
          <cell r="I244">
            <v>-17378529.379999999</v>
          </cell>
          <cell r="J244">
            <v>0</v>
          </cell>
          <cell r="K244">
            <v>-17378529.379999999</v>
          </cell>
          <cell r="M244">
            <v>-15984027.5</v>
          </cell>
          <cell r="N244">
            <v>8.724346101131264E-2</v>
          </cell>
          <cell r="O244">
            <v>-1394501.879999999</v>
          </cell>
        </row>
        <row r="245">
          <cell r="A245" t="str">
            <v>_/_5222_/_202201</v>
          </cell>
          <cell r="B245">
            <v>0</v>
          </cell>
          <cell r="C245" t="str">
            <v>5222</v>
          </cell>
          <cell r="D245" t="str">
            <v>202201</v>
          </cell>
          <cell r="E245" t="str">
            <v>Accumulated Depreciation - Plan</v>
          </cell>
          <cell r="F245">
            <v>-995436525.12</v>
          </cell>
          <cell r="H245">
            <v>0</v>
          </cell>
          <cell r="I245">
            <v>-995436525.12</v>
          </cell>
          <cell r="J245">
            <v>0</v>
          </cell>
          <cell r="K245">
            <v>-995436525.12</v>
          </cell>
          <cell r="M245">
            <v>-959056186.05999994</v>
          </cell>
          <cell r="N245">
            <v>3.7933480424601582E-2</v>
          </cell>
          <cell r="O245">
            <v>-36380339.060000062</v>
          </cell>
        </row>
        <row r="246">
          <cell r="A246" t="str">
            <v>_/_5222_/_202251</v>
          </cell>
          <cell r="B246">
            <v>0</v>
          </cell>
          <cell r="C246" t="str">
            <v>5222</v>
          </cell>
          <cell r="D246" t="str">
            <v>202251</v>
          </cell>
          <cell r="E246" t="str">
            <v>Accumulated Depreciation - Elec</v>
          </cell>
          <cell r="F246">
            <v>-30762856.690000001</v>
          </cell>
          <cell r="H246">
            <v>0</v>
          </cell>
          <cell r="I246">
            <v>-30762856.690000001</v>
          </cell>
          <cell r="J246">
            <v>0</v>
          </cell>
          <cell r="K246">
            <v>-30762856.690000001</v>
          </cell>
          <cell r="M246">
            <v>-29553472.800000001</v>
          </cell>
          <cell r="N246">
            <v>4.0921887528561469E-2</v>
          </cell>
          <cell r="O246">
            <v>-1209383.8900000006</v>
          </cell>
        </row>
        <row r="247">
          <cell r="A247" t="str">
            <v>_/_5222_/_202301</v>
          </cell>
          <cell r="B247">
            <v>0</v>
          </cell>
          <cell r="C247" t="str">
            <v>5222</v>
          </cell>
          <cell r="D247" t="str">
            <v>202301</v>
          </cell>
          <cell r="E247" t="str">
            <v>Accumulated Depreciation - Sui</v>
          </cell>
          <cell r="F247">
            <v>-3152485.8</v>
          </cell>
          <cell r="H247">
            <v>0</v>
          </cell>
          <cell r="I247">
            <v>-3152485.8</v>
          </cell>
          <cell r="J247">
            <v>0</v>
          </cell>
          <cell r="K247">
            <v>-3152485.8</v>
          </cell>
          <cell r="M247">
            <v>-2929343.16</v>
          </cell>
          <cell r="N247">
            <v>7.6174974324278097E-2</v>
          </cell>
          <cell r="O247">
            <v>-223142.63999999966</v>
          </cell>
        </row>
        <row r="248">
          <cell r="A248" t="str">
            <v>_/_5222_/_202351</v>
          </cell>
          <cell r="B248">
            <v>0</v>
          </cell>
          <cell r="C248" t="str">
            <v>5222</v>
          </cell>
          <cell r="D248" t="str">
            <v>202351</v>
          </cell>
          <cell r="E248" t="str">
            <v>Accumulated Depreciation - Tool</v>
          </cell>
          <cell r="F248">
            <v>-9134361.4100000001</v>
          </cell>
          <cell r="H248">
            <v>0</v>
          </cell>
          <cell r="I248">
            <v>-9134361.4100000001</v>
          </cell>
          <cell r="J248">
            <v>0</v>
          </cell>
          <cell r="K248">
            <v>-9134361.4100000001</v>
          </cell>
          <cell r="M248">
            <v>-8949137.9900000002</v>
          </cell>
          <cell r="N248">
            <v>2.0697347633590341E-2</v>
          </cell>
          <cell r="O248">
            <v>-185223.41999999993</v>
          </cell>
        </row>
        <row r="249">
          <cell r="A249" t="str">
            <v>_/_5222_/_202401</v>
          </cell>
          <cell r="B249">
            <v>0</v>
          </cell>
          <cell r="C249" t="str">
            <v>5222</v>
          </cell>
          <cell r="D249" t="str">
            <v>202401</v>
          </cell>
          <cell r="E249" t="str">
            <v>Accumulated Depreciation - Offi</v>
          </cell>
          <cell r="F249">
            <v>-4060028.55</v>
          </cell>
          <cell r="H249">
            <v>0</v>
          </cell>
          <cell r="I249">
            <v>-4060028.55</v>
          </cell>
          <cell r="J249">
            <v>0</v>
          </cell>
          <cell r="K249">
            <v>-4060028.55</v>
          </cell>
          <cell r="M249">
            <v>-3727686.41</v>
          </cell>
          <cell r="N249">
            <v>8.9155069243069637E-2</v>
          </cell>
          <cell r="O249">
            <v>-332342.13999999966</v>
          </cell>
        </row>
        <row r="250">
          <cell r="A250" t="str">
            <v>_/_5222_/_202451</v>
          </cell>
          <cell r="B250">
            <v>0</v>
          </cell>
          <cell r="C250" t="str">
            <v>5222</v>
          </cell>
          <cell r="D250" t="str">
            <v>202451</v>
          </cell>
          <cell r="E250" t="str">
            <v>Accumulated Depreciation - Fire</v>
          </cell>
          <cell r="F250">
            <v>-2292256.42</v>
          </cell>
          <cell r="H250">
            <v>0</v>
          </cell>
          <cell r="I250">
            <v>-2292256.42</v>
          </cell>
          <cell r="J250">
            <v>0</v>
          </cell>
          <cell r="K250">
            <v>-2292256.42</v>
          </cell>
          <cell r="M250">
            <v>-2242059.52</v>
          </cell>
          <cell r="N250">
            <v>2.2388745504847214E-2</v>
          </cell>
          <cell r="O250">
            <v>-50196.899999999907</v>
          </cell>
        </row>
        <row r="251">
          <cell r="A251" t="str">
            <v>_/_5222_/_202501</v>
          </cell>
          <cell r="B251">
            <v>0</v>
          </cell>
          <cell r="C251" t="str">
            <v>5222</v>
          </cell>
          <cell r="D251" t="str">
            <v>202501</v>
          </cell>
          <cell r="E251" t="str">
            <v>Accumulated Depreciation - Furn</v>
          </cell>
          <cell r="F251">
            <v>-2021549.68</v>
          </cell>
          <cell r="H251">
            <v>0</v>
          </cell>
          <cell r="I251">
            <v>-2021549.68</v>
          </cell>
          <cell r="J251">
            <v>0</v>
          </cell>
          <cell r="K251">
            <v>-2021549.68</v>
          </cell>
          <cell r="M251">
            <v>-1897748.34</v>
          </cell>
          <cell r="N251">
            <v>6.5235910046955878E-2</v>
          </cell>
          <cell r="O251">
            <v>-123801.33999999985</v>
          </cell>
        </row>
        <row r="252">
          <cell r="A252" t="str">
            <v>_/_5222_/_202551</v>
          </cell>
          <cell r="B252">
            <v>0</v>
          </cell>
          <cell r="C252" t="str">
            <v>5222</v>
          </cell>
          <cell r="D252" t="str">
            <v>202551</v>
          </cell>
          <cell r="E252" t="str">
            <v>Accumulated Depreciation - Vehi</v>
          </cell>
          <cell r="F252">
            <v>-17155866.829999998</v>
          </cell>
          <cell r="H252">
            <v>0</v>
          </cell>
          <cell r="I252">
            <v>-17155866.829999998</v>
          </cell>
          <cell r="J252">
            <v>0</v>
          </cell>
          <cell r="K252">
            <v>-17155866.829999998</v>
          </cell>
          <cell r="M252">
            <v>-15626721.220000001</v>
          </cell>
          <cell r="N252">
            <v>9.7854539571801319E-2</v>
          </cell>
          <cell r="O252">
            <v>-1529145.6099999975</v>
          </cell>
        </row>
        <row r="253">
          <cell r="A253" t="str">
            <v>_/_5222_/_204201</v>
          </cell>
          <cell r="B253">
            <v>0</v>
          </cell>
          <cell r="C253" t="str">
            <v>5222</v>
          </cell>
          <cell r="D253" t="str">
            <v>204201</v>
          </cell>
          <cell r="E253" t="str">
            <v>Accumulated Depreciation  - Pla</v>
          </cell>
          <cell r="F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M253">
            <v>0</v>
          </cell>
          <cell r="N253" t="str">
            <v/>
          </cell>
          <cell r="O253">
            <v>0</v>
          </cell>
        </row>
        <row r="254">
          <cell r="A254" t="str">
            <v>_/_5222_/_208151</v>
          </cell>
          <cell r="B254">
            <v>0</v>
          </cell>
          <cell r="C254" t="str">
            <v>5222</v>
          </cell>
          <cell r="D254" t="str">
            <v>208151</v>
          </cell>
          <cell r="E254" t="str">
            <v>Accumulated Depreciation - Reva</v>
          </cell>
          <cell r="F254">
            <v>-7836246.0599999996</v>
          </cell>
          <cell r="H254">
            <v>0</v>
          </cell>
          <cell r="I254">
            <v>-7836246.0599999996</v>
          </cell>
          <cell r="J254">
            <v>0</v>
          </cell>
          <cell r="K254">
            <v>-7836246.0599999996</v>
          </cell>
          <cell r="M254">
            <v>0</v>
          </cell>
          <cell r="N254" t="str">
            <v/>
          </cell>
          <cell r="O254">
            <v>-7836246.0599999996</v>
          </cell>
        </row>
        <row r="255">
          <cell r="A255" t="str">
            <v>_/_5222_/_208152</v>
          </cell>
          <cell r="B255">
            <v>0</v>
          </cell>
          <cell r="C255" t="str">
            <v>5222</v>
          </cell>
          <cell r="D255" t="str">
            <v>208152</v>
          </cell>
          <cell r="E255" t="str">
            <v>Accumulated Depreciation - Reva</v>
          </cell>
          <cell r="F255">
            <v>-5637597.4800000004</v>
          </cell>
          <cell r="H255">
            <v>0</v>
          </cell>
          <cell r="I255">
            <v>-5637597.4800000004</v>
          </cell>
          <cell r="J255">
            <v>0</v>
          </cell>
          <cell r="K255">
            <v>-5637597.4800000004</v>
          </cell>
          <cell r="M255">
            <v>0</v>
          </cell>
          <cell r="N255" t="str">
            <v/>
          </cell>
          <cell r="O255">
            <v>-5637597.4800000004</v>
          </cell>
        </row>
        <row r="256">
          <cell r="A256" t="str">
            <v>_/_5222_/_208201</v>
          </cell>
          <cell r="B256">
            <v>0</v>
          </cell>
          <cell r="C256" t="str">
            <v>5222</v>
          </cell>
          <cell r="D256" t="str">
            <v>208201</v>
          </cell>
          <cell r="E256" t="str">
            <v>Accumulated Depreciation - Reva</v>
          </cell>
          <cell r="F256">
            <v>-31716049.260000002</v>
          </cell>
          <cell r="H256">
            <v>0</v>
          </cell>
          <cell r="I256">
            <v>-31716049.260000002</v>
          </cell>
          <cell r="J256">
            <v>0</v>
          </cell>
          <cell r="K256">
            <v>-31716049.260000002</v>
          </cell>
          <cell r="M256">
            <v>0</v>
          </cell>
          <cell r="N256" t="str">
            <v/>
          </cell>
          <cell r="O256">
            <v>-31716049.260000002</v>
          </cell>
        </row>
        <row r="257">
          <cell r="A257" t="str">
            <v>_/_5222_/_208251</v>
          </cell>
          <cell r="B257">
            <v>0</v>
          </cell>
          <cell r="C257" t="str">
            <v>5222</v>
          </cell>
          <cell r="D257" t="str">
            <v>208251</v>
          </cell>
          <cell r="E257" t="str">
            <v>Accumulated Depreciation - Reva</v>
          </cell>
          <cell r="F257">
            <v>-919090.56</v>
          </cell>
          <cell r="H257">
            <v>0</v>
          </cell>
          <cell r="I257">
            <v>-919090.56</v>
          </cell>
          <cell r="J257">
            <v>0</v>
          </cell>
          <cell r="K257">
            <v>-919090.56</v>
          </cell>
          <cell r="M257">
            <v>0</v>
          </cell>
          <cell r="N257" t="str">
            <v/>
          </cell>
          <cell r="O257">
            <v>-919090.56</v>
          </cell>
        </row>
        <row r="258">
          <cell r="A258" t="str">
            <v>_/_5222_/_208301</v>
          </cell>
          <cell r="B258">
            <v>0</v>
          </cell>
          <cell r="C258" t="str">
            <v>5222</v>
          </cell>
          <cell r="D258" t="str">
            <v>208301</v>
          </cell>
          <cell r="E258" t="str">
            <v>Accumulated Depreciation - Reva</v>
          </cell>
          <cell r="F258">
            <v>-26857.38</v>
          </cell>
          <cell r="H258">
            <v>0</v>
          </cell>
          <cell r="I258">
            <v>-26857.38</v>
          </cell>
          <cell r="J258">
            <v>0</v>
          </cell>
          <cell r="K258">
            <v>-26857.38</v>
          </cell>
          <cell r="M258">
            <v>0</v>
          </cell>
          <cell r="N258" t="str">
            <v/>
          </cell>
          <cell r="O258">
            <v>-26857.38</v>
          </cell>
        </row>
        <row r="259">
          <cell r="A259" t="str">
            <v>_/_5222_/_208351</v>
          </cell>
          <cell r="B259">
            <v>0</v>
          </cell>
          <cell r="C259" t="str">
            <v>5222</v>
          </cell>
          <cell r="D259" t="str">
            <v>208351</v>
          </cell>
          <cell r="E259" t="str">
            <v>Accumulated Depreciation - Reva</v>
          </cell>
          <cell r="F259">
            <v>-335420.82</v>
          </cell>
          <cell r="H259">
            <v>0</v>
          </cell>
          <cell r="I259">
            <v>-335420.82</v>
          </cell>
          <cell r="J259">
            <v>0</v>
          </cell>
          <cell r="K259">
            <v>-335420.82</v>
          </cell>
          <cell r="M259">
            <v>0</v>
          </cell>
          <cell r="N259" t="str">
            <v/>
          </cell>
          <cell r="O259">
            <v>-335420.82</v>
          </cell>
        </row>
        <row r="260">
          <cell r="A260" t="str">
            <v>_/_5222_/_208451</v>
          </cell>
          <cell r="B260">
            <v>0</v>
          </cell>
          <cell r="C260" t="str">
            <v>5222</v>
          </cell>
          <cell r="D260" t="str">
            <v>208451</v>
          </cell>
          <cell r="E260" t="str">
            <v>Accumulated Depreciation - Reva</v>
          </cell>
          <cell r="F260">
            <v>-437301.54</v>
          </cell>
          <cell r="H260">
            <v>0</v>
          </cell>
          <cell r="I260">
            <v>-437301.54</v>
          </cell>
          <cell r="J260">
            <v>0</v>
          </cell>
          <cell r="K260">
            <v>-437301.54</v>
          </cell>
          <cell r="M260">
            <v>0</v>
          </cell>
          <cell r="N260" t="str">
            <v/>
          </cell>
          <cell r="O260">
            <v>-437301.54</v>
          </cell>
        </row>
        <row r="261">
          <cell r="A261" t="str">
            <v>_/_5222_/_</v>
          </cell>
          <cell r="C261" t="str">
            <v>5222</v>
          </cell>
          <cell r="E261" t="str">
            <v>TB Total - Accumulated Depreciation</v>
          </cell>
          <cell r="F261">
            <v>-1212129821.0799999</v>
          </cell>
          <cell r="H261">
            <v>0</v>
          </cell>
          <cell r="I261">
            <v>-1212129821.0799999</v>
          </cell>
          <cell r="J261">
            <v>0</v>
          </cell>
          <cell r="K261">
            <v>-1212129821.0799999</v>
          </cell>
          <cell r="M261">
            <v>-1121418273.4000001</v>
          </cell>
          <cell r="N261">
            <v>8.0890020995443346E-2</v>
          </cell>
          <cell r="O261">
            <v>-90711547.679999828</v>
          </cell>
        </row>
        <row r="262">
          <cell r="A262">
            <v>0</v>
          </cell>
          <cell r="C262" t="str">
            <v>5223</v>
          </cell>
          <cell r="N262" t="str">
            <v/>
          </cell>
          <cell r="O262" t="str">
            <v/>
          </cell>
        </row>
        <row r="263">
          <cell r="A263" t="str">
            <v>_/_5223_/_</v>
          </cell>
          <cell r="C263" t="str">
            <v>5223</v>
          </cell>
          <cell r="E263" t="str">
            <v>TB Total - CWIP - Land - Freehold</v>
          </cell>
          <cell r="F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M263">
            <v>0</v>
          </cell>
          <cell r="N263" t="str">
            <v/>
          </cell>
          <cell r="O263">
            <v>0</v>
          </cell>
        </row>
        <row r="264">
          <cell r="A264">
            <v>0</v>
          </cell>
          <cell r="C264" t="str">
            <v>5224</v>
          </cell>
          <cell r="N264" t="str">
            <v/>
          </cell>
          <cell r="O264" t="str">
            <v/>
          </cell>
        </row>
        <row r="265">
          <cell r="A265" t="str">
            <v>_/_5224_/_205151</v>
          </cell>
          <cell r="B265">
            <v>0</v>
          </cell>
          <cell r="C265" t="str">
            <v>5224</v>
          </cell>
          <cell r="D265" t="str">
            <v>205151</v>
          </cell>
          <cell r="E265" t="str">
            <v>CWIP - Factory Building</v>
          </cell>
          <cell r="F265">
            <v>106948058.88</v>
          </cell>
          <cell r="H265">
            <v>0</v>
          </cell>
          <cell r="I265">
            <v>106948058.88</v>
          </cell>
          <cell r="J265">
            <v>0</v>
          </cell>
          <cell r="K265">
            <v>106948058.88</v>
          </cell>
          <cell r="M265">
            <v>0</v>
          </cell>
          <cell r="N265" t="str">
            <v/>
          </cell>
          <cell r="O265">
            <v>106948058.88</v>
          </cell>
        </row>
        <row r="266">
          <cell r="A266" t="str">
            <v>_/_5224_/_205955.1</v>
          </cell>
          <cell r="B266">
            <v>0</v>
          </cell>
          <cell r="C266" t="str">
            <v>5224</v>
          </cell>
          <cell r="D266" t="str">
            <v>205955.1</v>
          </cell>
          <cell r="E266" t="str">
            <v>Material and expenses Factory building</v>
          </cell>
          <cell r="F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M266">
            <v>37701252</v>
          </cell>
          <cell r="N266">
            <v>-1</v>
          </cell>
          <cell r="O266">
            <v>-37701252</v>
          </cell>
        </row>
        <row r="267">
          <cell r="A267" t="str">
            <v>_/_5224_/_205955.1A</v>
          </cell>
          <cell r="B267">
            <v>0</v>
          </cell>
          <cell r="C267" t="str">
            <v>5224</v>
          </cell>
          <cell r="D267" t="str">
            <v>205955.1A</v>
          </cell>
          <cell r="E267" t="str">
            <v>Advances to Contractors Factory building</v>
          </cell>
          <cell r="F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M267">
            <v>63252530</v>
          </cell>
          <cell r="N267">
            <v>-1</v>
          </cell>
          <cell r="O267">
            <v>-63252530</v>
          </cell>
        </row>
        <row r="268">
          <cell r="A268" t="str">
            <v>_/_5224_/_</v>
          </cell>
          <cell r="C268" t="str">
            <v>5224</v>
          </cell>
          <cell r="E268" t="str">
            <v>TB Total - CWIP - Factory buildings Material and expenses</v>
          </cell>
          <cell r="F268">
            <v>106948058.88</v>
          </cell>
          <cell r="H268">
            <v>0</v>
          </cell>
          <cell r="I268">
            <v>106948058.88</v>
          </cell>
          <cell r="J268">
            <v>0</v>
          </cell>
          <cell r="K268">
            <v>106948058.88</v>
          </cell>
          <cell r="M268">
            <v>100953782</v>
          </cell>
          <cell r="N268">
            <v>5.9376446936876472E-2</v>
          </cell>
          <cell r="O268">
            <v>5994276.8799999952</v>
          </cell>
        </row>
        <row r="269">
          <cell r="A269">
            <v>0</v>
          </cell>
          <cell r="C269" t="str">
            <v>5225</v>
          </cell>
          <cell r="N269" t="str">
            <v/>
          </cell>
          <cell r="O269" t="str">
            <v/>
          </cell>
        </row>
        <row r="270">
          <cell r="A270" t="str">
            <v>_/_5225_/_311500.1</v>
          </cell>
          <cell r="B270">
            <v>0</v>
          </cell>
          <cell r="C270" t="str">
            <v>5225</v>
          </cell>
          <cell r="D270" t="str">
            <v>311500.1</v>
          </cell>
          <cell r="E270" t="str">
            <v>AWAN BUILDERS ENGINEER &amp; CONT.MULTAN</v>
          </cell>
          <cell r="F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M270">
            <v>0</v>
          </cell>
          <cell r="N270" t="str">
            <v/>
          </cell>
          <cell r="O270">
            <v>0</v>
          </cell>
        </row>
        <row r="271">
          <cell r="A271" t="str">
            <v>_/_5225_/_</v>
          </cell>
          <cell r="C271" t="str">
            <v>5225</v>
          </cell>
          <cell r="E271" t="str">
            <v>TB Total - CWIP - Factory buildings Advance payments</v>
          </cell>
          <cell r="F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M271">
            <v>0</v>
          </cell>
          <cell r="N271" t="str">
            <v/>
          </cell>
          <cell r="O271">
            <v>0</v>
          </cell>
        </row>
        <row r="272">
          <cell r="A272">
            <v>0</v>
          </cell>
          <cell r="C272" t="str">
            <v>5226</v>
          </cell>
          <cell r="N272" t="str">
            <v/>
          </cell>
          <cell r="O272" t="str">
            <v/>
          </cell>
        </row>
        <row r="273">
          <cell r="A273" t="str">
            <v>_/_5226_/_205152</v>
          </cell>
          <cell r="B273">
            <v>0</v>
          </cell>
          <cell r="C273" t="str">
            <v>5226</v>
          </cell>
          <cell r="D273" t="str">
            <v>205152</v>
          </cell>
          <cell r="E273" t="str">
            <v>CWIP - Non Factory Building</v>
          </cell>
          <cell r="F273">
            <v>66701821.140000001</v>
          </cell>
          <cell r="H273">
            <v>0</v>
          </cell>
          <cell r="I273">
            <v>66701821.140000001</v>
          </cell>
          <cell r="J273">
            <v>0</v>
          </cell>
          <cell r="K273">
            <v>66701821.140000001</v>
          </cell>
          <cell r="M273">
            <v>0</v>
          </cell>
          <cell r="N273" t="str">
            <v/>
          </cell>
          <cell r="O273">
            <v>66701821.140000001</v>
          </cell>
        </row>
        <row r="274">
          <cell r="A274" t="str">
            <v>_/_5226_/_205955</v>
          </cell>
          <cell r="B274">
            <v>0</v>
          </cell>
          <cell r="C274" t="str">
            <v>5226</v>
          </cell>
          <cell r="D274" t="str">
            <v>205955</v>
          </cell>
          <cell r="E274" t="str">
            <v>FCML CWIP Clearing Account</v>
          </cell>
          <cell r="F274">
            <v>2881973.28</v>
          </cell>
          <cell r="H274">
            <v>0</v>
          </cell>
          <cell r="I274">
            <v>2881973.28</v>
          </cell>
          <cell r="J274">
            <v>0</v>
          </cell>
          <cell r="K274">
            <v>2881973.28</v>
          </cell>
          <cell r="M274">
            <v>0</v>
          </cell>
          <cell r="N274" t="str">
            <v/>
          </cell>
          <cell r="O274">
            <v>2881973.28</v>
          </cell>
        </row>
        <row r="275">
          <cell r="A275" t="str">
            <v>_/_5226_/_205955.2</v>
          </cell>
          <cell r="B275">
            <v>0</v>
          </cell>
          <cell r="C275" t="str">
            <v>5226</v>
          </cell>
          <cell r="D275" t="str">
            <v>205955.2</v>
          </cell>
          <cell r="E275" t="str">
            <v>Material and expenses Non factory building</v>
          </cell>
          <cell r="F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M275">
            <v>58271715</v>
          </cell>
          <cell r="N275">
            <v>-1</v>
          </cell>
          <cell r="O275">
            <v>-58271715</v>
          </cell>
        </row>
        <row r="276">
          <cell r="A276" t="str">
            <v>_/_5226_/_</v>
          </cell>
          <cell r="C276" t="str">
            <v>5226</v>
          </cell>
          <cell r="E276" t="str">
            <v>TB Total - CWIP - Non factory buildings-Material and expenses</v>
          </cell>
          <cell r="F276">
            <v>69583794.420000002</v>
          </cell>
          <cell r="H276">
            <v>0</v>
          </cell>
          <cell r="I276">
            <v>69583794.420000002</v>
          </cell>
          <cell r="J276">
            <v>0</v>
          </cell>
          <cell r="K276">
            <v>69583794.420000002</v>
          </cell>
          <cell r="M276">
            <v>58271715</v>
          </cell>
          <cell r="N276">
            <v>0.19412641999639108</v>
          </cell>
          <cell r="O276">
            <v>11312079.420000002</v>
          </cell>
        </row>
        <row r="277">
          <cell r="A277">
            <v>0</v>
          </cell>
          <cell r="C277" t="str">
            <v>5227</v>
          </cell>
          <cell r="N277" t="str">
            <v/>
          </cell>
          <cell r="O277" t="str">
            <v/>
          </cell>
        </row>
        <row r="278">
          <cell r="A278" t="str">
            <v>_/_5227_/_205201</v>
          </cell>
          <cell r="B278">
            <v>0</v>
          </cell>
          <cell r="C278" t="str">
            <v>5227</v>
          </cell>
          <cell r="D278" t="str">
            <v>205201</v>
          </cell>
          <cell r="E278" t="str">
            <v>CWIP - Plant and Machinery</v>
          </cell>
          <cell r="F278">
            <v>298369938.56999999</v>
          </cell>
          <cell r="H278">
            <v>0</v>
          </cell>
          <cell r="I278">
            <v>298369938.56999999</v>
          </cell>
          <cell r="J278">
            <v>0</v>
          </cell>
          <cell r="K278">
            <v>298369938.56999999</v>
          </cell>
          <cell r="M278">
            <v>0</v>
          </cell>
          <cell r="N278" t="str">
            <v/>
          </cell>
          <cell r="O278">
            <v>298369938.56999999</v>
          </cell>
        </row>
        <row r="279">
          <cell r="A279" t="str">
            <v>_/_5227_/_205955.3</v>
          </cell>
          <cell r="B279">
            <v>0</v>
          </cell>
          <cell r="C279" t="str">
            <v>5227</v>
          </cell>
          <cell r="D279" t="str">
            <v>205955.3</v>
          </cell>
          <cell r="E279" t="str">
            <v>Cost and Expenses -CWIP P/ M</v>
          </cell>
          <cell r="F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M279">
            <v>969777.36</v>
          </cell>
          <cell r="N279">
            <v>-1</v>
          </cell>
          <cell r="O279">
            <v>-969777.36</v>
          </cell>
        </row>
        <row r="280">
          <cell r="A280" t="str">
            <v>_/_5227_/_</v>
          </cell>
          <cell r="C280" t="str">
            <v>5227</v>
          </cell>
          <cell r="E280" t="str">
            <v>TB Total - CWIP - Plant and machinery - Cost and expenses</v>
          </cell>
          <cell r="F280">
            <v>298369938.56999999</v>
          </cell>
          <cell r="H280">
            <v>0</v>
          </cell>
          <cell r="I280">
            <v>298369938.56999999</v>
          </cell>
          <cell r="J280">
            <v>0</v>
          </cell>
          <cell r="K280">
            <v>298369938.56999999</v>
          </cell>
          <cell r="M280">
            <v>969777.36</v>
          </cell>
          <cell r="N280">
            <v>306.66849266309947</v>
          </cell>
          <cell r="O280">
            <v>297400161.20999998</v>
          </cell>
        </row>
        <row r="281">
          <cell r="A281">
            <v>0</v>
          </cell>
          <cell r="C281" t="str">
            <v>5228</v>
          </cell>
          <cell r="N281" t="str">
            <v/>
          </cell>
          <cell r="O281" t="str">
            <v/>
          </cell>
        </row>
        <row r="282">
          <cell r="A282" t="str">
            <v>_/_5228_/_311300.1</v>
          </cell>
          <cell r="B282">
            <v>0</v>
          </cell>
          <cell r="C282" t="str">
            <v>5228</v>
          </cell>
          <cell r="D282" t="str">
            <v>311300.1</v>
          </cell>
          <cell r="E282" t="str">
            <v>Advance Payment CWIP-P/M</v>
          </cell>
          <cell r="F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M282">
            <v>0</v>
          </cell>
          <cell r="N282" t="str">
            <v/>
          </cell>
          <cell r="O282">
            <v>0</v>
          </cell>
        </row>
        <row r="283">
          <cell r="A283" t="str">
            <v>_/_5228_/_</v>
          </cell>
          <cell r="C283" t="str">
            <v>5228</v>
          </cell>
          <cell r="E283" t="str">
            <v>TB Total - CWIP - Plant and machinery - Advance payments</v>
          </cell>
          <cell r="F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M283">
            <v>0</v>
          </cell>
          <cell r="N283" t="str">
            <v/>
          </cell>
          <cell r="O283">
            <v>0</v>
          </cell>
        </row>
        <row r="284">
          <cell r="A284">
            <v>0</v>
          </cell>
          <cell r="C284" t="str">
            <v>5229</v>
          </cell>
          <cell r="N284" t="str">
            <v/>
          </cell>
          <cell r="O284" t="str">
            <v/>
          </cell>
        </row>
        <row r="285">
          <cell r="A285" t="str">
            <v>_/_5229_/_123801.1</v>
          </cell>
          <cell r="B285">
            <v>0</v>
          </cell>
          <cell r="C285" t="str">
            <v>5229</v>
          </cell>
          <cell r="D285" t="str">
            <v>123801.1</v>
          </cell>
          <cell r="E285" t="str">
            <v>Letters of credits CWIP P/M</v>
          </cell>
          <cell r="F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M285">
            <v>9704484</v>
          </cell>
          <cell r="N285">
            <v>-1</v>
          </cell>
          <cell r="O285">
            <v>-9704484</v>
          </cell>
        </row>
        <row r="286">
          <cell r="A286" t="str">
            <v>_/_5229_/_</v>
          </cell>
          <cell r="C286" t="str">
            <v>5229</v>
          </cell>
          <cell r="E286" t="str">
            <v>TB Total - CWIP - Plant and machinery - Letters of credit</v>
          </cell>
          <cell r="F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M286">
            <v>9704484</v>
          </cell>
          <cell r="N286">
            <v>-1</v>
          </cell>
          <cell r="O286">
            <v>-9704484</v>
          </cell>
        </row>
        <row r="287">
          <cell r="A287">
            <v>0</v>
          </cell>
          <cell r="C287" t="str">
            <v>5230</v>
          </cell>
          <cell r="N287" t="str">
            <v/>
          </cell>
          <cell r="O287" t="str">
            <v/>
          </cell>
        </row>
        <row r="288">
          <cell r="A288" t="str">
            <v>_/_5230_/_</v>
          </cell>
          <cell r="C288" t="str">
            <v>5230</v>
          </cell>
          <cell r="E288" t="str">
            <v>TB Total - CWIP - Electric fittings -  Advance payments</v>
          </cell>
          <cell r="F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M288">
            <v>0</v>
          </cell>
          <cell r="N288" t="str">
            <v/>
          </cell>
          <cell r="O288">
            <v>0</v>
          </cell>
        </row>
        <row r="289">
          <cell r="A289">
            <v>0</v>
          </cell>
          <cell r="C289" t="str">
            <v>5231</v>
          </cell>
          <cell r="N289" t="str">
            <v/>
          </cell>
          <cell r="O289" t="str">
            <v/>
          </cell>
        </row>
        <row r="290">
          <cell r="A290" t="str">
            <v>_/_5231_/_311300.2</v>
          </cell>
          <cell r="B290">
            <v>0</v>
          </cell>
          <cell r="C290" t="str">
            <v>5231</v>
          </cell>
          <cell r="D290" t="str">
            <v>311300.2</v>
          </cell>
          <cell r="E290" t="str">
            <v>Advance Payments-CWIP V</v>
          </cell>
          <cell r="F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M290">
            <v>0</v>
          </cell>
          <cell r="N290" t="str">
            <v/>
          </cell>
          <cell r="O290">
            <v>0</v>
          </cell>
        </row>
        <row r="291">
          <cell r="A291" t="str">
            <v>_/_5231_/_</v>
          </cell>
          <cell r="C291" t="str">
            <v>5231</v>
          </cell>
          <cell r="E291" t="str">
            <v>TB Total - CWIP - Vehicle - Advance payments</v>
          </cell>
          <cell r="F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M291">
            <v>0</v>
          </cell>
          <cell r="N291" t="str">
            <v/>
          </cell>
          <cell r="O291">
            <v>0</v>
          </cell>
        </row>
        <row r="292">
          <cell r="A292">
            <v>0</v>
          </cell>
          <cell r="C292" t="str">
            <v>5232</v>
          </cell>
          <cell r="N292" t="str">
            <v/>
          </cell>
          <cell r="O292" t="str">
            <v/>
          </cell>
        </row>
        <row r="293">
          <cell r="A293" t="str">
            <v>_/_5232_/_123801.2</v>
          </cell>
          <cell r="B293">
            <v>0</v>
          </cell>
          <cell r="C293" t="str">
            <v>5232</v>
          </cell>
          <cell r="D293" t="str">
            <v>123801.2</v>
          </cell>
          <cell r="E293" t="str">
            <v>CWIP Furniture and Fixtures</v>
          </cell>
          <cell r="F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M293">
            <v>1214000</v>
          </cell>
          <cell r="N293">
            <v>-1</v>
          </cell>
          <cell r="O293">
            <v>-1214000</v>
          </cell>
        </row>
        <row r="294">
          <cell r="A294" t="str">
            <v>_/_5232_/_</v>
          </cell>
          <cell r="C294" t="str">
            <v>5232</v>
          </cell>
          <cell r="E294" t="str">
            <v>TB Total - CWIP - Furniture and Fixtures</v>
          </cell>
          <cell r="F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M294">
            <v>1214000</v>
          </cell>
          <cell r="N294">
            <v>-1</v>
          </cell>
          <cell r="O294">
            <v>-1214000</v>
          </cell>
        </row>
        <row r="295">
          <cell r="A295">
            <v>0</v>
          </cell>
          <cell r="C295" t="str">
            <v>5233</v>
          </cell>
          <cell r="N295" t="str">
            <v/>
          </cell>
          <cell r="O295" t="str">
            <v/>
          </cell>
        </row>
        <row r="296">
          <cell r="A296" t="str">
            <v>_/_5233_/_205401</v>
          </cell>
          <cell r="B296">
            <v>0</v>
          </cell>
          <cell r="C296" t="str">
            <v>5233</v>
          </cell>
          <cell r="D296" t="str">
            <v>205401</v>
          </cell>
          <cell r="E296" t="str">
            <v>CWIP - Office Equipment</v>
          </cell>
          <cell r="F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M296">
            <v>0</v>
          </cell>
          <cell r="N296" t="str">
            <v/>
          </cell>
          <cell r="O296">
            <v>0</v>
          </cell>
        </row>
        <row r="297">
          <cell r="A297" t="str">
            <v>_/_5233_/_</v>
          </cell>
          <cell r="C297" t="str">
            <v>5233</v>
          </cell>
          <cell r="E297" t="str">
            <v>TB Total - CWIP- Office eQUIPMENTS</v>
          </cell>
          <cell r="F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M297">
            <v>0</v>
          </cell>
          <cell r="N297" t="str">
            <v/>
          </cell>
          <cell r="O297">
            <v>0</v>
          </cell>
        </row>
        <row r="298">
          <cell r="A298">
            <v>0</v>
          </cell>
          <cell r="C298" t="str">
            <v>5251</v>
          </cell>
          <cell r="N298" t="str">
            <v/>
          </cell>
          <cell r="O298" t="str">
            <v/>
          </cell>
        </row>
        <row r="299">
          <cell r="A299" t="str">
            <v>_/_5251_/_206101</v>
          </cell>
          <cell r="B299">
            <v>0</v>
          </cell>
          <cell r="C299" t="str">
            <v>5251</v>
          </cell>
          <cell r="D299" t="str">
            <v>206101</v>
          </cell>
          <cell r="E299" t="str">
            <v>Oracle Implementation - Project</v>
          </cell>
          <cell r="F299">
            <v>2359794.65</v>
          </cell>
          <cell r="H299">
            <v>0</v>
          </cell>
          <cell r="I299">
            <v>2359794.65</v>
          </cell>
          <cell r="J299">
            <v>0</v>
          </cell>
          <cell r="K299">
            <v>2359794.65</v>
          </cell>
          <cell r="M299">
            <v>2574321.0299999998</v>
          </cell>
          <cell r="N299">
            <v>-8.33331886349854E-2</v>
          </cell>
          <cell r="O299">
            <v>-214526.37999999989</v>
          </cell>
        </row>
        <row r="300">
          <cell r="A300" t="str">
            <v>_/_5251_/_206102</v>
          </cell>
          <cell r="B300">
            <v>0</v>
          </cell>
          <cell r="C300" t="str">
            <v>5251</v>
          </cell>
          <cell r="D300" t="str">
            <v>206102</v>
          </cell>
          <cell r="E300" t="str">
            <v>Oracle Implementation - Travell</v>
          </cell>
          <cell r="F300">
            <v>218356.47</v>
          </cell>
          <cell r="H300">
            <v>0</v>
          </cell>
          <cell r="I300">
            <v>218356.47</v>
          </cell>
          <cell r="J300">
            <v>0</v>
          </cell>
          <cell r="K300">
            <v>218356.47</v>
          </cell>
          <cell r="M300">
            <v>238206.75</v>
          </cell>
          <cell r="N300">
            <v>-8.3332147388770469E-2</v>
          </cell>
          <cell r="O300">
            <v>-19850.28</v>
          </cell>
        </row>
        <row r="301">
          <cell r="A301" t="str">
            <v>_/_5251_/_206103</v>
          </cell>
          <cell r="B301">
            <v>0</v>
          </cell>
          <cell r="C301" t="str">
            <v>5251</v>
          </cell>
          <cell r="D301" t="str">
            <v>206103</v>
          </cell>
          <cell r="E301" t="str">
            <v>Oracle Implementation - Boardin</v>
          </cell>
          <cell r="F301">
            <v>710949.85</v>
          </cell>
          <cell r="H301">
            <v>0</v>
          </cell>
          <cell r="I301">
            <v>710949.85</v>
          </cell>
          <cell r="J301">
            <v>0</v>
          </cell>
          <cell r="K301">
            <v>710949.85</v>
          </cell>
          <cell r="M301">
            <v>775581.75</v>
          </cell>
          <cell r="N301">
            <v>-8.3333446151872478E-2</v>
          </cell>
          <cell r="O301">
            <v>-64631.900000000023</v>
          </cell>
        </row>
        <row r="302">
          <cell r="A302" t="str">
            <v>_/_5251_/_206950</v>
          </cell>
          <cell r="B302">
            <v>0</v>
          </cell>
          <cell r="C302" t="str">
            <v>5251</v>
          </cell>
          <cell r="D302" t="str">
            <v>206950</v>
          </cell>
          <cell r="E302" t="str">
            <v>Amortization of Intangible Asse</v>
          </cell>
          <cell r="F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M302">
            <v>0</v>
          </cell>
          <cell r="N302" t="str">
            <v/>
          </cell>
          <cell r="O302">
            <v>0</v>
          </cell>
        </row>
        <row r="303">
          <cell r="A303" t="str">
            <v>_/_5251_/_</v>
          </cell>
          <cell r="C303" t="str">
            <v>5251</v>
          </cell>
          <cell r="E303" t="str">
            <v>TB Total - Computer software</v>
          </cell>
          <cell r="F303">
            <v>3289100.97</v>
          </cell>
          <cell r="H303">
            <v>0</v>
          </cell>
          <cell r="I303">
            <v>3289100.97</v>
          </cell>
          <cell r="J303">
            <v>0</v>
          </cell>
          <cell r="K303">
            <v>3289100.97</v>
          </cell>
          <cell r="M303">
            <v>3588109.53</v>
          </cell>
          <cell r="N303">
            <v>-8.3333175172052118E-2</v>
          </cell>
          <cell r="O303">
            <v>-299008.55999999959</v>
          </cell>
        </row>
        <row r="304">
          <cell r="A304">
            <v>0</v>
          </cell>
          <cell r="C304" t="str">
            <v>5252</v>
          </cell>
          <cell r="N304" t="str">
            <v/>
          </cell>
          <cell r="O304" t="str">
            <v/>
          </cell>
        </row>
        <row r="305">
          <cell r="A305" t="str">
            <v>_/_5252_/_206101.1</v>
          </cell>
          <cell r="B305">
            <v>0</v>
          </cell>
          <cell r="C305" t="str">
            <v>5252</v>
          </cell>
          <cell r="D305" t="str">
            <v>206101.1</v>
          </cell>
          <cell r="E305" t="str">
            <v>AMORTIZATION FOR THE YEAR</v>
          </cell>
          <cell r="F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M305">
            <v>0</v>
          </cell>
          <cell r="N305" t="str">
            <v/>
          </cell>
          <cell r="O305">
            <v>0</v>
          </cell>
        </row>
        <row r="306">
          <cell r="A306" t="str">
            <v>_/_5252_/_</v>
          </cell>
          <cell r="C306" t="str">
            <v>5252</v>
          </cell>
          <cell r="E306" t="str">
            <v>TB Total - Amortization for the period</v>
          </cell>
          <cell r="F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M306">
            <v>0</v>
          </cell>
          <cell r="N306" t="str">
            <v/>
          </cell>
          <cell r="O306">
            <v>0</v>
          </cell>
        </row>
        <row r="307">
          <cell r="A307">
            <v>0</v>
          </cell>
          <cell r="C307" t="str">
            <v>5261</v>
          </cell>
          <cell r="N307" t="str">
            <v/>
          </cell>
          <cell r="O307" t="str">
            <v/>
          </cell>
        </row>
        <row r="308">
          <cell r="A308" t="str">
            <v>_/_5261_/_164101</v>
          </cell>
          <cell r="B308">
            <v>0</v>
          </cell>
          <cell r="C308" t="str">
            <v>5261</v>
          </cell>
          <cell r="D308" t="str">
            <v>164101</v>
          </cell>
          <cell r="E308" t="str">
            <v>Fazal Industries (Pvt) Limited</v>
          </cell>
          <cell r="F308">
            <v>475000</v>
          </cell>
          <cell r="H308">
            <v>0</v>
          </cell>
          <cell r="I308">
            <v>475000</v>
          </cell>
          <cell r="J308">
            <v>0</v>
          </cell>
          <cell r="K308">
            <v>475000</v>
          </cell>
          <cell r="M308">
            <v>475000</v>
          </cell>
          <cell r="N308">
            <v>0</v>
          </cell>
          <cell r="O308">
            <v>0</v>
          </cell>
        </row>
        <row r="309">
          <cell r="A309" t="str">
            <v>_/_5261_/_164201</v>
          </cell>
          <cell r="B309">
            <v>0</v>
          </cell>
          <cell r="C309" t="str">
            <v>5261</v>
          </cell>
          <cell r="D309" t="str">
            <v>164201</v>
          </cell>
          <cell r="E309" t="str">
            <v>Prov. For Loss in Value Fazal I</v>
          </cell>
          <cell r="F309">
            <v>-475000</v>
          </cell>
          <cell r="H309">
            <v>0</v>
          </cell>
          <cell r="I309">
            <v>-475000</v>
          </cell>
          <cell r="J309">
            <v>0</v>
          </cell>
          <cell r="K309">
            <v>-475000</v>
          </cell>
          <cell r="M309">
            <v>-475000</v>
          </cell>
          <cell r="N309">
            <v>0</v>
          </cell>
          <cell r="O309">
            <v>0</v>
          </cell>
        </row>
        <row r="310">
          <cell r="A310" t="str">
            <v>_/_5261_/_</v>
          </cell>
          <cell r="C310" t="str">
            <v>5261</v>
          </cell>
          <cell r="E310" t="str">
            <v>TB Total - Investments in associates</v>
          </cell>
          <cell r="F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M310">
            <v>0</v>
          </cell>
          <cell r="N310" t="str">
            <v/>
          </cell>
          <cell r="O310">
            <v>0</v>
          </cell>
        </row>
        <row r="311">
          <cell r="A311">
            <v>0</v>
          </cell>
          <cell r="C311" t="str">
            <v>5262</v>
          </cell>
          <cell r="N311" t="str">
            <v/>
          </cell>
          <cell r="O311" t="str">
            <v/>
          </cell>
        </row>
        <row r="312">
          <cell r="A312" t="str">
            <v>_/_5262_/_</v>
          </cell>
          <cell r="C312" t="str">
            <v>5262</v>
          </cell>
          <cell r="E312" t="str">
            <v>TB Total - Investments available for sale - Quoted</v>
          </cell>
          <cell r="F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M312">
            <v>0</v>
          </cell>
          <cell r="N312" t="str">
            <v/>
          </cell>
          <cell r="O312">
            <v>0</v>
          </cell>
        </row>
        <row r="313">
          <cell r="A313">
            <v>0</v>
          </cell>
          <cell r="C313" t="str">
            <v>5271</v>
          </cell>
          <cell r="N313" t="str">
            <v/>
          </cell>
          <cell r="O313" t="str">
            <v/>
          </cell>
        </row>
        <row r="314">
          <cell r="A314" t="str">
            <v>_/_5271_/_123570A</v>
          </cell>
          <cell r="B314">
            <v>0</v>
          </cell>
          <cell r="C314" t="str">
            <v>5271</v>
          </cell>
          <cell r="D314" t="str">
            <v>123570A</v>
          </cell>
          <cell r="E314" t="str">
            <v>FAIZAN-UL-HAQ CHIEF ACCTT.</v>
          </cell>
          <cell r="F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M314">
            <v>125000</v>
          </cell>
          <cell r="N314">
            <v>-1</v>
          </cell>
          <cell r="O314">
            <v>-125000</v>
          </cell>
        </row>
        <row r="315">
          <cell r="A315" t="str">
            <v>_/_5271_/_</v>
          </cell>
          <cell r="C315" t="str">
            <v>5271</v>
          </cell>
          <cell r="E315" t="str">
            <v xml:space="preserve">TB Total - Loans to executives </v>
          </cell>
          <cell r="F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M315">
            <v>125000</v>
          </cell>
          <cell r="N315">
            <v>-1</v>
          </cell>
          <cell r="O315">
            <v>-125000</v>
          </cell>
        </row>
        <row r="316">
          <cell r="A316">
            <v>0</v>
          </cell>
          <cell r="C316" t="str">
            <v>5272</v>
          </cell>
          <cell r="N316" t="str">
            <v/>
          </cell>
          <cell r="O316" t="str">
            <v/>
          </cell>
        </row>
        <row r="317">
          <cell r="A317" t="str">
            <v>_/_5272_/_</v>
          </cell>
          <cell r="C317" t="str">
            <v>5272</v>
          </cell>
          <cell r="E317" t="str">
            <v>TB Total - Loans to other employees</v>
          </cell>
          <cell r="F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M317">
            <v>0</v>
          </cell>
          <cell r="N317" t="str">
            <v/>
          </cell>
          <cell r="O317">
            <v>0</v>
          </cell>
        </row>
        <row r="318">
          <cell r="A318">
            <v>0</v>
          </cell>
          <cell r="C318" t="str">
            <v>5281</v>
          </cell>
          <cell r="N318" t="str">
            <v/>
          </cell>
          <cell r="O318" t="str">
            <v/>
          </cell>
        </row>
        <row r="319">
          <cell r="A319" t="str">
            <v>_/_5281_/_210510</v>
          </cell>
          <cell r="B319">
            <v>0</v>
          </cell>
          <cell r="C319" t="str">
            <v>5281</v>
          </cell>
          <cell r="D319" t="str">
            <v>210510</v>
          </cell>
          <cell r="E319" t="str">
            <v>Miscellaneous Deposits</v>
          </cell>
          <cell r="F319">
            <v>2822140</v>
          </cell>
          <cell r="H319">
            <v>0</v>
          </cell>
          <cell r="I319">
            <v>2822140</v>
          </cell>
          <cell r="J319">
            <v>0</v>
          </cell>
          <cell r="K319">
            <v>2822140</v>
          </cell>
          <cell r="M319">
            <v>2822140</v>
          </cell>
          <cell r="N319">
            <v>0</v>
          </cell>
          <cell r="O319">
            <v>0</v>
          </cell>
        </row>
        <row r="320">
          <cell r="A320" t="str">
            <v>_/_5281_/_</v>
          </cell>
          <cell r="C320" t="str">
            <v>5281</v>
          </cell>
          <cell r="E320" t="str">
            <v>TB Total - Long term deposits</v>
          </cell>
          <cell r="F320">
            <v>2822140</v>
          </cell>
          <cell r="H320">
            <v>0</v>
          </cell>
          <cell r="I320">
            <v>2822140</v>
          </cell>
          <cell r="J320">
            <v>0</v>
          </cell>
          <cell r="K320">
            <v>2822140</v>
          </cell>
          <cell r="M320">
            <v>2822140</v>
          </cell>
          <cell r="N320">
            <v>0</v>
          </cell>
          <cell r="O320">
            <v>0</v>
          </cell>
        </row>
        <row r="321">
          <cell r="A321">
            <v>0</v>
          </cell>
          <cell r="C321" t="str">
            <v>5311</v>
          </cell>
          <cell r="N321" t="str">
            <v/>
          </cell>
          <cell r="O321" t="str">
            <v/>
          </cell>
        </row>
        <row r="322">
          <cell r="A322" t="str">
            <v>_/_5311_/_</v>
          </cell>
          <cell r="C322" t="str">
            <v>5311</v>
          </cell>
          <cell r="E322" t="str">
            <v>TB Total - Fazal cloth mills units 1,2 &amp; 4</v>
          </cell>
          <cell r="F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M322">
            <v>0</v>
          </cell>
          <cell r="N322" t="str">
            <v/>
          </cell>
          <cell r="O322">
            <v>0</v>
          </cell>
        </row>
        <row r="323">
          <cell r="A323">
            <v>0</v>
          </cell>
          <cell r="C323" t="str">
            <v>5321</v>
          </cell>
          <cell r="N323" t="str">
            <v/>
          </cell>
          <cell r="O323" t="str">
            <v/>
          </cell>
        </row>
        <row r="324">
          <cell r="A324" t="str">
            <v>_/_5321_/_113201</v>
          </cell>
          <cell r="B324">
            <v>0</v>
          </cell>
          <cell r="C324" t="str">
            <v>5321</v>
          </cell>
          <cell r="D324" t="str">
            <v>113201</v>
          </cell>
          <cell r="E324" t="str">
            <v>FCML U-3 Current Account</v>
          </cell>
          <cell r="F324">
            <v>-31354217.809999999</v>
          </cell>
          <cell r="H324">
            <v>0</v>
          </cell>
          <cell r="I324">
            <v>-31354217.809999999</v>
          </cell>
          <cell r="J324">
            <v>0</v>
          </cell>
          <cell r="K324">
            <v>-31354217.809999999</v>
          </cell>
          <cell r="M324">
            <v>7066599.2199999997</v>
          </cell>
          <cell r="N324">
            <v>-5.4369599624754157</v>
          </cell>
          <cell r="O324">
            <v>-38420817.030000001</v>
          </cell>
        </row>
        <row r="325">
          <cell r="A325" t="str">
            <v>_/_5321_/_113202</v>
          </cell>
          <cell r="B325">
            <v>0</v>
          </cell>
          <cell r="C325" t="str">
            <v>5321</v>
          </cell>
          <cell r="D325" t="str">
            <v>113202</v>
          </cell>
          <cell r="E325" t="str">
            <v>FCML U-3 Sales Tax</v>
          </cell>
          <cell r="F325">
            <v>-1784850</v>
          </cell>
          <cell r="H325">
            <v>0</v>
          </cell>
          <cell r="I325">
            <v>-1784850</v>
          </cell>
          <cell r="J325">
            <v>0</v>
          </cell>
          <cell r="K325">
            <v>-1784850</v>
          </cell>
          <cell r="M325">
            <v>-7224315</v>
          </cell>
          <cell r="N325">
            <v>-0.75293851389370481</v>
          </cell>
          <cell r="O325">
            <v>5439465</v>
          </cell>
        </row>
        <row r="326">
          <cell r="A326" t="str">
            <v>_/_5321_/_113203</v>
          </cell>
          <cell r="B326">
            <v>0</v>
          </cell>
          <cell r="C326" t="str">
            <v>5321</v>
          </cell>
          <cell r="D326" t="str">
            <v>113203</v>
          </cell>
          <cell r="E326" t="str">
            <v>FCML U-3 Imported Cotton</v>
          </cell>
          <cell r="F326">
            <v>13919425.6</v>
          </cell>
          <cell r="H326">
            <v>0</v>
          </cell>
          <cell r="I326">
            <v>13919425.6</v>
          </cell>
          <cell r="J326">
            <v>0</v>
          </cell>
          <cell r="K326">
            <v>13919425.6</v>
          </cell>
          <cell r="M326">
            <v>13919425.6</v>
          </cell>
          <cell r="N326">
            <v>0</v>
          </cell>
          <cell r="O326">
            <v>0</v>
          </cell>
        </row>
        <row r="327">
          <cell r="A327" t="str">
            <v>_/_5321_/_113204</v>
          </cell>
          <cell r="B327">
            <v>0</v>
          </cell>
          <cell r="C327" t="str">
            <v>5321</v>
          </cell>
          <cell r="D327" t="str">
            <v>113204</v>
          </cell>
          <cell r="E327" t="str">
            <v>FCML U-3 Fixed Account</v>
          </cell>
          <cell r="F327">
            <v>345334499.64999998</v>
          </cell>
          <cell r="H327">
            <v>0</v>
          </cell>
          <cell r="I327">
            <v>345334499.64999998</v>
          </cell>
          <cell r="J327">
            <v>0</v>
          </cell>
          <cell r="K327">
            <v>345334499.64999998</v>
          </cell>
          <cell r="M327">
            <v>345334499.64999998</v>
          </cell>
          <cell r="N327">
            <v>0</v>
          </cell>
          <cell r="O327">
            <v>0</v>
          </cell>
        </row>
        <row r="328">
          <cell r="A328" t="str">
            <v>_/_5321_/_113206</v>
          </cell>
          <cell r="B328">
            <v>0</v>
          </cell>
          <cell r="C328" t="str">
            <v>5321</v>
          </cell>
          <cell r="D328" t="str">
            <v>113206</v>
          </cell>
          <cell r="E328" t="str">
            <v>FCML U-3 Advance Income Tax</v>
          </cell>
          <cell r="F328">
            <v>-17296312.609999999</v>
          </cell>
          <cell r="H328">
            <v>0</v>
          </cell>
          <cell r="I328">
            <v>-17296312.609999999</v>
          </cell>
          <cell r="J328">
            <v>0</v>
          </cell>
          <cell r="K328">
            <v>-17296312.609999999</v>
          </cell>
          <cell r="M328">
            <v>-17296312.609999999</v>
          </cell>
          <cell r="N328">
            <v>0</v>
          </cell>
          <cell r="O328">
            <v>0</v>
          </cell>
        </row>
        <row r="329">
          <cell r="A329" t="str">
            <v>_/_5321_/_113209</v>
          </cell>
          <cell r="B329">
            <v>0</v>
          </cell>
          <cell r="C329" t="str">
            <v>5321</v>
          </cell>
          <cell r="D329" t="str">
            <v>113209</v>
          </cell>
          <cell r="E329" t="str">
            <v>FCML U-3 Local Parties</v>
          </cell>
          <cell r="F329">
            <v>-2703637</v>
          </cell>
          <cell r="H329">
            <v>0</v>
          </cell>
          <cell r="I329">
            <v>-2703637</v>
          </cell>
          <cell r="J329">
            <v>0</v>
          </cell>
          <cell r="K329">
            <v>-2703637</v>
          </cell>
          <cell r="M329">
            <v>-2730687</v>
          </cell>
          <cell r="N329">
            <v>-9.9059320969411731E-3</v>
          </cell>
          <cell r="O329">
            <v>27050</v>
          </cell>
        </row>
        <row r="330">
          <cell r="A330" t="str">
            <v>_/_5321_/_113210</v>
          </cell>
          <cell r="B330">
            <v>0</v>
          </cell>
          <cell r="C330" t="str">
            <v>5321</v>
          </cell>
          <cell r="D330" t="str">
            <v>113210</v>
          </cell>
          <cell r="E330" t="str">
            <v>FCML U-3 HBL FIM PKR</v>
          </cell>
          <cell r="F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M330">
            <v>0</v>
          </cell>
          <cell r="N330" t="str">
            <v/>
          </cell>
          <cell r="O330">
            <v>0</v>
          </cell>
        </row>
        <row r="331">
          <cell r="A331" t="str">
            <v>_/_5321_/_113211</v>
          </cell>
          <cell r="B331">
            <v>0</v>
          </cell>
          <cell r="C331" t="str">
            <v>5321</v>
          </cell>
          <cell r="D331" t="str">
            <v>113211</v>
          </cell>
          <cell r="E331" t="str">
            <v>FCML U-3 HBL FIM Dollar</v>
          </cell>
          <cell r="F331">
            <v>145671</v>
          </cell>
          <cell r="H331">
            <v>0</v>
          </cell>
          <cell r="I331">
            <v>145671</v>
          </cell>
          <cell r="J331">
            <v>0</v>
          </cell>
          <cell r="K331">
            <v>145671</v>
          </cell>
          <cell r="M331">
            <v>145671</v>
          </cell>
          <cell r="N331">
            <v>0</v>
          </cell>
          <cell r="O331">
            <v>0</v>
          </cell>
        </row>
        <row r="332">
          <cell r="A332" t="str">
            <v>_/_5321_/_113212</v>
          </cell>
          <cell r="B332">
            <v>0</v>
          </cell>
          <cell r="C332" t="str">
            <v>5321</v>
          </cell>
          <cell r="D332" t="str">
            <v>113212</v>
          </cell>
          <cell r="E332" t="str">
            <v>FCML U-3 Soneri FIM Dollar</v>
          </cell>
          <cell r="F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M332">
            <v>26002815.609999999</v>
          </cell>
          <cell r="N332">
            <v>-1</v>
          </cell>
          <cell r="O332">
            <v>-26002815.609999999</v>
          </cell>
        </row>
        <row r="333">
          <cell r="A333" t="str">
            <v>_/_5321_/_113213</v>
          </cell>
          <cell r="B333">
            <v>0</v>
          </cell>
          <cell r="C333" t="str">
            <v>5321</v>
          </cell>
          <cell r="D333" t="str">
            <v>113213</v>
          </cell>
          <cell r="E333" t="str">
            <v>FCML U-3 Meezan Morahaba Dollar</v>
          </cell>
          <cell r="F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M333">
            <v>0</v>
          </cell>
          <cell r="N333" t="str">
            <v/>
          </cell>
          <cell r="O333">
            <v>0</v>
          </cell>
        </row>
        <row r="334">
          <cell r="A334" t="str">
            <v>_/_5321_/_113214</v>
          </cell>
          <cell r="B334">
            <v>0</v>
          </cell>
          <cell r="C334" t="str">
            <v>5321</v>
          </cell>
          <cell r="D334" t="str">
            <v>113214</v>
          </cell>
          <cell r="E334" t="str">
            <v>FCML U-3 NBP Cash Finance</v>
          </cell>
          <cell r="F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M334">
            <v>-45423973</v>
          </cell>
          <cell r="N334">
            <v>-1</v>
          </cell>
          <cell r="O334">
            <v>45423973</v>
          </cell>
        </row>
        <row r="335">
          <cell r="A335" t="str">
            <v>_/_5321_/_113215</v>
          </cell>
          <cell r="B335">
            <v>0</v>
          </cell>
          <cell r="C335" t="str">
            <v>5321</v>
          </cell>
          <cell r="D335" t="str">
            <v>113215</v>
          </cell>
          <cell r="E335" t="str">
            <v>FCML U-3 UBL Demand Finance</v>
          </cell>
          <cell r="F335">
            <v>24836059</v>
          </cell>
          <cell r="H335">
            <v>0</v>
          </cell>
          <cell r="I335">
            <v>24836059</v>
          </cell>
          <cell r="J335">
            <v>0</v>
          </cell>
          <cell r="K335">
            <v>24836059</v>
          </cell>
          <cell r="M335">
            <v>24836059</v>
          </cell>
          <cell r="N335">
            <v>0</v>
          </cell>
          <cell r="O335">
            <v>0</v>
          </cell>
        </row>
        <row r="336">
          <cell r="A336" t="str">
            <v>_/_5321_/_113217</v>
          </cell>
          <cell r="B336">
            <v>0</v>
          </cell>
          <cell r="C336" t="str">
            <v>5321</v>
          </cell>
          <cell r="D336" t="str">
            <v>113217</v>
          </cell>
          <cell r="E336" t="str">
            <v>FCML U-3 Faysal Bank Term Finan</v>
          </cell>
          <cell r="F336">
            <v>22174634</v>
          </cell>
          <cell r="H336">
            <v>0</v>
          </cell>
          <cell r="I336">
            <v>22174634</v>
          </cell>
          <cell r="J336">
            <v>0</v>
          </cell>
          <cell r="K336">
            <v>22174634</v>
          </cell>
          <cell r="M336">
            <v>22174634</v>
          </cell>
          <cell r="N336">
            <v>0</v>
          </cell>
          <cell r="O336">
            <v>0</v>
          </cell>
        </row>
        <row r="337">
          <cell r="A337" t="str">
            <v>_/_5321_/_113218</v>
          </cell>
          <cell r="B337">
            <v>0</v>
          </cell>
          <cell r="C337" t="str">
            <v>5321</v>
          </cell>
          <cell r="D337" t="str">
            <v>113218</v>
          </cell>
          <cell r="E337" t="str">
            <v>FCML U-3 ABL Demand Finance</v>
          </cell>
          <cell r="F337">
            <v>11394869</v>
          </cell>
          <cell r="H337">
            <v>0</v>
          </cell>
          <cell r="I337">
            <v>11394869</v>
          </cell>
          <cell r="J337">
            <v>0</v>
          </cell>
          <cell r="K337">
            <v>11394869</v>
          </cell>
          <cell r="M337">
            <v>0</v>
          </cell>
          <cell r="N337" t="str">
            <v/>
          </cell>
          <cell r="O337">
            <v>11394869</v>
          </cell>
        </row>
        <row r="338">
          <cell r="A338" t="str">
            <v>_/_5321_/_113219</v>
          </cell>
          <cell r="B338">
            <v>0</v>
          </cell>
          <cell r="C338" t="str">
            <v>5321</v>
          </cell>
          <cell r="D338" t="str">
            <v>113219</v>
          </cell>
          <cell r="E338" t="str">
            <v>FCML U-3 Federal Excise</v>
          </cell>
          <cell r="F338">
            <v>-84305.15</v>
          </cell>
          <cell r="H338">
            <v>0</v>
          </cell>
          <cell r="I338">
            <v>-84305.15</v>
          </cell>
          <cell r="J338">
            <v>0</v>
          </cell>
          <cell r="K338">
            <v>-84305.15</v>
          </cell>
          <cell r="M338">
            <v>0</v>
          </cell>
          <cell r="N338" t="str">
            <v/>
          </cell>
          <cell r="O338">
            <v>-84305.15</v>
          </cell>
        </row>
        <row r="339">
          <cell r="A339" t="str">
            <v>_/_5321_/_113299</v>
          </cell>
          <cell r="B339">
            <v>0</v>
          </cell>
          <cell r="C339" t="str">
            <v>5321</v>
          </cell>
          <cell r="D339" t="str">
            <v>113299</v>
          </cell>
          <cell r="E339" t="str">
            <v>FCML U-3 Clearing A/C</v>
          </cell>
          <cell r="F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M339">
            <v>0</v>
          </cell>
          <cell r="N339" t="str">
            <v/>
          </cell>
          <cell r="O339">
            <v>0</v>
          </cell>
        </row>
        <row r="340">
          <cell r="A340" t="str">
            <v>_/_5321_/_315100</v>
          </cell>
          <cell r="B340">
            <v>0</v>
          </cell>
          <cell r="C340" t="str">
            <v>5321</v>
          </cell>
          <cell r="D340" t="str">
            <v>315100</v>
          </cell>
          <cell r="E340" t="str">
            <v>Inter Company Payables FCML Uni</v>
          </cell>
          <cell r="F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M340">
            <v>0</v>
          </cell>
          <cell r="N340" t="str">
            <v/>
          </cell>
          <cell r="O340">
            <v>0</v>
          </cell>
        </row>
        <row r="341">
          <cell r="A341" t="str">
            <v>_/_5321_/_</v>
          </cell>
          <cell r="C341" t="str">
            <v>5321</v>
          </cell>
          <cell r="E341" t="str">
            <v>TB Total - Fazal cloth mills unit 3</v>
          </cell>
          <cell r="F341">
            <v>364581835.68000001</v>
          </cell>
          <cell r="H341">
            <v>0</v>
          </cell>
          <cell r="I341">
            <v>364581835.68000001</v>
          </cell>
          <cell r="J341">
            <v>0</v>
          </cell>
          <cell r="K341">
            <v>364581835.68000001</v>
          </cell>
          <cell r="M341">
            <v>366804416.46999997</v>
          </cell>
          <cell r="N341">
            <v>-6.0593076042794632E-3</v>
          </cell>
          <cell r="O341">
            <v>-2222580.7899999619</v>
          </cell>
        </row>
        <row r="342">
          <cell r="A342">
            <v>0</v>
          </cell>
          <cell r="C342" t="str">
            <v>5331</v>
          </cell>
          <cell r="N342" t="str">
            <v/>
          </cell>
          <cell r="O342" t="str">
            <v/>
          </cell>
        </row>
        <row r="343">
          <cell r="A343" t="str">
            <v>_/_5331_/_113301</v>
          </cell>
          <cell r="B343">
            <v>0</v>
          </cell>
          <cell r="C343" t="str">
            <v>5331</v>
          </cell>
          <cell r="D343" t="str">
            <v>113301</v>
          </cell>
          <cell r="E343" t="str">
            <v>Fazal Products Investment</v>
          </cell>
          <cell r="F343">
            <v>-2581059.33</v>
          </cell>
          <cell r="H343">
            <v>0</v>
          </cell>
          <cell r="I343">
            <v>-2581059.33</v>
          </cell>
          <cell r="J343">
            <v>0</v>
          </cell>
          <cell r="K343">
            <v>-2581059.33</v>
          </cell>
          <cell r="M343">
            <v>-2581059.33</v>
          </cell>
          <cell r="N343">
            <v>0</v>
          </cell>
          <cell r="O343">
            <v>0</v>
          </cell>
        </row>
        <row r="344">
          <cell r="A344" t="str">
            <v>_/_5331_/_</v>
          </cell>
          <cell r="C344" t="str">
            <v>5331</v>
          </cell>
          <cell r="E344" t="str">
            <v>TB Total - Fazal products</v>
          </cell>
          <cell r="F344">
            <v>-2581059.33</v>
          </cell>
          <cell r="H344">
            <v>0</v>
          </cell>
          <cell r="I344">
            <v>-2581059.33</v>
          </cell>
          <cell r="J344">
            <v>0</v>
          </cell>
          <cell r="K344">
            <v>-2581059.33</v>
          </cell>
          <cell r="M344">
            <v>-2581059.33</v>
          </cell>
          <cell r="N344">
            <v>0</v>
          </cell>
          <cell r="O344">
            <v>0</v>
          </cell>
        </row>
        <row r="345">
          <cell r="A345">
            <v>0</v>
          </cell>
          <cell r="C345" t="str">
            <v>6111</v>
          </cell>
          <cell r="N345" t="str">
            <v/>
          </cell>
          <cell r="O345" t="str">
            <v/>
          </cell>
        </row>
        <row r="346">
          <cell r="A346" t="str">
            <v>_/_6111_/_311100</v>
          </cell>
          <cell r="B346">
            <v>0</v>
          </cell>
          <cell r="C346" t="str">
            <v>6111</v>
          </cell>
          <cell r="D346" t="str">
            <v>311100</v>
          </cell>
          <cell r="E346" t="str">
            <v>Trade Creditors Raw Materials -</v>
          </cell>
          <cell r="F346">
            <v>-68500563.329999998</v>
          </cell>
          <cell r="H346">
            <v>0</v>
          </cell>
          <cell r="I346">
            <v>-68500563.329999998</v>
          </cell>
          <cell r="J346">
            <v>0</v>
          </cell>
          <cell r="K346">
            <v>-68500563.329999998</v>
          </cell>
          <cell r="M346">
            <v>-255855</v>
          </cell>
          <cell r="N346">
            <v>266.73197056926773</v>
          </cell>
          <cell r="O346">
            <v>-68244708.329999998</v>
          </cell>
        </row>
        <row r="347">
          <cell r="A347" t="str">
            <v>_/_6111_/_311200</v>
          </cell>
          <cell r="B347">
            <v>0</v>
          </cell>
          <cell r="C347" t="str">
            <v>6111</v>
          </cell>
          <cell r="D347" t="str">
            <v>311200</v>
          </cell>
          <cell r="E347" t="str">
            <v>Trade Creditors Yarn - Local</v>
          </cell>
          <cell r="F347">
            <v>-232107</v>
          </cell>
          <cell r="H347">
            <v>0</v>
          </cell>
          <cell r="I347">
            <v>-232107</v>
          </cell>
          <cell r="J347">
            <v>0</v>
          </cell>
          <cell r="K347">
            <v>-232107</v>
          </cell>
          <cell r="M347">
            <v>-1503150</v>
          </cell>
          <cell r="N347">
            <v>-0.84558626883544552</v>
          </cell>
          <cell r="O347">
            <v>1271043</v>
          </cell>
        </row>
        <row r="348">
          <cell r="A348" t="str">
            <v>_/_6111_/_311300</v>
          </cell>
          <cell r="B348">
            <v>0</v>
          </cell>
          <cell r="C348" t="str">
            <v>6111</v>
          </cell>
          <cell r="D348" t="str">
            <v>311300</v>
          </cell>
          <cell r="E348" t="str">
            <v>Trade Creditors Store &amp; Spares</v>
          </cell>
          <cell r="F348">
            <v>-20191014.420000002</v>
          </cell>
          <cell r="H348">
            <v>0</v>
          </cell>
          <cell r="I348">
            <v>-20191014.420000002</v>
          </cell>
          <cell r="J348">
            <v>0</v>
          </cell>
          <cell r="K348">
            <v>-20191014.420000002</v>
          </cell>
          <cell r="M348">
            <v>-24039840.670000002</v>
          </cell>
          <cell r="N348">
            <v>-0.16010198664931499</v>
          </cell>
          <cell r="O348">
            <v>3848826.25</v>
          </cell>
        </row>
        <row r="349">
          <cell r="A349" t="str">
            <v>_/_6111_/_311400</v>
          </cell>
          <cell r="B349">
            <v>0</v>
          </cell>
          <cell r="C349" t="str">
            <v>6111</v>
          </cell>
          <cell r="D349" t="str">
            <v>311400</v>
          </cell>
          <cell r="E349" t="str">
            <v>Trade Creditors Imports</v>
          </cell>
          <cell r="F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M349">
            <v>0</v>
          </cell>
          <cell r="N349" t="str">
            <v/>
          </cell>
          <cell r="O349">
            <v>0</v>
          </cell>
        </row>
        <row r="350">
          <cell r="A350" t="str">
            <v>_/_6111_/_</v>
          </cell>
          <cell r="C350" t="str">
            <v>6111</v>
          </cell>
          <cell r="E350" t="str">
            <v>TB Total - Creditors</v>
          </cell>
          <cell r="F350">
            <v>-88923684.75</v>
          </cell>
          <cell r="H350">
            <v>0</v>
          </cell>
          <cell r="I350">
            <v>-88923684.75</v>
          </cell>
          <cell r="J350">
            <v>0</v>
          </cell>
          <cell r="K350">
            <v>-88923684.75</v>
          </cell>
          <cell r="M350">
            <v>-25798845.670000002</v>
          </cell>
          <cell r="N350">
            <v>2.4468086629706947</v>
          </cell>
          <cell r="O350">
            <v>-63124839.079999998</v>
          </cell>
        </row>
        <row r="351">
          <cell r="A351">
            <v>0</v>
          </cell>
          <cell r="C351" t="str">
            <v>6112</v>
          </cell>
          <cell r="N351" t="str">
            <v/>
          </cell>
          <cell r="O351" t="str">
            <v/>
          </cell>
        </row>
        <row r="352">
          <cell r="A352" t="str">
            <v>_/_6112_/_123241</v>
          </cell>
          <cell r="B352">
            <v>0</v>
          </cell>
          <cell r="C352" t="str">
            <v>6112</v>
          </cell>
          <cell r="D352" t="str">
            <v>123241</v>
          </cell>
          <cell r="E352" t="str">
            <v>Advance Wages</v>
          </cell>
          <cell r="F352">
            <v>-766987</v>
          </cell>
          <cell r="H352">
            <v>0</v>
          </cell>
          <cell r="I352">
            <v>-766987</v>
          </cell>
          <cell r="J352">
            <v>0</v>
          </cell>
          <cell r="K352">
            <v>-766987</v>
          </cell>
          <cell r="M352">
            <v>-130490</v>
          </cell>
          <cell r="N352">
            <v>4.8777454211050655</v>
          </cell>
          <cell r="O352">
            <v>-636497</v>
          </cell>
        </row>
        <row r="353">
          <cell r="A353" t="str">
            <v>_/_6112_/_311500</v>
          </cell>
          <cell r="B353">
            <v>0</v>
          </cell>
          <cell r="C353" t="str">
            <v>6112</v>
          </cell>
          <cell r="D353" t="str">
            <v>311500</v>
          </cell>
          <cell r="E353" t="str">
            <v>Trade Creditors Services &amp; Cont</v>
          </cell>
          <cell r="F353">
            <v>-9549129.5600000005</v>
          </cell>
          <cell r="H353">
            <v>0</v>
          </cell>
          <cell r="I353">
            <v>-9549129.5600000005</v>
          </cell>
          <cell r="J353">
            <v>0</v>
          </cell>
          <cell r="K353">
            <v>-9549129.5600000005</v>
          </cell>
          <cell r="M353">
            <v>-8683064</v>
          </cell>
          <cell r="N353">
            <v>9.9741929807266247E-2</v>
          </cell>
          <cell r="O353">
            <v>-866065.56000000052</v>
          </cell>
        </row>
        <row r="354">
          <cell r="A354" t="str">
            <v>_/_6112_/_311600</v>
          </cell>
          <cell r="B354">
            <v>0</v>
          </cell>
          <cell r="C354" t="str">
            <v>6112</v>
          </cell>
          <cell r="D354" t="str">
            <v>311600</v>
          </cell>
          <cell r="E354" t="str">
            <v>Trade Creditors Employees</v>
          </cell>
          <cell r="F354">
            <v>-412140.45</v>
          </cell>
          <cell r="H354">
            <v>0</v>
          </cell>
          <cell r="I354">
            <v>-412140.45</v>
          </cell>
          <cell r="J354">
            <v>0</v>
          </cell>
          <cell r="K354">
            <v>-412140.45</v>
          </cell>
          <cell r="M354">
            <v>-10709.45</v>
          </cell>
          <cell r="N354">
            <v>37.48381102671005</v>
          </cell>
          <cell r="O354">
            <v>-401431</v>
          </cell>
        </row>
        <row r="355">
          <cell r="A355" t="str">
            <v>_/_6112_/_311700</v>
          </cell>
          <cell r="B355">
            <v>0</v>
          </cell>
          <cell r="C355" t="str">
            <v>6112</v>
          </cell>
          <cell r="D355" t="str">
            <v>311700</v>
          </cell>
          <cell r="E355" t="str">
            <v>Trade Creditors Others</v>
          </cell>
          <cell r="F355">
            <v>-36121689.390000001</v>
          </cell>
          <cell r="H355">
            <v>0</v>
          </cell>
          <cell r="I355">
            <v>-36121689.390000001</v>
          </cell>
          <cell r="J355">
            <v>0</v>
          </cell>
          <cell r="K355">
            <v>-36121689.390000001</v>
          </cell>
          <cell r="M355">
            <v>0</v>
          </cell>
          <cell r="N355" t="str">
            <v/>
          </cell>
          <cell r="O355">
            <v>-36121689.390000001</v>
          </cell>
        </row>
        <row r="356">
          <cell r="A356" t="str">
            <v>_/_6112_/_314801</v>
          </cell>
          <cell r="B356">
            <v>0</v>
          </cell>
          <cell r="C356" t="str">
            <v>6112</v>
          </cell>
          <cell r="D356" t="str">
            <v>314801</v>
          </cell>
          <cell r="E356" t="str">
            <v>Un-paid Dues 1995-1996</v>
          </cell>
          <cell r="F356">
            <v>-393340</v>
          </cell>
          <cell r="H356">
            <v>0</v>
          </cell>
          <cell r="I356">
            <v>-393340</v>
          </cell>
          <cell r="J356">
            <v>0</v>
          </cell>
          <cell r="K356">
            <v>-393340</v>
          </cell>
          <cell r="M356">
            <v>-393340</v>
          </cell>
          <cell r="N356">
            <v>0</v>
          </cell>
          <cell r="O356">
            <v>0</v>
          </cell>
        </row>
        <row r="357">
          <cell r="A357" t="str">
            <v>_/_6112_/_314802</v>
          </cell>
          <cell r="B357">
            <v>0</v>
          </cell>
          <cell r="C357" t="str">
            <v>6112</v>
          </cell>
          <cell r="D357" t="str">
            <v>314802</v>
          </cell>
          <cell r="E357" t="str">
            <v>Un-paid Dues 1996-1997</v>
          </cell>
          <cell r="F357">
            <v>-255310</v>
          </cell>
          <cell r="H357">
            <v>0</v>
          </cell>
          <cell r="I357">
            <v>-255310</v>
          </cell>
          <cell r="J357">
            <v>0</v>
          </cell>
          <cell r="K357">
            <v>-255310</v>
          </cell>
          <cell r="M357">
            <v>-255310</v>
          </cell>
          <cell r="N357">
            <v>0</v>
          </cell>
          <cell r="O357">
            <v>0</v>
          </cell>
        </row>
        <row r="358">
          <cell r="A358" t="str">
            <v>_/_6112_/_314803</v>
          </cell>
          <cell r="B358">
            <v>0</v>
          </cell>
          <cell r="C358" t="str">
            <v>6112</v>
          </cell>
          <cell r="D358" t="str">
            <v>314803</v>
          </cell>
          <cell r="E358" t="str">
            <v>Un-paid Dues 1997-1998</v>
          </cell>
          <cell r="F358">
            <v>-208426</v>
          </cell>
          <cell r="H358">
            <v>0</v>
          </cell>
          <cell r="I358">
            <v>-208426</v>
          </cell>
          <cell r="J358">
            <v>0</v>
          </cell>
          <cell r="K358">
            <v>-208426</v>
          </cell>
          <cell r="M358">
            <v>-208426</v>
          </cell>
          <cell r="N358">
            <v>0</v>
          </cell>
          <cell r="O358">
            <v>0</v>
          </cell>
        </row>
        <row r="359">
          <cell r="A359" t="str">
            <v>_/_6112_/_314804</v>
          </cell>
          <cell r="B359">
            <v>0</v>
          </cell>
          <cell r="C359" t="str">
            <v>6112</v>
          </cell>
          <cell r="D359" t="str">
            <v>314804</v>
          </cell>
          <cell r="E359" t="str">
            <v>Un-paid Dues 1998-1999</v>
          </cell>
          <cell r="F359">
            <v>-176915</v>
          </cell>
          <cell r="H359">
            <v>0</v>
          </cell>
          <cell r="I359">
            <v>-176915</v>
          </cell>
          <cell r="J359">
            <v>0</v>
          </cell>
          <cell r="K359">
            <v>-176915</v>
          </cell>
          <cell r="M359">
            <v>-176915</v>
          </cell>
          <cell r="N359">
            <v>0</v>
          </cell>
          <cell r="O359">
            <v>0</v>
          </cell>
        </row>
        <row r="360">
          <cell r="A360" t="str">
            <v>_/_6112_/_314805</v>
          </cell>
          <cell r="B360">
            <v>0</v>
          </cell>
          <cell r="C360" t="str">
            <v>6112</v>
          </cell>
          <cell r="D360" t="str">
            <v>314805</v>
          </cell>
          <cell r="E360" t="str">
            <v>Un-paid Dues 1999-2000</v>
          </cell>
          <cell r="F360">
            <v>-127106</v>
          </cell>
          <cell r="H360">
            <v>0</v>
          </cell>
          <cell r="I360">
            <v>-127106</v>
          </cell>
          <cell r="J360">
            <v>0</v>
          </cell>
          <cell r="K360">
            <v>-127106</v>
          </cell>
          <cell r="M360">
            <v>-127106</v>
          </cell>
          <cell r="N360">
            <v>0</v>
          </cell>
          <cell r="O360">
            <v>0</v>
          </cell>
        </row>
        <row r="361">
          <cell r="A361" t="str">
            <v>_/_6112_/_314806</v>
          </cell>
          <cell r="B361">
            <v>0</v>
          </cell>
          <cell r="C361" t="str">
            <v>6112</v>
          </cell>
          <cell r="D361" t="str">
            <v>314806</v>
          </cell>
          <cell r="E361" t="str">
            <v>Un-paid Dues 2000-2001</v>
          </cell>
          <cell r="F361">
            <v>-249822</v>
          </cell>
          <cell r="H361">
            <v>0</v>
          </cell>
          <cell r="I361">
            <v>-249822</v>
          </cell>
          <cell r="J361">
            <v>0</v>
          </cell>
          <cell r="K361">
            <v>-249822</v>
          </cell>
          <cell r="M361">
            <v>-249822</v>
          </cell>
          <cell r="N361">
            <v>0</v>
          </cell>
          <cell r="O361">
            <v>0</v>
          </cell>
        </row>
        <row r="362">
          <cell r="A362" t="str">
            <v>_/_6112_/_314807</v>
          </cell>
          <cell r="B362">
            <v>0</v>
          </cell>
          <cell r="C362" t="str">
            <v>6112</v>
          </cell>
          <cell r="D362" t="str">
            <v>314807</v>
          </cell>
          <cell r="E362" t="str">
            <v>Un-paid Dues 2001-2002</v>
          </cell>
          <cell r="F362">
            <v>-287409</v>
          </cell>
          <cell r="H362">
            <v>0</v>
          </cell>
          <cell r="I362">
            <v>-287409</v>
          </cell>
          <cell r="J362">
            <v>0</v>
          </cell>
          <cell r="K362">
            <v>-287409</v>
          </cell>
          <cell r="M362">
            <v>-287409</v>
          </cell>
          <cell r="N362">
            <v>0</v>
          </cell>
          <cell r="O362">
            <v>0</v>
          </cell>
        </row>
        <row r="363">
          <cell r="A363" t="str">
            <v>_/_6112_/_314808</v>
          </cell>
          <cell r="B363">
            <v>0</v>
          </cell>
          <cell r="C363" t="str">
            <v>6112</v>
          </cell>
          <cell r="D363" t="str">
            <v>314808</v>
          </cell>
          <cell r="E363" t="str">
            <v>Un-paid Dues 2002-2003</v>
          </cell>
          <cell r="F363">
            <v>-301805</v>
          </cell>
          <cell r="H363">
            <v>0</v>
          </cell>
          <cell r="I363">
            <v>-301805</v>
          </cell>
          <cell r="J363">
            <v>0</v>
          </cell>
          <cell r="K363">
            <v>-301805</v>
          </cell>
          <cell r="M363">
            <v>-301805</v>
          </cell>
          <cell r="N363">
            <v>0</v>
          </cell>
          <cell r="O363">
            <v>0</v>
          </cell>
        </row>
        <row r="364">
          <cell r="A364" t="str">
            <v>_/_6112_/_314809</v>
          </cell>
          <cell r="B364">
            <v>0</v>
          </cell>
          <cell r="C364" t="str">
            <v>6112</v>
          </cell>
          <cell r="D364" t="str">
            <v>314809</v>
          </cell>
          <cell r="E364" t="str">
            <v>Un-paid Dues 2003-2004</v>
          </cell>
          <cell r="F364">
            <v>-445777</v>
          </cell>
          <cell r="H364">
            <v>0</v>
          </cell>
          <cell r="I364">
            <v>-445777</v>
          </cell>
          <cell r="J364">
            <v>0</v>
          </cell>
          <cell r="K364">
            <v>-445777</v>
          </cell>
          <cell r="M364">
            <v>-445777</v>
          </cell>
          <cell r="N364">
            <v>0</v>
          </cell>
          <cell r="O364">
            <v>0</v>
          </cell>
        </row>
        <row r="365">
          <cell r="A365" t="str">
            <v>_/_6112_/_314810</v>
          </cell>
          <cell r="B365">
            <v>0</v>
          </cell>
          <cell r="C365" t="str">
            <v>6112</v>
          </cell>
          <cell r="D365" t="str">
            <v>314810</v>
          </cell>
          <cell r="E365" t="str">
            <v>Un-paid Dues 2004-2005</v>
          </cell>
          <cell r="F365">
            <v>-902862</v>
          </cell>
          <cell r="H365">
            <v>0</v>
          </cell>
          <cell r="I365">
            <v>-902862</v>
          </cell>
          <cell r="J365">
            <v>0</v>
          </cell>
          <cell r="K365">
            <v>-902862</v>
          </cell>
          <cell r="M365">
            <v>-902862</v>
          </cell>
          <cell r="N365">
            <v>0</v>
          </cell>
          <cell r="O365">
            <v>0</v>
          </cell>
        </row>
        <row r="366">
          <cell r="A366" t="str">
            <v>_/_6112_/_314811</v>
          </cell>
          <cell r="B366">
            <v>0</v>
          </cell>
          <cell r="C366" t="str">
            <v>6112</v>
          </cell>
          <cell r="D366" t="str">
            <v>314811</v>
          </cell>
          <cell r="E366" t="str">
            <v>Un-paid Dues 2005-2006</v>
          </cell>
          <cell r="F366">
            <v>-1952157</v>
          </cell>
          <cell r="H366">
            <v>0</v>
          </cell>
          <cell r="I366">
            <v>-1952157</v>
          </cell>
          <cell r="J366">
            <v>0</v>
          </cell>
          <cell r="K366">
            <v>-1952157</v>
          </cell>
          <cell r="M366">
            <v>-1969534</v>
          </cell>
          <cell r="N366">
            <v>-8.8228992238773233E-3</v>
          </cell>
          <cell r="O366">
            <v>17377</v>
          </cell>
        </row>
        <row r="367">
          <cell r="A367" t="str">
            <v>_/_6112_/_314812</v>
          </cell>
          <cell r="B367">
            <v>0</v>
          </cell>
          <cell r="C367" t="str">
            <v>6112</v>
          </cell>
          <cell r="D367" t="str">
            <v>314812</v>
          </cell>
          <cell r="E367" t="str">
            <v>Un-paid Dues 2006-2007</v>
          </cell>
          <cell r="F367">
            <v>-1627328</v>
          </cell>
          <cell r="H367">
            <v>0</v>
          </cell>
          <cell r="I367">
            <v>-1627328</v>
          </cell>
          <cell r="J367">
            <v>0</v>
          </cell>
          <cell r="K367">
            <v>-1627328</v>
          </cell>
          <cell r="M367">
            <v>-2232462</v>
          </cell>
          <cell r="N367">
            <v>-0.27106127674289643</v>
          </cell>
          <cell r="O367">
            <v>605134</v>
          </cell>
        </row>
        <row r="368">
          <cell r="A368" t="str">
            <v>_/_6112_/_314813</v>
          </cell>
          <cell r="B368">
            <v>0</v>
          </cell>
          <cell r="C368" t="str">
            <v>6112</v>
          </cell>
          <cell r="D368" t="str">
            <v>314813</v>
          </cell>
          <cell r="E368" t="str">
            <v>Un-paid Dues 2007-2008</v>
          </cell>
          <cell r="F368">
            <v>-1402399</v>
          </cell>
          <cell r="H368">
            <v>0</v>
          </cell>
          <cell r="I368">
            <v>-1402399</v>
          </cell>
          <cell r="J368">
            <v>0</v>
          </cell>
          <cell r="K368">
            <v>-1402399</v>
          </cell>
          <cell r="M368">
            <v>0</v>
          </cell>
          <cell r="N368" t="str">
            <v/>
          </cell>
          <cell r="O368">
            <v>-1402399</v>
          </cell>
        </row>
        <row r="369">
          <cell r="A369" t="str">
            <v>_/_6112_/_315201</v>
          </cell>
          <cell r="B369">
            <v>0</v>
          </cell>
          <cell r="C369" t="str">
            <v>6112</v>
          </cell>
          <cell r="D369" t="str">
            <v>315201</v>
          </cell>
          <cell r="E369" t="str">
            <v>Contra Adjustment Clearing Acco</v>
          </cell>
          <cell r="F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M369">
            <v>0</v>
          </cell>
          <cell r="N369" t="str">
            <v/>
          </cell>
          <cell r="O369">
            <v>0</v>
          </cell>
        </row>
        <row r="370">
          <cell r="A370" t="str">
            <v>_/_6112_/_316110</v>
          </cell>
          <cell r="B370">
            <v>0</v>
          </cell>
          <cell r="C370" t="str">
            <v>6112</v>
          </cell>
          <cell r="D370" t="str">
            <v>316110</v>
          </cell>
          <cell r="E370" t="str">
            <v>Accrued Expenses - Electricity</v>
          </cell>
          <cell r="F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M370">
            <v>-5329586</v>
          </cell>
          <cell r="N370">
            <v>-1</v>
          </cell>
          <cell r="O370">
            <v>5329586</v>
          </cell>
        </row>
        <row r="371">
          <cell r="A371" t="str">
            <v>_/_6112_/_316111</v>
          </cell>
          <cell r="B371">
            <v>0</v>
          </cell>
          <cell r="C371" t="str">
            <v>6112</v>
          </cell>
          <cell r="D371" t="str">
            <v>316111</v>
          </cell>
          <cell r="E371" t="str">
            <v>Accrued Expenses - Telephone</v>
          </cell>
          <cell r="F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M371">
            <v>-120540</v>
          </cell>
          <cell r="N371">
            <v>-1</v>
          </cell>
          <cell r="O371">
            <v>120540</v>
          </cell>
        </row>
        <row r="372">
          <cell r="A372" t="str">
            <v>_/_6112_/_316113</v>
          </cell>
          <cell r="B372">
            <v>0</v>
          </cell>
          <cell r="C372" t="str">
            <v>6112</v>
          </cell>
          <cell r="D372" t="str">
            <v>316113</v>
          </cell>
          <cell r="E372" t="str">
            <v>Accrued Expenses - Gas</v>
          </cell>
          <cell r="F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M372">
            <v>-20536031</v>
          </cell>
          <cell r="N372">
            <v>-1</v>
          </cell>
          <cell r="O372">
            <v>20536031</v>
          </cell>
        </row>
        <row r="373">
          <cell r="A373" t="str">
            <v>_/_6112_/_316201</v>
          </cell>
          <cell r="B373">
            <v>0</v>
          </cell>
          <cell r="C373" t="str">
            <v>6112</v>
          </cell>
          <cell r="D373" t="str">
            <v>316201</v>
          </cell>
          <cell r="E373" t="str">
            <v>Accrued Expenses - Salaries &amp; W</v>
          </cell>
          <cell r="F373">
            <v>-21780838.41</v>
          </cell>
          <cell r="H373">
            <v>0</v>
          </cell>
          <cell r="I373">
            <v>-21780838.41</v>
          </cell>
          <cell r="J373">
            <v>0</v>
          </cell>
          <cell r="K373">
            <v>-21780838.41</v>
          </cell>
          <cell r="M373">
            <v>-12254506.41</v>
          </cell>
          <cell r="N373">
            <v>0.77737378245004318</v>
          </cell>
          <cell r="O373">
            <v>-9526332</v>
          </cell>
        </row>
        <row r="374">
          <cell r="A374" t="str">
            <v>_/_6112_/_316203</v>
          </cell>
          <cell r="B374">
            <v>0</v>
          </cell>
          <cell r="C374" t="str">
            <v>6112</v>
          </cell>
          <cell r="D374" t="str">
            <v>316203</v>
          </cell>
          <cell r="E374" t="str">
            <v>Accrued Expenses - Bonus</v>
          </cell>
          <cell r="F374">
            <v>-16154183</v>
          </cell>
          <cell r="H374">
            <v>0</v>
          </cell>
          <cell r="I374">
            <v>-16154183</v>
          </cell>
          <cell r="J374">
            <v>0</v>
          </cell>
          <cell r="K374">
            <v>-16154183</v>
          </cell>
          <cell r="M374">
            <v>-32329749</v>
          </cell>
          <cell r="N374">
            <v>-0.50033070160860205</v>
          </cell>
          <cell r="O374">
            <v>16175566</v>
          </cell>
        </row>
        <row r="375">
          <cell r="A375" t="str">
            <v>_/_6112_/_316206</v>
          </cell>
          <cell r="B375">
            <v>0</v>
          </cell>
          <cell r="C375" t="str">
            <v>6112</v>
          </cell>
          <cell r="D375" t="str">
            <v>316206</v>
          </cell>
          <cell r="E375" t="str">
            <v>Accrued Expenses - Security Exp</v>
          </cell>
          <cell r="F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M375">
            <v>0</v>
          </cell>
          <cell r="N375" t="str">
            <v/>
          </cell>
          <cell r="O375">
            <v>0</v>
          </cell>
        </row>
        <row r="376">
          <cell r="A376" t="str">
            <v>_/_6112_/_316301</v>
          </cell>
          <cell r="B376">
            <v>0</v>
          </cell>
          <cell r="C376" t="str">
            <v>6112</v>
          </cell>
          <cell r="D376" t="str">
            <v>316301</v>
          </cell>
          <cell r="E376" t="str">
            <v>Accrued Expenses - Social Secur</v>
          </cell>
          <cell r="F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M376">
            <v>0</v>
          </cell>
          <cell r="N376" t="str">
            <v/>
          </cell>
          <cell r="O376">
            <v>0</v>
          </cell>
        </row>
        <row r="377">
          <cell r="A377" t="str">
            <v>_/_6112_/_316302</v>
          </cell>
          <cell r="B377">
            <v>0</v>
          </cell>
          <cell r="C377" t="str">
            <v>6112</v>
          </cell>
          <cell r="D377" t="str">
            <v>316302</v>
          </cell>
          <cell r="E377" t="str">
            <v>Accrued Expenses - E.O.B.I.</v>
          </cell>
          <cell r="F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M377">
            <v>0</v>
          </cell>
          <cell r="N377" t="str">
            <v/>
          </cell>
          <cell r="O377">
            <v>0</v>
          </cell>
        </row>
        <row r="378">
          <cell r="A378" t="str">
            <v>_/_6112_/_316303</v>
          </cell>
          <cell r="B378">
            <v>0</v>
          </cell>
          <cell r="C378" t="str">
            <v>6112</v>
          </cell>
          <cell r="D378" t="str">
            <v>316303</v>
          </cell>
          <cell r="E378" t="str">
            <v>Accrued Expenses - E.O.B.I. (Employees Cont.)</v>
          </cell>
          <cell r="F378">
            <v>198114</v>
          </cell>
          <cell r="H378">
            <v>0</v>
          </cell>
          <cell r="I378">
            <v>198114</v>
          </cell>
          <cell r="J378">
            <v>0</v>
          </cell>
          <cell r="K378">
            <v>198114</v>
          </cell>
          <cell r="M378">
            <v>207450</v>
          </cell>
          <cell r="N378">
            <v>-4.5003615328994939E-2</v>
          </cell>
          <cell r="O378">
            <v>-9336</v>
          </cell>
        </row>
        <row r="379">
          <cell r="A379" t="str">
            <v>_/_6112_/_316402</v>
          </cell>
          <cell r="B379">
            <v>0</v>
          </cell>
          <cell r="C379" t="str">
            <v>6112</v>
          </cell>
          <cell r="D379" t="str">
            <v>316402</v>
          </cell>
          <cell r="E379" t="str">
            <v>Accrued Expenses - Sea Freight</v>
          </cell>
          <cell r="F379">
            <v>-3940729</v>
          </cell>
          <cell r="H379">
            <v>0</v>
          </cell>
          <cell r="I379">
            <v>-3940729</v>
          </cell>
          <cell r="J379">
            <v>0</v>
          </cell>
          <cell r="K379">
            <v>-3940729</v>
          </cell>
          <cell r="M379">
            <v>-8640992</v>
          </cell>
          <cell r="N379">
            <v>-0.54394946783887776</v>
          </cell>
          <cell r="O379">
            <v>4700263</v>
          </cell>
        </row>
        <row r="380">
          <cell r="A380" t="str">
            <v>_/_6112_/_316403</v>
          </cell>
          <cell r="B380">
            <v>0</v>
          </cell>
          <cell r="C380" t="str">
            <v>6112</v>
          </cell>
          <cell r="D380" t="str">
            <v>316403</v>
          </cell>
          <cell r="E380" t="str">
            <v>Accrued Expenses - Foreign Comm</v>
          </cell>
          <cell r="F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M380">
            <v>0</v>
          </cell>
          <cell r="N380" t="str">
            <v/>
          </cell>
          <cell r="O380">
            <v>0</v>
          </cell>
        </row>
        <row r="381">
          <cell r="A381" t="str">
            <v>_/_6112_/_316511</v>
          </cell>
          <cell r="B381">
            <v>0</v>
          </cell>
          <cell r="C381" t="str">
            <v>6112</v>
          </cell>
          <cell r="D381" t="str">
            <v>316511</v>
          </cell>
          <cell r="E381" t="str">
            <v>Accrued Expenses - Letters of C</v>
          </cell>
          <cell r="F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M381">
            <v>0</v>
          </cell>
          <cell r="N381" t="str">
            <v/>
          </cell>
          <cell r="O381">
            <v>0</v>
          </cell>
        </row>
        <row r="382">
          <cell r="A382" t="str">
            <v>_/_6112_/_316531</v>
          </cell>
          <cell r="B382">
            <v>0</v>
          </cell>
          <cell r="C382" t="str">
            <v>6112</v>
          </cell>
          <cell r="D382" t="str">
            <v>316531</v>
          </cell>
          <cell r="E382" t="str">
            <v>Accrued Expenses - Others</v>
          </cell>
          <cell r="F382">
            <v>-217856</v>
          </cell>
          <cell r="H382">
            <v>0</v>
          </cell>
          <cell r="I382">
            <v>-217856</v>
          </cell>
          <cell r="J382">
            <v>0</v>
          </cell>
          <cell r="K382">
            <v>-217856</v>
          </cell>
          <cell r="M382">
            <v>-3980850</v>
          </cell>
          <cell r="N382">
            <v>-0.94527399927151234</v>
          </cell>
          <cell r="O382">
            <v>3762994</v>
          </cell>
        </row>
        <row r="383">
          <cell r="A383" t="str">
            <v>_/_6112_/_316541</v>
          </cell>
          <cell r="B383">
            <v>0</v>
          </cell>
          <cell r="C383" t="str">
            <v>6112</v>
          </cell>
          <cell r="D383" t="str">
            <v>316541</v>
          </cell>
          <cell r="E383" t="str">
            <v>Accrued Expenses - Preference D</v>
          </cell>
          <cell r="F383">
            <v>-15344862</v>
          </cell>
          <cell r="H383">
            <v>0</v>
          </cell>
          <cell r="I383">
            <v>-15344862</v>
          </cell>
          <cell r="J383">
            <v>0</v>
          </cell>
          <cell r="K383">
            <v>-15344862</v>
          </cell>
          <cell r="M383">
            <v>-35013698</v>
          </cell>
          <cell r="N383">
            <v>-0.56174689117384857</v>
          </cell>
          <cell r="O383">
            <v>19668836</v>
          </cell>
        </row>
        <row r="384">
          <cell r="A384" t="str">
            <v>_/_6112_/_</v>
          </cell>
          <cell r="C384" t="str">
            <v>6112</v>
          </cell>
          <cell r="E384" t="str">
            <v>TB Total - Accrued liabilities</v>
          </cell>
          <cell r="F384">
            <v>-112420956.81</v>
          </cell>
          <cell r="H384">
            <v>0</v>
          </cell>
          <cell r="I384">
            <v>-112420956.81</v>
          </cell>
          <cell r="J384">
            <v>0</v>
          </cell>
          <cell r="K384">
            <v>-112420956.81</v>
          </cell>
          <cell r="M384">
            <v>-134373533.86000001</v>
          </cell>
          <cell r="N384">
            <v>-0.16336979775252305</v>
          </cell>
          <cell r="O384">
            <v>21952577.050000012</v>
          </cell>
        </row>
        <row r="385">
          <cell r="A385">
            <v>0</v>
          </cell>
          <cell r="C385" t="str">
            <v>6113</v>
          </cell>
          <cell r="N385" t="str">
            <v/>
          </cell>
          <cell r="O385" t="str">
            <v/>
          </cell>
        </row>
        <row r="386">
          <cell r="A386" t="str">
            <v>_/_6113_/_313100</v>
          </cell>
          <cell r="B386">
            <v>0</v>
          </cell>
          <cell r="C386" t="str">
            <v>6113</v>
          </cell>
          <cell r="D386" t="str">
            <v>313100</v>
          </cell>
          <cell r="E386" t="str">
            <v>Advances From Customers - Expor</v>
          </cell>
          <cell r="F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M386">
            <v>-4787155</v>
          </cell>
          <cell r="N386">
            <v>-1</v>
          </cell>
          <cell r="O386">
            <v>4787155</v>
          </cell>
        </row>
        <row r="387">
          <cell r="A387" t="str">
            <v>_/_6113_/_313200</v>
          </cell>
          <cell r="B387">
            <v>0</v>
          </cell>
          <cell r="C387" t="str">
            <v>6113</v>
          </cell>
          <cell r="D387" t="str">
            <v>313200</v>
          </cell>
          <cell r="E387" t="str">
            <v>Advances From Customers - Local</v>
          </cell>
          <cell r="F387">
            <v>-2426994.37</v>
          </cell>
          <cell r="H387">
            <v>0</v>
          </cell>
          <cell r="I387">
            <v>-2426994.37</v>
          </cell>
          <cell r="J387">
            <v>0</v>
          </cell>
          <cell r="K387">
            <v>-2426994.37</v>
          </cell>
          <cell r="M387">
            <v>-1626485</v>
          </cell>
          <cell r="N387">
            <v>0.49217138184489873</v>
          </cell>
          <cell r="O387">
            <v>-800509.37000000011</v>
          </cell>
        </row>
        <row r="388">
          <cell r="A388" t="str">
            <v>_/_6113_/_</v>
          </cell>
          <cell r="C388" t="str">
            <v>6113</v>
          </cell>
          <cell r="E388" t="str">
            <v>TB Total - Advance from customers</v>
          </cell>
          <cell r="F388">
            <v>-2426994.37</v>
          </cell>
          <cell r="H388">
            <v>0</v>
          </cell>
          <cell r="I388">
            <v>-2426994.37</v>
          </cell>
          <cell r="J388">
            <v>0</v>
          </cell>
          <cell r="K388">
            <v>-2426994.37</v>
          </cell>
          <cell r="M388">
            <v>-6413640</v>
          </cell>
          <cell r="N388">
            <v>-0.62158861894337691</v>
          </cell>
          <cell r="O388">
            <v>3986645.63</v>
          </cell>
        </row>
        <row r="389">
          <cell r="A389">
            <v>0</v>
          </cell>
          <cell r="C389" t="str">
            <v>6114</v>
          </cell>
          <cell r="N389" t="str">
            <v/>
          </cell>
          <cell r="O389" t="str">
            <v/>
          </cell>
        </row>
        <row r="390">
          <cell r="A390" t="str">
            <v>_/_6114_/_314601</v>
          </cell>
          <cell r="B390">
            <v>0</v>
          </cell>
          <cell r="C390" t="str">
            <v>6114</v>
          </cell>
          <cell r="D390" t="str">
            <v>314601</v>
          </cell>
          <cell r="E390" t="str">
            <v>Dividend Payable 1972-73</v>
          </cell>
          <cell r="F390">
            <v>-30017.5</v>
          </cell>
          <cell r="H390">
            <v>0</v>
          </cell>
          <cell r="I390">
            <v>-30017.5</v>
          </cell>
          <cell r="J390">
            <v>0</v>
          </cell>
          <cell r="K390">
            <v>-30017.5</v>
          </cell>
          <cell r="M390">
            <v>-30017.5</v>
          </cell>
          <cell r="N390">
            <v>0</v>
          </cell>
          <cell r="O390">
            <v>0</v>
          </cell>
        </row>
        <row r="391">
          <cell r="A391" t="str">
            <v>_/_6114_/_314602</v>
          </cell>
          <cell r="B391">
            <v>0</v>
          </cell>
          <cell r="C391" t="str">
            <v>6114</v>
          </cell>
          <cell r="D391" t="str">
            <v>314602</v>
          </cell>
          <cell r="E391" t="str">
            <v>Dividend Payable 1975-76</v>
          </cell>
          <cell r="F391">
            <v>-12548.5</v>
          </cell>
          <cell r="H391">
            <v>0</v>
          </cell>
          <cell r="I391">
            <v>-12548.5</v>
          </cell>
          <cell r="J391">
            <v>0</v>
          </cell>
          <cell r="K391">
            <v>-12548.5</v>
          </cell>
          <cell r="M391">
            <v>-12548.5</v>
          </cell>
          <cell r="N391">
            <v>0</v>
          </cell>
          <cell r="O391">
            <v>0</v>
          </cell>
        </row>
        <row r="392">
          <cell r="A392" t="str">
            <v>_/_6114_/_314603</v>
          </cell>
          <cell r="B392">
            <v>0</v>
          </cell>
          <cell r="C392" t="str">
            <v>6114</v>
          </cell>
          <cell r="D392" t="str">
            <v>314603</v>
          </cell>
          <cell r="E392" t="str">
            <v>Dividend Payable 1977-78</v>
          </cell>
          <cell r="F392">
            <v>-13137.5</v>
          </cell>
          <cell r="H392">
            <v>0</v>
          </cell>
          <cell r="I392">
            <v>-13137.5</v>
          </cell>
          <cell r="J392">
            <v>0</v>
          </cell>
          <cell r="K392">
            <v>-13137.5</v>
          </cell>
          <cell r="M392">
            <v>-13137.5</v>
          </cell>
          <cell r="N392">
            <v>0</v>
          </cell>
          <cell r="O392">
            <v>0</v>
          </cell>
        </row>
        <row r="393">
          <cell r="A393" t="str">
            <v>_/_6114_/_314604</v>
          </cell>
          <cell r="B393">
            <v>0</v>
          </cell>
          <cell r="C393" t="str">
            <v>6114</v>
          </cell>
          <cell r="D393" t="str">
            <v>314604</v>
          </cell>
          <cell r="E393" t="str">
            <v>Dividend Payable 1978-79</v>
          </cell>
          <cell r="F393">
            <v>-7303.75</v>
          </cell>
          <cell r="H393">
            <v>0</v>
          </cell>
          <cell r="I393">
            <v>-7303.75</v>
          </cell>
          <cell r="J393">
            <v>0</v>
          </cell>
          <cell r="K393">
            <v>-7303.75</v>
          </cell>
          <cell r="M393">
            <v>-7303.75</v>
          </cell>
          <cell r="N393">
            <v>0</v>
          </cell>
          <cell r="O393">
            <v>0</v>
          </cell>
        </row>
        <row r="394">
          <cell r="A394" t="str">
            <v>_/_6114_/_314605</v>
          </cell>
          <cell r="B394">
            <v>0</v>
          </cell>
          <cell r="C394" t="str">
            <v>6114</v>
          </cell>
          <cell r="D394" t="str">
            <v>314605</v>
          </cell>
          <cell r="E394" t="str">
            <v>Dividend Payable 1979-80</v>
          </cell>
          <cell r="F394">
            <v>-7664</v>
          </cell>
          <cell r="H394">
            <v>0</v>
          </cell>
          <cell r="I394">
            <v>-7664</v>
          </cell>
          <cell r="J394">
            <v>0</v>
          </cell>
          <cell r="K394">
            <v>-7664</v>
          </cell>
          <cell r="M394">
            <v>-7664</v>
          </cell>
          <cell r="N394">
            <v>0</v>
          </cell>
          <cell r="O394">
            <v>0</v>
          </cell>
        </row>
        <row r="395">
          <cell r="A395" t="str">
            <v>_/_6114_/_314606</v>
          </cell>
          <cell r="B395">
            <v>0</v>
          </cell>
          <cell r="C395" t="str">
            <v>6114</v>
          </cell>
          <cell r="D395" t="str">
            <v>314606</v>
          </cell>
          <cell r="E395" t="str">
            <v>Dividend Payable 1981-82</v>
          </cell>
          <cell r="F395">
            <v>-26346</v>
          </cell>
          <cell r="H395">
            <v>0</v>
          </cell>
          <cell r="I395">
            <v>-26346</v>
          </cell>
          <cell r="J395">
            <v>0</v>
          </cell>
          <cell r="K395">
            <v>-26346</v>
          </cell>
          <cell r="M395">
            <v>-26346</v>
          </cell>
          <cell r="N395">
            <v>0</v>
          </cell>
          <cell r="O395">
            <v>0</v>
          </cell>
        </row>
        <row r="396">
          <cell r="A396" t="str">
            <v>_/_6114_/_314607</v>
          </cell>
          <cell r="B396">
            <v>0</v>
          </cell>
          <cell r="C396" t="str">
            <v>6114</v>
          </cell>
          <cell r="D396" t="str">
            <v>314607</v>
          </cell>
          <cell r="E396" t="str">
            <v>Dividend Payable 1985-86</v>
          </cell>
          <cell r="F396">
            <v>-45607.25</v>
          </cell>
          <cell r="H396">
            <v>0</v>
          </cell>
          <cell r="I396">
            <v>-45607.25</v>
          </cell>
          <cell r="J396">
            <v>0</v>
          </cell>
          <cell r="K396">
            <v>-45607.25</v>
          </cell>
          <cell r="M396">
            <v>-45607.25</v>
          </cell>
          <cell r="N396">
            <v>0</v>
          </cell>
          <cell r="O396">
            <v>0</v>
          </cell>
        </row>
        <row r="397">
          <cell r="A397" t="str">
            <v>_/_6114_/_314608</v>
          </cell>
          <cell r="B397">
            <v>0</v>
          </cell>
          <cell r="C397" t="str">
            <v>6114</v>
          </cell>
          <cell r="D397" t="str">
            <v>314608</v>
          </cell>
          <cell r="E397" t="str">
            <v>Dividend Payable 1986-87</v>
          </cell>
          <cell r="F397">
            <v>-57044</v>
          </cell>
          <cell r="H397">
            <v>0</v>
          </cell>
          <cell r="I397">
            <v>-57044</v>
          </cell>
          <cell r="J397">
            <v>0</v>
          </cell>
          <cell r="K397">
            <v>-57044</v>
          </cell>
          <cell r="M397">
            <v>-57044</v>
          </cell>
          <cell r="N397">
            <v>0</v>
          </cell>
          <cell r="O397">
            <v>0</v>
          </cell>
        </row>
        <row r="398">
          <cell r="A398" t="str">
            <v>_/_6114_/_314609</v>
          </cell>
          <cell r="B398">
            <v>0</v>
          </cell>
          <cell r="C398" t="str">
            <v>6114</v>
          </cell>
          <cell r="D398" t="str">
            <v>314609</v>
          </cell>
          <cell r="E398" t="str">
            <v>Dividend Payable 1987-88</v>
          </cell>
          <cell r="F398">
            <v>-21722</v>
          </cell>
          <cell r="H398">
            <v>0</v>
          </cell>
          <cell r="I398">
            <v>-21722</v>
          </cell>
          <cell r="J398">
            <v>0</v>
          </cell>
          <cell r="K398">
            <v>-21722</v>
          </cell>
          <cell r="M398">
            <v>-21722</v>
          </cell>
          <cell r="N398">
            <v>0</v>
          </cell>
          <cell r="O398">
            <v>0</v>
          </cell>
        </row>
        <row r="399">
          <cell r="A399" t="str">
            <v>_/_6114_/_314610</v>
          </cell>
          <cell r="B399">
            <v>0</v>
          </cell>
          <cell r="C399" t="str">
            <v>6114</v>
          </cell>
          <cell r="D399" t="str">
            <v>314610</v>
          </cell>
          <cell r="E399" t="str">
            <v>Dividend Payable 1988-89</v>
          </cell>
          <cell r="F399">
            <v>-11759</v>
          </cell>
          <cell r="H399">
            <v>0</v>
          </cell>
          <cell r="I399">
            <v>-11759</v>
          </cell>
          <cell r="J399">
            <v>0</v>
          </cell>
          <cell r="K399">
            <v>-11759</v>
          </cell>
          <cell r="M399">
            <v>-11759</v>
          </cell>
          <cell r="N399">
            <v>0</v>
          </cell>
          <cell r="O399">
            <v>0</v>
          </cell>
        </row>
        <row r="400">
          <cell r="A400" t="str">
            <v>_/_6114_/_314611</v>
          </cell>
          <cell r="B400">
            <v>0</v>
          </cell>
          <cell r="C400" t="str">
            <v>6114</v>
          </cell>
          <cell r="D400" t="str">
            <v>314611</v>
          </cell>
          <cell r="E400" t="str">
            <v>Dividend Payable 1989-90</v>
          </cell>
          <cell r="F400">
            <v>-20392</v>
          </cell>
          <cell r="H400">
            <v>0</v>
          </cell>
          <cell r="I400">
            <v>-20392</v>
          </cell>
          <cell r="J400">
            <v>0</v>
          </cell>
          <cell r="K400">
            <v>-20392</v>
          </cell>
          <cell r="M400">
            <v>-20392</v>
          </cell>
          <cell r="N400">
            <v>0</v>
          </cell>
          <cell r="O400">
            <v>0</v>
          </cell>
        </row>
        <row r="401">
          <cell r="A401" t="str">
            <v>_/_6114_/_314612</v>
          </cell>
          <cell r="B401">
            <v>0</v>
          </cell>
          <cell r="C401" t="str">
            <v>6114</v>
          </cell>
          <cell r="D401" t="str">
            <v>314612</v>
          </cell>
          <cell r="E401" t="str">
            <v>Dividend Payable 1990-91</v>
          </cell>
          <cell r="F401">
            <v>-31834</v>
          </cell>
          <cell r="H401">
            <v>0</v>
          </cell>
          <cell r="I401">
            <v>-31834</v>
          </cell>
          <cell r="J401">
            <v>0</v>
          </cell>
          <cell r="K401">
            <v>-31834</v>
          </cell>
          <cell r="M401">
            <v>-31834</v>
          </cell>
          <cell r="N401">
            <v>0</v>
          </cell>
          <cell r="O401">
            <v>0</v>
          </cell>
        </row>
        <row r="402">
          <cell r="A402" t="str">
            <v>_/_6114_/_314613</v>
          </cell>
          <cell r="B402">
            <v>0</v>
          </cell>
          <cell r="C402" t="str">
            <v>6114</v>
          </cell>
          <cell r="D402" t="str">
            <v>314613</v>
          </cell>
          <cell r="E402" t="str">
            <v>Dividend Payable 1991-92</v>
          </cell>
          <cell r="F402">
            <v>-17775</v>
          </cell>
          <cell r="H402">
            <v>0</v>
          </cell>
          <cell r="I402">
            <v>-17775</v>
          </cell>
          <cell r="J402">
            <v>0</v>
          </cell>
          <cell r="K402">
            <v>-17775</v>
          </cell>
          <cell r="M402">
            <v>-17775</v>
          </cell>
          <cell r="N402">
            <v>0</v>
          </cell>
          <cell r="O402">
            <v>0</v>
          </cell>
        </row>
        <row r="403">
          <cell r="A403" t="str">
            <v>_/_6114_/_314614</v>
          </cell>
          <cell r="B403">
            <v>0</v>
          </cell>
          <cell r="C403" t="str">
            <v>6114</v>
          </cell>
          <cell r="D403" t="str">
            <v>314614</v>
          </cell>
          <cell r="E403" t="str">
            <v>Dividend Payable 1992-93</v>
          </cell>
          <cell r="F403">
            <v>-10142.5</v>
          </cell>
          <cell r="H403">
            <v>0</v>
          </cell>
          <cell r="I403">
            <v>-10142.5</v>
          </cell>
          <cell r="J403">
            <v>0</v>
          </cell>
          <cell r="K403">
            <v>-10142.5</v>
          </cell>
          <cell r="M403">
            <v>-10142.5</v>
          </cell>
          <cell r="N403">
            <v>0</v>
          </cell>
          <cell r="O403">
            <v>0</v>
          </cell>
        </row>
        <row r="404">
          <cell r="A404" t="str">
            <v>_/_6114_/_314615</v>
          </cell>
          <cell r="B404">
            <v>0</v>
          </cell>
          <cell r="C404" t="str">
            <v>6114</v>
          </cell>
          <cell r="D404" t="str">
            <v>314615</v>
          </cell>
          <cell r="E404" t="str">
            <v>Dividend Payable 1995-96</v>
          </cell>
          <cell r="F404">
            <v>-22631</v>
          </cell>
          <cell r="H404">
            <v>0</v>
          </cell>
          <cell r="I404">
            <v>-22631</v>
          </cell>
          <cell r="J404">
            <v>0</v>
          </cell>
          <cell r="K404">
            <v>-22631</v>
          </cell>
          <cell r="M404">
            <v>-22631</v>
          </cell>
          <cell r="N404">
            <v>0</v>
          </cell>
          <cell r="O404">
            <v>0</v>
          </cell>
        </row>
        <row r="405">
          <cell r="A405" t="str">
            <v>_/_6114_/_314616</v>
          </cell>
          <cell r="B405">
            <v>0</v>
          </cell>
          <cell r="C405" t="str">
            <v>6114</v>
          </cell>
          <cell r="D405" t="str">
            <v>314616</v>
          </cell>
          <cell r="E405" t="str">
            <v>Dividend Payable 1997-98</v>
          </cell>
          <cell r="F405">
            <v>-14331</v>
          </cell>
          <cell r="H405">
            <v>0</v>
          </cell>
          <cell r="I405">
            <v>-14331</v>
          </cell>
          <cell r="J405">
            <v>0</v>
          </cell>
          <cell r="K405">
            <v>-14331</v>
          </cell>
          <cell r="M405">
            <v>-14394</v>
          </cell>
          <cell r="N405">
            <v>-4.376823676531888E-3</v>
          </cell>
          <cell r="O405">
            <v>63</v>
          </cell>
        </row>
        <row r="406">
          <cell r="A406" t="str">
            <v>_/_6114_/_314617</v>
          </cell>
          <cell r="B406">
            <v>0</v>
          </cell>
          <cell r="C406" t="str">
            <v>6114</v>
          </cell>
          <cell r="D406" t="str">
            <v>314617</v>
          </cell>
          <cell r="E406" t="str">
            <v>Dividend Payable 1998-99</v>
          </cell>
          <cell r="F406">
            <v>-32540</v>
          </cell>
          <cell r="H406">
            <v>0</v>
          </cell>
          <cell r="I406">
            <v>-32540</v>
          </cell>
          <cell r="J406">
            <v>0</v>
          </cell>
          <cell r="K406">
            <v>-32540</v>
          </cell>
          <cell r="M406">
            <v>-32745</v>
          </cell>
          <cell r="N406">
            <v>-6.2604977859215148E-3</v>
          </cell>
          <cell r="O406">
            <v>205</v>
          </cell>
        </row>
        <row r="407">
          <cell r="A407" t="str">
            <v>_/_6114_/_314618</v>
          </cell>
          <cell r="B407">
            <v>0</v>
          </cell>
          <cell r="C407" t="str">
            <v>6114</v>
          </cell>
          <cell r="D407" t="str">
            <v>314618</v>
          </cell>
          <cell r="E407" t="str">
            <v>Dividend Payable 1999-00</v>
          </cell>
          <cell r="F407">
            <v>-195622.1</v>
          </cell>
          <cell r="H407">
            <v>0</v>
          </cell>
          <cell r="I407">
            <v>-195622.1</v>
          </cell>
          <cell r="J407">
            <v>0</v>
          </cell>
          <cell r="K407">
            <v>-195622.1</v>
          </cell>
          <cell r="M407">
            <v>-196836.9</v>
          </cell>
          <cell r="N407">
            <v>-6.1716070513200948E-3</v>
          </cell>
          <cell r="O407">
            <v>1214.7999999999884</v>
          </cell>
        </row>
        <row r="408">
          <cell r="A408" t="str">
            <v>_/_6114_/_314619</v>
          </cell>
          <cell r="B408">
            <v>0</v>
          </cell>
          <cell r="C408" t="str">
            <v>6114</v>
          </cell>
          <cell r="D408" t="str">
            <v>314619</v>
          </cell>
          <cell r="E408" t="str">
            <v>Dividend Payable 2000-2001</v>
          </cell>
          <cell r="F408">
            <v>-70019.600000000006</v>
          </cell>
          <cell r="H408">
            <v>0</v>
          </cell>
          <cell r="I408">
            <v>-70019.600000000006</v>
          </cell>
          <cell r="J408">
            <v>0</v>
          </cell>
          <cell r="K408">
            <v>-70019.600000000006</v>
          </cell>
          <cell r="M408">
            <v>-70019.600000000006</v>
          </cell>
          <cell r="N408">
            <v>0</v>
          </cell>
          <cell r="O408">
            <v>0</v>
          </cell>
        </row>
        <row r="409">
          <cell r="A409" t="str">
            <v>_/_6114_/_314620</v>
          </cell>
          <cell r="B409">
            <v>0</v>
          </cell>
          <cell r="C409" t="str">
            <v>6114</v>
          </cell>
          <cell r="D409" t="str">
            <v>314620</v>
          </cell>
          <cell r="E409" t="str">
            <v>Dividend Payable 2001-2002</v>
          </cell>
          <cell r="F409">
            <v>-57481.5</v>
          </cell>
          <cell r="H409">
            <v>0</v>
          </cell>
          <cell r="I409">
            <v>-57481.5</v>
          </cell>
          <cell r="J409">
            <v>0</v>
          </cell>
          <cell r="K409">
            <v>-57481.5</v>
          </cell>
          <cell r="M409">
            <v>-57481.5</v>
          </cell>
          <cell r="N409">
            <v>0</v>
          </cell>
          <cell r="O409">
            <v>0</v>
          </cell>
        </row>
        <row r="410">
          <cell r="A410" t="str">
            <v>_/_6114_/_314621</v>
          </cell>
          <cell r="B410">
            <v>0</v>
          </cell>
          <cell r="C410" t="str">
            <v>6114</v>
          </cell>
          <cell r="D410" t="str">
            <v>314621</v>
          </cell>
          <cell r="E410" t="str">
            <v>Dividend Payable 2002-2003</v>
          </cell>
          <cell r="F410">
            <v>-86284.55</v>
          </cell>
          <cell r="H410">
            <v>0</v>
          </cell>
          <cell r="I410">
            <v>-86284.55</v>
          </cell>
          <cell r="J410">
            <v>0</v>
          </cell>
          <cell r="K410">
            <v>-86284.55</v>
          </cell>
          <cell r="M410">
            <v>-86453.75</v>
          </cell>
          <cell r="N410">
            <v>-1.9571157989097879E-3</v>
          </cell>
          <cell r="O410">
            <v>169.19999999999709</v>
          </cell>
        </row>
        <row r="411">
          <cell r="A411" t="str">
            <v>_/_6114_/_314699</v>
          </cell>
          <cell r="B411">
            <v>0</v>
          </cell>
          <cell r="C411" t="str">
            <v>6114</v>
          </cell>
          <cell r="D411" t="str">
            <v>314699</v>
          </cell>
          <cell r="E411" t="str">
            <v>Fractional Shares Receipts</v>
          </cell>
          <cell r="F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M411">
            <v>0</v>
          </cell>
          <cell r="N411" t="str">
            <v/>
          </cell>
          <cell r="O411">
            <v>0</v>
          </cell>
        </row>
        <row r="412">
          <cell r="A412" t="str">
            <v>_/_6114_/_</v>
          </cell>
          <cell r="C412" t="str">
            <v>6114</v>
          </cell>
          <cell r="E412" t="str">
            <v>TB Total - Un-claimed dividend</v>
          </cell>
          <cell r="F412">
            <v>-792202.75</v>
          </cell>
          <cell r="H412">
            <v>0</v>
          </cell>
          <cell r="I412">
            <v>-792202.75</v>
          </cell>
          <cell r="J412">
            <v>0</v>
          </cell>
          <cell r="K412">
            <v>-792202.75</v>
          </cell>
          <cell r="M412">
            <v>-793854.75</v>
          </cell>
          <cell r="N412">
            <v>-2.0809852180137486E-3</v>
          </cell>
          <cell r="O412">
            <v>1652</v>
          </cell>
        </row>
        <row r="413">
          <cell r="A413">
            <v>0</v>
          </cell>
          <cell r="C413" t="str">
            <v>6115</v>
          </cell>
          <cell r="N413" t="str">
            <v/>
          </cell>
          <cell r="O413" t="str">
            <v/>
          </cell>
        </row>
        <row r="414">
          <cell r="A414" t="str">
            <v>_/_6115_/_311301</v>
          </cell>
          <cell r="B414">
            <v>0</v>
          </cell>
          <cell r="C414" t="str">
            <v>6115</v>
          </cell>
          <cell r="D414" t="str">
            <v>311301</v>
          </cell>
          <cell r="E414" t="str">
            <v>Reliance Weaving Mills Limited</v>
          </cell>
          <cell r="F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M414">
            <v>0</v>
          </cell>
          <cell r="N414" t="str">
            <v/>
          </cell>
          <cell r="O414">
            <v>0</v>
          </cell>
        </row>
        <row r="415">
          <cell r="A415" t="str">
            <v>_/_6115_/_</v>
          </cell>
          <cell r="C415" t="str">
            <v>6115</v>
          </cell>
          <cell r="E415" t="str">
            <v>TB Total - Due to associated undertakings</v>
          </cell>
          <cell r="F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M415">
            <v>0</v>
          </cell>
          <cell r="N415" t="str">
            <v/>
          </cell>
          <cell r="O415">
            <v>0</v>
          </cell>
        </row>
        <row r="416">
          <cell r="A416">
            <v>0</v>
          </cell>
          <cell r="C416" t="str">
            <v>6116</v>
          </cell>
          <cell r="N416" t="str">
            <v/>
          </cell>
          <cell r="O416" t="str">
            <v/>
          </cell>
        </row>
        <row r="417">
          <cell r="A417" t="str">
            <v>_/_6116_/_</v>
          </cell>
          <cell r="C417" t="str">
            <v>6116</v>
          </cell>
          <cell r="E417" t="str">
            <v>TB Total - Due to directors and executives</v>
          </cell>
          <cell r="F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M417">
            <v>0</v>
          </cell>
          <cell r="N417" t="str">
            <v/>
          </cell>
          <cell r="O417">
            <v>0</v>
          </cell>
        </row>
        <row r="418">
          <cell r="A418">
            <v>0</v>
          </cell>
          <cell r="C418" t="str">
            <v>6117</v>
          </cell>
          <cell r="N418" t="str">
            <v/>
          </cell>
          <cell r="O418" t="str">
            <v/>
          </cell>
        </row>
        <row r="419">
          <cell r="A419" t="str">
            <v>_/_6117_/_</v>
          </cell>
          <cell r="C419" t="str">
            <v>6117</v>
          </cell>
          <cell r="E419" t="str">
            <v>TB Total - Bills payable</v>
          </cell>
          <cell r="F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M419">
            <v>0</v>
          </cell>
          <cell r="N419" t="str">
            <v/>
          </cell>
          <cell r="O419">
            <v>0</v>
          </cell>
        </row>
        <row r="420">
          <cell r="A420">
            <v>0</v>
          </cell>
          <cell r="C420" t="str">
            <v>6118</v>
          </cell>
          <cell r="N420" t="str">
            <v/>
          </cell>
          <cell r="O420" t="str">
            <v/>
          </cell>
        </row>
        <row r="421">
          <cell r="A421" t="str">
            <v>_/_6118_/_314201</v>
          </cell>
          <cell r="B421">
            <v>0</v>
          </cell>
          <cell r="C421" t="str">
            <v>6118</v>
          </cell>
          <cell r="D421" t="str">
            <v>314201</v>
          </cell>
          <cell r="E421" t="str">
            <v>Tax Deducted at source - Commis</v>
          </cell>
          <cell r="F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M421">
            <v>0</v>
          </cell>
          <cell r="N421" t="str">
            <v/>
          </cell>
          <cell r="O421">
            <v>0</v>
          </cell>
        </row>
        <row r="422">
          <cell r="A422" t="str">
            <v>_/_6118_/_314202</v>
          </cell>
          <cell r="B422">
            <v>0</v>
          </cell>
          <cell r="C422" t="str">
            <v>6118</v>
          </cell>
          <cell r="D422" t="str">
            <v>314202</v>
          </cell>
          <cell r="E422" t="str">
            <v>Tax Deducted at source - Servic</v>
          </cell>
          <cell r="F422">
            <v>49813.75</v>
          </cell>
          <cell r="H422">
            <v>0</v>
          </cell>
          <cell r="I422">
            <v>49813.75</v>
          </cell>
          <cell r="J422">
            <v>0</v>
          </cell>
          <cell r="K422">
            <v>49813.75</v>
          </cell>
          <cell r="M422">
            <v>49813.75</v>
          </cell>
          <cell r="N422">
            <v>0</v>
          </cell>
          <cell r="O422">
            <v>0</v>
          </cell>
        </row>
        <row r="423">
          <cell r="A423" t="str">
            <v>_/_6118_/_314203</v>
          </cell>
          <cell r="B423">
            <v>0</v>
          </cell>
          <cell r="C423" t="str">
            <v>6118</v>
          </cell>
          <cell r="D423" t="str">
            <v>314203</v>
          </cell>
          <cell r="E423" t="str">
            <v>Tax Deducted at source - Contra</v>
          </cell>
          <cell r="F423">
            <v>-15593</v>
          </cell>
          <cell r="H423">
            <v>0</v>
          </cell>
          <cell r="I423">
            <v>-15593</v>
          </cell>
          <cell r="J423">
            <v>0</v>
          </cell>
          <cell r="K423">
            <v>-15593</v>
          </cell>
          <cell r="M423">
            <v>-15593</v>
          </cell>
          <cell r="N423">
            <v>0</v>
          </cell>
          <cell r="O423">
            <v>0</v>
          </cell>
        </row>
        <row r="424">
          <cell r="A424" t="str">
            <v>_/_6118_/_314204</v>
          </cell>
          <cell r="B424">
            <v>0</v>
          </cell>
          <cell r="C424" t="str">
            <v>6118</v>
          </cell>
          <cell r="D424" t="str">
            <v>314204</v>
          </cell>
          <cell r="E424" t="str">
            <v>Tax Deducted at source - Supply</v>
          </cell>
          <cell r="F424">
            <v>-3934.17</v>
          </cell>
          <cell r="H424">
            <v>0</v>
          </cell>
          <cell r="I424">
            <v>-3934.17</v>
          </cell>
          <cell r="J424">
            <v>0</v>
          </cell>
          <cell r="K424">
            <v>-3934.17</v>
          </cell>
          <cell r="M424">
            <v>-3934.17</v>
          </cell>
          <cell r="N424">
            <v>0</v>
          </cell>
          <cell r="O424">
            <v>0</v>
          </cell>
        </row>
        <row r="425">
          <cell r="A425" t="str">
            <v>_/_6118_/_314205</v>
          </cell>
          <cell r="B425">
            <v>0</v>
          </cell>
          <cell r="C425" t="str">
            <v>6118</v>
          </cell>
          <cell r="D425" t="str">
            <v>314205</v>
          </cell>
          <cell r="E425" t="str">
            <v>Tax Deducted at source - Transp</v>
          </cell>
          <cell r="F425">
            <v>150206</v>
          </cell>
          <cell r="H425">
            <v>0</v>
          </cell>
          <cell r="I425">
            <v>150206</v>
          </cell>
          <cell r="J425">
            <v>0</v>
          </cell>
          <cell r="K425">
            <v>150206</v>
          </cell>
          <cell r="M425">
            <v>150206</v>
          </cell>
          <cell r="N425">
            <v>0</v>
          </cell>
          <cell r="O425">
            <v>0</v>
          </cell>
        </row>
        <row r="426">
          <cell r="A426" t="str">
            <v>_/_6118_/_314206</v>
          </cell>
          <cell r="B426">
            <v>0</v>
          </cell>
          <cell r="C426" t="str">
            <v>6118</v>
          </cell>
          <cell r="D426" t="str">
            <v>314206</v>
          </cell>
          <cell r="E426" t="str">
            <v>Tax Deducted at source - Employ</v>
          </cell>
          <cell r="F426">
            <v>-46939</v>
          </cell>
          <cell r="H426">
            <v>0</v>
          </cell>
          <cell r="I426">
            <v>-46939</v>
          </cell>
          <cell r="J426">
            <v>0</v>
          </cell>
          <cell r="K426">
            <v>-46939</v>
          </cell>
          <cell r="M426">
            <v>-32046</v>
          </cell>
          <cell r="N426">
            <v>0.46473818885352308</v>
          </cell>
          <cell r="O426">
            <v>-14893</v>
          </cell>
        </row>
        <row r="427">
          <cell r="A427" t="str">
            <v>_/_6118_/_314207</v>
          </cell>
          <cell r="B427">
            <v>0</v>
          </cell>
          <cell r="C427" t="str">
            <v>6118</v>
          </cell>
          <cell r="D427" t="str">
            <v>314207</v>
          </cell>
          <cell r="E427" t="str">
            <v>Tax Deducted at source - Direct</v>
          </cell>
          <cell r="F427">
            <v>13674</v>
          </cell>
          <cell r="H427">
            <v>0</v>
          </cell>
          <cell r="I427">
            <v>13674</v>
          </cell>
          <cell r="J427">
            <v>0</v>
          </cell>
          <cell r="K427">
            <v>13674</v>
          </cell>
          <cell r="M427">
            <v>30000</v>
          </cell>
          <cell r="N427">
            <v>-0.54420000000000002</v>
          </cell>
          <cell r="O427">
            <v>-16326</v>
          </cell>
        </row>
        <row r="428">
          <cell r="A428" t="str">
            <v>_/_6118_/_314208</v>
          </cell>
          <cell r="B428">
            <v>0</v>
          </cell>
          <cell r="C428" t="str">
            <v>6118</v>
          </cell>
          <cell r="D428" t="str">
            <v>314208</v>
          </cell>
          <cell r="E428" t="str">
            <v>Tax Deducted at source - Cotton</v>
          </cell>
          <cell r="F428">
            <v>31677</v>
          </cell>
          <cell r="H428">
            <v>0</v>
          </cell>
          <cell r="I428">
            <v>31677</v>
          </cell>
          <cell r="J428">
            <v>0</v>
          </cell>
          <cell r="K428">
            <v>31677</v>
          </cell>
          <cell r="M428">
            <v>31677</v>
          </cell>
          <cell r="N428">
            <v>0</v>
          </cell>
          <cell r="O428">
            <v>0</v>
          </cell>
        </row>
        <row r="429">
          <cell r="A429" t="str">
            <v>_/_6118_/_314209</v>
          </cell>
          <cell r="B429">
            <v>0</v>
          </cell>
          <cell r="C429" t="str">
            <v>6118</v>
          </cell>
          <cell r="D429" t="str">
            <v>314209</v>
          </cell>
          <cell r="E429" t="str">
            <v>Tax Deducted at source - Divide</v>
          </cell>
          <cell r="F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M429">
            <v>0</v>
          </cell>
          <cell r="N429" t="str">
            <v/>
          </cell>
          <cell r="O429">
            <v>0</v>
          </cell>
        </row>
        <row r="430">
          <cell r="A430" t="str">
            <v>_/_6118_/_314299</v>
          </cell>
          <cell r="B430">
            <v>0</v>
          </cell>
          <cell r="C430" t="str">
            <v>6118</v>
          </cell>
          <cell r="D430" t="str">
            <v>314299</v>
          </cell>
          <cell r="E430" t="str">
            <v>Tax Deducted at source - Clearing Account</v>
          </cell>
          <cell r="F430">
            <v>215</v>
          </cell>
          <cell r="H430">
            <v>0</v>
          </cell>
          <cell r="I430">
            <v>215</v>
          </cell>
          <cell r="J430">
            <v>0</v>
          </cell>
          <cell r="K430">
            <v>215</v>
          </cell>
          <cell r="M430">
            <v>-302018</v>
          </cell>
          <cell r="N430">
            <v>-1.0007118780999809</v>
          </cell>
          <cell r="O430">
            <v>302233</v>
          </cell>
        </row>
        <row r="431">
          <cell r="A431" t="str">
            <v>_/_6118_/_</v>
          </cell>
          <cell r="C431" t="str">
            <v>6118</v>
          </cell>
          <cell r="E431" t="str">
            <v>TB Total - Tax deducted at source</v>
          </cell>
          <cell r="F431">
            <v>179119.58</v>
          </cell>
          <cell r="H431">
            <v>0</v>
          </cell>
          <cell r="I431">
            <v>179119.58</v>
          </cell>
          <cell r="J431">
            <v>0</v>
          </cell>
          <cell r="K431">
            <v>179119.58</v>
          </cell>
          <cell r="M431">
            <v>-91894.42</v>
          </cell>
          <cell r="N431">
            <v>-2.9491888626099385</v>
          </cell>
          <cell r="O431">
            <v>271014</v>
          </cell>
        </row>
        <row r="432">
          <cell r="A432">
            <v>0</v>
          </cell>
          <cell r="C432" t="str">
            <v>6119</v>
          </cell>
          <cell r="N432" t="str">
            <v/>
          </cell>
          <cell r="O432" t="str">
            <v/>
          </cell>
        </row>
        <row r="433">
          <cell r="A433" t="str">
            <v>_/_6119_/_314710</v>
          </cell>
          <cell r="B433">
            <v>0</v>
          </cell>
          <cell r="C433" t="str">
            <v>6119</v>
          </cell>
          <cell r="D433" t="str">
            <v>314710</v>
          </cell>
          <cell r="E433" t="str">
            <v>W.P.P.F. Payable</v>
          </cell>
          <cell r="F433">
            <v>-7480837</v>
          </cell>
          <cell r="H433">
            <v>0</v>
          </cell>
          <cell r="I433">
            <v>-7480837</v>
          </cell>
          <cell r="J433">
            <v>0</v>
          </cell>
          <cell r="K433">
            <v>-7480837</v>
          </cell>
          <cell r="M433">
            <v>-6549065</v>
          </cell>
          <cell r="N433">
            <v>0.14227557674263425</v>
          </cell>
          <cell r="O433">
            <v>-931772</v>
          </cell>
        </row>
        <row r="434">
          <cell r="A434" t="str">
            <v>_/_6119_/_</v>
          </cell>
          <cell r="C434" t="str">
            <v>6119</v>
          </cell>
          <cell r="E434" t="str">
            <v>TB Total - Workers' Profit Participation Fund</v>
          </cell>
          <cell r="F434">
            <v>-7480837</v>
          </cell>
          <cell r="H434">
            <v>0</v>
          </cell>
          <cell r="I434">
            <v>-7480837</v>
          </cell>
          <cell r="J434">
            <v>0</v>
          </cell>
          <cell r="K434">
            <v>-7480837</v>
          </cell>
          <cell r="M434">
            <v>-6549065</v>
          </cell>
          <cell r="N434">
            <v>0.14227557674263425</v>
          </cell>
          <cell r="O434">
            <v>-931772</v>
          </cell>
        </row>
        <row r="435">
          <cell r="A435">
            <v>0</v>
          </cell>
          <cell r="C435" t="str">
            <v>6120</v>
          </cell>
          <cell r="N435" t="str">
            <v/>
          </cell>
          <cell r="O435" t="str">
            <v/>
          </cell>
        </row>
        <row r="436">
          <cell r="A436" t="str">
            <v>_/_6120_/_314402</v>
          </cell>
          <cell r="B436">
            <v>0</v>
          </cell>
          <cell r="C436" t="str">
            <v>6120</v>
          </cell>
          <cell r="D436" t="str">
            <v>314402</v>
          </cell>
          <cell r="E436" t="str">
            <v>Workers Welfare Fund Payable</v>
          </cell>
          <cell r="F436">
            <v>-4088423</v>
          </cell>
          <cell r="H436">
            <v>0</v>
          </cell>
          <cell r="I436">
            <v>-4088423</v>
          </cell>
          <cell r="J436">
            <v>0</v>
          </cell>
          <cell r="K436">
            <v>-4088423</v>
          </cell>
          <cell r="M436">
            <v>-3734350</v>
          </cell>
          <cell r="N436">
            <v>9.4815161942506734E-2</v>
          </cell>
          <cell r="O436">
            <v>-354073</v>
          </cell>
        </row>
        <row r="437">
          <cell r="A437" t="str">
            <v>_/_6120_/_</v>
          </cell>
          <cell r="C437" t="str">
            <v>6120</v>
          </cell>
          <cell r="E437" t="str">
            <v>TB Total - Workers'  Welfare Fund</v>
          </cell>
          <cell r="F437">
            <v>-4088423</v>
          </cell>
          <cell r="H437">
            <v>0</v>
          </cell>
          <cell r="I437">
            <v>-4088423</v>
          </cell>
          <cell r="J437">
            <v>0</v>
          </cell>
          <cell r="K437">
            <v>-4088423</v>
          </cell>
          <cell r="M437">
            <v>-3734350</v>
          </cell>
          <cell r="N437">
            <v>9.4815161942506734E-2</v>
          </cell>
          <cell r="O437">
            <v>-354073</v>
          </cell>
        </row>
        <row r="438">
          <cell r="A438">
            <v>0</v>
          </cell>
          <cell r="C438" t="str">
            <v>6121</v>
          </cell>
          <cell r="N438" t="str">
            <v/>
          </cell>
          <cell r="O438" t="str">
            <v/>
          </cell>
        </row>
        <row r="439">
          <cell r="A439" t="str">
            <v>_/_6121_/_123530</v>
          </cell>
          <cell r="B439">
            <v>0</v>
          </cell>
          <cell r="C439" t="str">
            <v>6121</v>
          </cell>
          <cell r="D439" t="str">
            <v>123530</v>
          </cell>
          <cell r="E439" t="str">
            <v>Advances to Employees</v>
          </cell>
          <cell r="F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M439">
            <v>-3201584</v>
          </cell>
          <cell r="N439">
            <v>-1</v>
          </cell>
          <cell r="O439">
            <v>3201584</v>
          </cell>
        </row>
        <row r="440">
          <cell r="A440" t="str">
            <v>_/_6121_/_123570</v>
          </cell>
          <cell r="B440">
            <v>0</v>
          </cell>
          <cell r="C440" t="str">
            <v>6121</v>
          </cell>
          <cell r="D440" t="str">
            <v>123570</v>
          </cell>
          <cell r="E440" t="str">
            <v>Cots Account - Advances To Employees</v>
          </cell>
          <cell r="F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M440">
            <v>0</v>
          </cell>
          <cell r="N440" t="str">
            <v/>
          </cell>
          <cell r="O440">
            <v>0</v>
          </cell>
        </row>
        <row r="441">
          <cell r="A441" t="str">
            <v>_/_6121_/_</v>
          </cell>
          <cell r="C441" t="str">
            <v>6121</v>
          </cell>
          <cell r="E441" t="str">
            <v>TB Total - Due to Employees</v>
          </cell>
          <cell r="F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M441">
            <v>-3201584</v>
          </cell>
          <cell r="N441">
            <v>-1</v>
          </cell>
          <cell r="O441">
            <v>3201584</v>
          </cell>
        </row>
        <row r="442">
          <cell r="A442">
            <v>0</v>
          </cell>
          <cell r="C442" t="str">
            <v>6122</v>
          </cell>
          <cell r="N442" t="str">
            <v/>
          </cell>
          <cell r="O442" t="str">
            <v/>
          </cell>
        </row>
        <row r="443">
          <cell r="A443" t="str">
            <v>_/_6122_/_314301</v>
          </cell>
          <cell r="B443">
            <v>0</v>
          </cell>
          <cell r="C443" t="str">
            <v>6122</v>
          </cell>
          <cell r="D443" t="str">
            <v>314301</v>
          </cell>
          <cell r="E443" t="str">
            <v>Sale Tax Payable - Registered P</v>
          </cell>
          <cell r="F443">
            <v>-395301</v>
          </cell>
          <cell r="H443">
            <v>0</v>
          </cell>
          <cell r="I443">
            <v>-395301</v>
          </cell>
          <cell r="J443">
            <v>0</v>
          </cell>
          <cell r="K443">
            <v>-395301</v>
          </cell>
          <cell r="M443">
            <v>-274021</v>
          </cell>
          <cell r="N443">
            <v>0.44259381580243851</v>
          </cell>
          <cell r="O443">
            <v>-121280</v>
          </cell>
        </row>
        <row r="444">
          <cell r="A444" t="str">
            <v>_/_6122_/_314351</v>
          </cell>
          <cell r="B444">
            <v>0</v>
          </cell>
          <cell r="C444" t="str">
            <v>6122</v>
          </cell>
          <cell r="D444" t="str">
            <v>314351</v>
          </cell>
          <cell r="E444" t="str">
            <v>Sale Tax Payable - Un Registere</v>
          </cell>
          <cell r="F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M444">
            <v>-4302</v>
          </cell>
          <cell r="N444">
            <v>-1</v>
          </cell>
          <cell r="O444">
            <v>4302</v>
          </cell>
        </row>
        <row r="445">
          <cell r="A445" t="str">
            <v>_/_6122_/_</v>
          </cell>
          <cell r="C445" t="str">
            <v>6122</v>
          </cell>
          <cell r="E445" t="str">
            <v>TB Total - Sales tax payable</v>
          </cell>
          <cell r="F445">
            <v>-395301</v>
          </cell>
          <cell r="H445">
            <v>0</v>
          </cell>
          <cell r="I445">
            <v>-395301</v>
          </cell>
          <cell r="J445">
            <v>0</v>
          </cell>
          <cell r="K445">
            <v>-395301</v>
          </cell>
          <cell r="M445">
            <v>-278323</v>
          </cell>
          <cell r="N445">
            <v>0.42029584331873399</v>
          </cell>
          <cell r="O445">
            <v>-116978</v>
          </cell>
        </row>
        <row r="446">
          <cell r="A446">
            <v>0</v>
          </cell>
          <cell r="C446" t="str">
            <v>6131</v>
          </cell>
          <cell r="N446" t="str">
            <v/>
          </cell>
          <cell r="O446" t="str">
            <v/>
          </cell>
        </row>
        <row r="447">
          <cell r="A447" t="str">
            <v>_/_6131_/_</v>
          </cell>
          <cell r="C447" t="str">
            <v>6131</v>
          </cell>
          <cell r="E447" t="str">
            <v>TB Total - Mark-up on term finances</v>
          </cell>
          <cell r="F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M447">
            <v>0</v>
          </cell>
          <cell r="N447" t="str">
            <v/>
          </cell>
          <cell r="O447">
            <v>0</v>
          </cell>
        </row>
        <row r="448">
          <cell r="A448">
            <v>0</v>
          </cell>
          <cell r="C448" t="str">
            <v>6132</v>
          </cell>
          <cell r="N448" t="str">
            <v/>
          </cell>
          <cell r="O448" t="str">
            <v/>
          </cell>
        </row>
        <row r="449">
          <cell r="A449" t="str">
            <v>_/_6132_/_318201</v>
          </cell>
          <cell r="B449">
            <v>0</v>
          </cell>
          <cell r="C449" t="str">
            <v>6132</v>
          </cell>
          <cell r="D449" t="str">
            <v>318201</v>
          </cell>
          <cell r="E449" t="str">
            <v>Mark-up Payable - HBL Corporate</v>
          </cell>
          <cell r="F449">
            <v>-213291.15</v>
          </cell>
          <cell r="H449">
            <v>0</v>
          </cell>
          <cell r="I449">
            <v>-213291.15</v>
          </cell>
          <cell r="J449">
            <v>0</v>
          </cell>
          <cell r="K449">
            <v>-213291.15</v>
          </cell>
          <cell r="M449">
            <v>119042.14</v>
          </cell>
          <cell r="N449">
            <v>-2.7917281224951096</v>
          </cell>
          <cell r="O449">
            <v>-332333.28999999998</v>
          </cell>
        </row>
        <row r="450">
          <cell r="A450" t="str">
            <v>_/_6132_/_318202</v>
          </cell>
          <cell r="B450">
            <v>0</v>
          </cell>
          <cell r="C450" t="str">
            <v>6132</v>
          </cell>
          <cell r="D450" t="str">
            <v>318202</v>
          </cell>
          <cell r="E450" t="str">
            <v>Mark-up Payable - NBP Multan De</v>
          </cell>
          <cell r="F450">
            <v>-2160112.5699999998</v>
          </cell>
          <cell r="H450">
            <v>0</v>
          </cell>
          <cell r="I450">
            <v>-2160112.5699999998</v>
          </cell>
          <cell r="J450">
            <v>0</v>
          </cell>
          <cell r="K450">
            <v>-2160112.5699999998</v>
          </cell>
          <cell r="M450">
            <v>-2757179.89</v>
          </cell>
          <cell r="N450">
            <v>-0.21655000537523877</v>
          </cell>
          <cell r="O450">
            <v>597067.3200000003</v>
          </cell>
        </row>
        <row r="451">
          <cell r="A451" t="str">
            <v>_/_6132_/_318204</v>
          </cell>
          <cell r="B451">
            <v>0</v>
          </cell>
          <cell r="C451" t="str">
            <v>6132</v>
          </cell>
          <cell r="D451" t="str">
            <v>318204</v>
          </cell>
          <cell r="E451" t="str">
            <v>Mark-up Payable - HBL Corporate</v>
          </cell>
          <cell r="F451">
            <v>-2886507.23</v>
          </cell>
          <cell r="H451">
            <v>0</v>
          </cell>
          <cell r="I451">
            <v>-2886507.23</v>
          </cell>
          <cell r="J451">
            <v>0</v>
          </cell>
          <cell r="K451">
            <v>-2886507.23</v>
          </cell>
          <cell r="M451">
            <v>-3455934.82</v>
          </cell>
          <cell r="N451">
            <v>-0.16476803517955235</v>
          </cell>
          <cell r="O451">
            <v>569427.58999999985</v>
          </cell>
        </row>
        <row r="452">
          <cell r="A452" t="str">
            <v>_/_6132_/_318206</v>
          </cell>
          <cell r="B452">
            <v>0</v>
          </cell>
          <cell r="C452" t="str">
            <v>6132</v>
          </cell>
          <cell r="D452" t="str">
            <v>318206</v>
          </cell>
          <cell r="E452" t="str">
            <v>Mark-up Payable - UBL, Multan,</v>
          </cell>
          <cell r="F452">
            <v>-14950654.52</v>
          </cell>
          <cell r="H452">
            <v>0</v>
          </cell>
          <cell r="I452">
            <v>-14950654.52</v>
          </cell>
          <cell r="J452">
            <v>0</v>
          </cell>
          <cell r="K452">
            <v>-14950654.52</v>
          </cell>
          <cell r="M452">
            <v>-7603321.9199999999</v>
          </cell>
          <cell r="N452">
            <v>0.96633191088139536</v>
          </cell>
          <cell r="O452">
            <v>-7347332.5999999996</v>
          </cell>
        </row>
        <row r="453">
          <cell r="A453" t="str">
            <v>_/_6132_/_318207</v>
          </cell>
          <cell r="B453">
            <v>0</v>
          </cell>
          <cell r="C453" t="str">
            <v>6132</v>
          </cell>
          <cell r="D453" t="str">
            <v>318207</v>
          </cell>
          <cell r="E453" t="str">
            <v>Mark-up Payable - HBL, Corporat</v>
          </cell>
          <cell r="F453">
            <v>-1835837.31</v>
          </cell>
          <cell r="H453">
            <v>0</v>
          </cell>
          <cell r="I453">
            <v>-1835837.31</v>
          </cell>
          <cell r="J453">
            <v>0</v>
          </cell>
          <cell r="K453">
            <v>-1835837.31</v>
          </cell>
          <cell r="M453">
            <v>-2153475.86</v>
          </cell>
          <cell r="N453">
            <v>-0.14750039965620967</v>
          </cell>
          <cell r="O453">
            <v>317638.54999999981</v>
          </cell>
        </row>
        <row r="454">
          <cell r="A454" t="str">
            <v>_/_6132_/_318208</v>
          </cell>
          <cell r="B454">
            <v>0</v>
          </cell>
          <cell r="C454" t="str">
            <v>6132</v>
          </cell>
          <cell r="D454" t="str">
            <v>318208</v>
          </cell>
          <cell r="E454" t="str">
            <v>Mark-up Payable - UBL, Abdali R</v>
          </cell>
          <cell r="F454">
            <v>-1104255.55</v>
          </cell>
          <cell r="H454">
            <v>0</v>
          </cell>
          <cell r="I454">
            <v>-1104255.55</v>
          </cell>
          <cell r="J454">
            <v>0</v>
          </cell>
          <cell r="K454">
            <v>-1104255.55</v>
          </cell>
          <cell r="M454">
            <v>-1438949.25</v>
          </cell>
          <cell r="N454">
            <v>-0.23259590287843712</v>
          </cell>
          <cell r="O454">
            <v>334693.69999999995</v>
          </cell>
        </row>
        <row r="455">
          <cell r="A455" t="str">
            <v>_/_6132_/_318209</v>
          </cell>
          <cell r="B455">
            <v>0</v>
          </cell>
          <cell r="C455" t="str">
            <v>6132</v>
          </cell>
          <cell r="D455" t="str">
            <v>318209</v>
          </cell>
          <cell r="E455" t="str">
            <v>Mark-up Payable - HBL, Corporat</v>
          </cell>
          <cell r="F455">
            <v>-430705.39</v>
          </cell>
          <cell r="H455">
            <v>0</v>
          </cell>
          <cell r="I455">
            <v>-430705.39</v>
          </cell>
          <cell r="J455">
            <v>0</v>
          </cell>
          <cell r="K455">
            <v>-430705.39</v>
          </cell>
          <cell r="M455">
            <v>-702882.2</v>
          </cell>
          <cell r="N455">
            <v>-0.3872296239682837</v>
          </cell>
          <cell r="O455">
            <v>272176.80999999994</v>
          </cell>
        </row>
        <row r="456">
          <cell r="A456" t="str">
            <v>_/_6132_/_318210</v>
          </cell>
          <cell r="B456">
            <v>0</v>
          </cell>
          <cell r="C456" t="str">
            <v>6132</v>
          </cell>
          <cell r="D456" t="str">
            <v>318210</v>
          </cell>
          <cell r="E456" t="str">
            <v>Mark-up Payable - ACBL, Abdali</v>
          </cell>
          <cell r="F456">
            <v>-204117.93</v>
          </cell>
          <cell r="H456">
            <v>0</v>
          </cell>
          <cell r="I456">
            <v>-204117.93</v>
          </cell>
          <cell r="J456">
            <v>0</v>
          </cell>
          <cell r="K456">
            <v>-204117.93</v>
          </cell>
          <cell r="M456">
            <v>-599184.89</v>
          </cell>
          <cell r="N456">
            <v>-0.65934065860706204</v>
          </cell>
          <cell r="O456">
            <v>395066.96</v>
          </cell>
        </row>
        <row r="457">
          <cell r="A457" t="str">
            <v>_/_6132_/_318211</v>
          </cell>
          <cell r="B457">
            <v>0</v>
          </cell>
          <cell r="C457" t="str">
            <v>6132</v>
          </cell>
          <cell r="D457" t="str">
            <v>318211</v>
          </cell>
          <cell r="E457" t="str">
            <v>Mark-up Payable - NBP, Main Br.</v>
          </cell>
          <cell r="F457">
            <v>-626093.39</v>
          </cell>
          <cell r="H457">
            <v>0</v>
          </cell>
          <cell r="I457">
            <v>-626093.39</v>
          </cell>
          <cell r="J457">
            <v>0</v>
          </cell>
          <cell r="K457">
            <v>-626093.39</v>
          </cell>
          <cell r="M457">
            <v>-137752.35999999999</v>
          </cell>
          <cell r="N457">
            <v>3.5450647088732277</v>
          </cell>
          <cell r="O457">
            <v>-488341.03</v>
          </cell>
        </row>
        <row r="458">
          <cell r="A458" t="str">
            <v>_/_6132_/_318212</v>
          </cell>
          <cell r="B458">
            <v>0</v>
          </cell>
          <cell r="C458" t="str">
            <v>6132</v>
          </cell>
          <cell r="D458" t="str">
            <v>318212</v>
          </cell>
          <cell r="E458" t="str">
            <v>Mark-up Payable - NBP, Main Br.</v>
          </cell>
          <cell r="F458">
            <v>-433113.3</v>
          </cell>
          <cell r="H458">
            <v>0</v>
          </cell>
          <cell r="I458">
            <v>-433113.3</v>
          </cell>
          <cell r="J458">
            <v>0</v>
          </cell>
          <cell r="K458">
            <v>-433113.3</v>
          </cell>
          <cell r="M458">
            <v>-95293.21</v>
          </cell>
          <cell r="N458">
            <v>3.5450594013991128</v>
          </cell>
          <cell r="O458">
            <v>-337820.08999999997</v>
          </cell>
        </row>
        <row r="459">
          <cell r="A459" t="str">
            <v>_/_6132_/_318213</v>
          </cell>
          <cell r="B459">
            <v>0</v>
          </cell>
          <cell r="C459" t="str">
            <v>6132</v>
          </cell>
          <cell r="D459" t="str">
            <v>318213</v>
          </cell>
          <cell r="E459" t="str">
            <v>Mark-up Payable - ACBL, Abdali</v>
          </cell>
          <cell r="F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M459">
            <v>0</v>
          </cell>
          <cell r="N459" t="str">
            <v/>
          </cell>
          <cell r="O459">
            <v>0</v>
          </cell>
        </row>
        <row r="460">
          <cell r="A460" t="str">
            <v>_/_6132_/_318214</v>
          </cell>
          <cell r="B460">
            <v>0</v>
          </cell>
          <cell r="C460" t="str">
            <v>6132</v>
          </cell>
          <cell r="D460" t="str">
            <v>318214</v>
          </cell>
          <cell r="E460" t="str">
            <v>Mark-up Payable - ABL, ChenOne</v>
          </cell>
          <cell r="F460">
            <v>-3053155.26</v>
          </cell>
          <cell r="H460">
            <v>0</v>
          </cell>
          <cell r="I460">
            <v>-3053155.26</v>
          </cell>
          <cell r="J460">
            <v>0</v>
          </cell>
          <cell r="K460">
            <v>-3053155.26</v>
          </cell>
          <cell r="M460">
            <v>0</v>
          </cell>
          <cell r="N460" t="str">
            <v/>
          </cell>
          <cell r="O460">
            <v>-3053155.26</v>
          </cell>
        </row>
        <row r="461">
          <cell r="A461" t="str">
            <v>_/_6132_/_318215</v>
          </cell>
          <cell r="B461">
            <v>0</v>
          </cell>
          <cell r="C461" t="str">
            <v>6132</v>
          </cell>
          <cell r="D461" t="str">
            <v>318215</v>
          </cell>
          <cell r="E461" t="str">
            <v>Mark-up Payable - Faysal Bank,</v>
          </cell>
          <cell r="F461">
            <v>-0.01</v>
          </cell>
          <cell r="H461">
            <v>0</v>
          </cell>
          <cell r="I461">
            <v>-0.01</v>
          </cell>
          <cell r="J461">
            <v>0</v>
          </cell>
          <cell r="K461">
            <v>-0.01</v>
          </cell>
          <cell r="M461">
            <v>0</v>
          </cell>
          <cell r="N461" t="str">
            <v/>
          </cell>
          <cell r="O461">
            <v>-0.01</v>
          </cell>
        </row>
        <row r="462">
          <cell r="A462" t="str">
            <v>_/_6132_/_318216</v>
          </cell>
          <cell r="B462">
            <v>0</v>
          </cell>
          <cell r="C462" t="str">
            <v>6132</v>
          </cell>
          <cell r="D462" t="str">
            <v>318216</v>
          </cell>
          <cell r="E462" t="str">
            <v>Mark-up Payable - Meezan Bank,</v>
          </cell>
          <cell r="F462">
            <v>888527</v>
          </cell>
          <cell r="H462">
            <v>0</v>
          </cell>
          <cell r="I462">
            <v>888527</v>
          </cell>
          <cell r="J462">
            <v>0</v>
          </cell>
          <cell r="K462">
            <v>888527</v>
          </cell>
          <cell r="M462">
            <v>0</v>
          </cell>
          <cell r="N462" t="str">
            <v/>
          </cell>
          <cell r="O462">
            <v>888527</v>
          </cell>
        </row>
        <row r="463">
          <cell r="A463" t="str">
            <v>_/_6132_/_</v>
          </cell>
          <cell r="C463" t="str">
            <v>6132</v>
          </cell>
          <cell r="E463" t="str">
            <v>TB Total - Mark-up on demand finances</v>
          </cell>
          <cell r="F463">
            <v>-27009316.610000003</v>
          </cell>
          <cell r="H463">
            <v>0</v>
          </cell>
          <cell r="I463">
            <v>-27009316.610000003</v>
          </cell>
          <cell r="J463">
            <v>0</v>
          </cell>
          <cell r="K463">
            <v>-27009316.610000003</v>
          </cell>
          <cell r="M463">
            <v>-18824932.260000002</v>
          </cell>
          <cell r="N463">
            <v>0.43476301730925859</v>
          </cell>
          <cell r="O463">
            <v>-8184384.3500000015</v>
          </cell>
        </row>
        <row r="464">
          <cell r="A464">
            <v>0</v>
          </cell>
          <cell r="C464" t="str">
            <v>6133</v>
          </cell>
          <cell r="N464" t="str">
            <v/>
          </cell>
          <cell r="O464" t="str">
            <v/>
          </cell>
        </row>
        <row r="465">
          <cell r="A465" t="str">
            <v>_/_6133_/_318203</v>
          </cell>
          <cell r="B465">
            <v>0</v>
          </cell>
          <cell r="C465" t="str">
            <v>6133</v>
          </cell>
          <cell r="D465" t="str">
            <v>318203</v>
          </cell>
          <cell r="E465" t="str">
            <v>Mark-up Payable - Meezan Bank D</v>
          </cell>
          <cell r="F465">
            <v>-5083185.07</v>
          </cell>
          <cell r="H465">
            <v>0</v>
          </cell>
          <cell r="I465">
            <v>-5083185.07</v>
          </cell>
          <cell r="J465">
            <v>0</v>
          </cell>
          <cell r="K465">
            <v>-5083185.07</v>
          </cell>
          <cell r="M465">
            <v>-5180781.07</v>
          </cell>
          <cell r="N465">
            <v>-1.8838086126654257E-2</v>
          </cell>
          <cell r="O465">
            <v>97596</v>
          </cell>
        </row>
        <row r="466">
          <cell r="A466" t="str">
            <v>_/_6133_/_318205</v>
          </cell>
          <cell r="B466">
            <v>0</v>
          </cell>
          <cell r="C466" t="str">
            <v>6133</v>
          </cell>
          <cell r="D466" t="str">
            <v>318205</v>
          </cell>
          <cell r="E466" t="str">
            <v>Mark-up Payable - Meezan Bank,</v>
          </cell>
          <cell r="F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M466">
            <v>1439238</v>
          </cell>
          <cell r="N466">
            <v>-1</v>
          </cell>
          <cell r="O466">
            <v>-1439238</v>
          </cell>
        </row>
        <row r="467">
          <cell r="A467" t="str">
            <v>_/_6133_/_</v>
          </cell>
          <cell r="C467" t="str">
            <v>6133</v>
          </cell>
          <cell r="E467" t="str">
            <v>TB Total - Mark-up on morabaha</v>
          </cell>
          <cell r="F467">
            <v>-5083185.07</v>
          </cell>
          <cell r="H467">
            <v>0</v>
          </cell>
          <cell r="I467">
            <v>-5083185.07</v>
          </cell>
          <cell r="J467">
            <v>0</v>
          </cell>
          <cell r="K467">
            <v>-5083185.07</v>
          </cell>
          <cell r="M467">
            <v>-3741543.07</v>
          </cell>
          <cell r="N467">
            <v>0.35857986261267349</v>
          </cell>
          <cell r="O467">
            <v>-1341642.0000000005</v>
          </cell>
        </row>
        <row r="468">
          <cell r="A468">
            <v>0</v>
          </cell>
          <cell r="C468" t="str">
            <v>6134</v>
          </cell>
          <cell r="N468" t="str">
            <v/>
          </cell>
          <cell r="O468" t="str">
            <v/>
          </cell>
        </row>
        <row r="469">
          <cell r="A469" t="str">
            <v>_/_6134_/_319101</v>
          </cell>
          <cell r="B469">
            <v>0</v>
          </cell>
          <cell r="C469" t="str">
            <v>6134</v>
          </cell>
          <cell r="D469" t="str">
            <v>319101</v>
          </cell>
          <cell r="E469" t="str">
            <v>Mark-up Payable - HBL Corporate</v>
          </cell>
          <cell r="F469">
            <v>-3415545.8</v>
          </cell>
          <cell r="H469">
            <v>0</v>
          </cell>
          <cell r="I469">
            <v>-3415545.8</v>
          </cell>
          <cell r="J469">
            <v>0</v>
          </cell>
          <cell r="K469">
            <v>-3415545.8</v>
          </cell>
          <cell r="M469">
            <v>-1013460.84</v>
          </cell>
          <cell r="N469">
            <v>2.3701803416499052</v>
          </cell>
          <cell r="O469">
            <v>-2402084.96</v>
          </cell>
        </row>
        <row r="470">
          <cell r="A470" t="str">
            <v>_/_6134_/_319102</v>
          </cell>
          <cell r="B470">
            <v>0</v>
          </cell>
          <cell r="C470" t="str">
            <v>6134</v>
          </cell>
          <cell r="D470" t="str">
            <v>319102</v>
          </cell>
          <cell r="E470" t="str">
            <v>Mark-up Payable - UBL Multan C.</v>
          </cell>
          <cell r="F470">
            <v>-2002031.28</v>
          </cell>
          <cell r="H470">
            <v>0</v>
          </cell>
          <cell r="I470">
            <v>-2002031.28</v>
          </cell>
          <cell r="J470">
            <v>0</v>
          </cell>
          <cell r="K470">
            <v>-2002031.28</v>
          </cell>
          <cell r="M470">
            <v>-2800452.09</v>
          </cell>
          <cell r="N470">
            <v>-0.28510425614887053</v>
          </cell>
          <cell r="O470">
            <v>798420.80999999982</v>
          </cell>
        </row>
        <row r="471">
          <cell r="A471" t="str">
            <v>_/_6134_/_319103</v>
          </cell>
          <cell r="B471">
            <v>0</v>
          </cell>
          <cell r="C471" t="str">
            <v>6134</v>
          </cell>
          <cell r="D471" t="str">
            <v>319103</v>
          </cell>
          <cell r="E471" t="str">
            <v>Mark-up Payable - HBL Corporate</v>
          </cell>
          <cell r="F471">
            <v>-2790617.41</v>
          </cell>
          <cell r="H471">
            <v>0</v>
          </cell>
          <cell r="I471">
            <v>-2790617.41</v>
          </cell>
          <cell r="J471">
            <v>0</v>
          </cell>
          <cell r="K471">
            <v>-2790617.41</v>
          </cell>
          <cell r="M471">
            <v>-883086.53</v>
          </cell>
          <cell r="N471">
            <v>2.1600724449958491</v>
          </cell>
          <cell r="O471">
            <v>-1907530.8800000001</v>
          </cell>
        </row>
        <row r="472">
          <cell r="A472" t="str">
            <v>_/_6134_/_319104</v>
          </cell>
          <cell r="B472">
            <v>0</v>
          </cell>
          <cell r="C472" t="str">
            <v>6134</v>
          </cell>
          <cell r="D472" t="str">
            <v>319104</v>
          </cell>
          <cell r="E472" t="str">
            <v>Mark-up Payable - Soneri Bank M</v>
          </cell>
          <cell r="F472">
            <v>-890.72</v>
          </cell>
          <cell r="H472">
            <v>0</v>
          </cell>
          <cell r="I472">
            <v>-890.72</v>
          </cell>
          <cell r="J472">
            <v>0</v>
          </cell>
          <cell r="K472">
            <v>-890.72</v>
          </cell>
          <cell r="M472">
            <v>-20573</v>
          </cell>
          <cell r="N472">
            <v>-0.95670441841248233</v>
          </cell>
          <cell r="O472">
            <v>19682.28</v>
          </cell>
        </row>
        <row r="473">
          <cell r="A473" t="str">
            <v>_/_6134_/_319105</v>
          </cell>
          <cell r="B473">
            <v>0</v>
          </cell>
          <cell r="C473" t="str">
            <v>6134</v>
          </cell>
          <cell r="D473" t="str">
            <v>319105</v>
          </cell>
          <cell r="E473" t="str">
            <v>Mark-up Payable - MCB Multan Do</v>
          </cell>
          <cell r="F473">
            <v>-567579.85</v>
          </cell>
          <cell r="H473">
            <v>0</v>
          </cell>
          <cell r="I473">
            <v>-567579.85</v>
          </cell>
          <cell r="J473">
            <v>0</v>
          </cell>
          <cell r="K473">
            <v>-567579.85</v>
          </cell>
          <cell r="M473">
            <v>-69716</v>
          </cell>
          <cell r="N473">
            <v>7.141314045556256</v>
          </cell>
          <cell r="O473">
            <v>-497863.85</v>
          </cell>
        </row>
        <row r="474">
          <cell r="A474" t="str">
            <v>_/_6134_/_319106</v>
          </cell>
          <cell r="B474">
            <v>0</v>
          </cell>
          <cell r="C474" t="str">
            <v>6134</v>
          </cell>
          <cell r="D474" t="str">
            <v>319106</v>
          </cell>
          <cell r="E474" t="str">
            <v>Mark-up Payable - Bank Al Habib</v>
          </cell>
          <cell r="F474">
            <v>-104006.38</v>
          </cell>
          <cell r="H474">
            <v>0</v>
          </cell>
          <cell r="I474">
            <v>-104006.38</v>
          </cell>
          <cell r="J474">
            <v>0</v>
          </cell>
          <cell r="K474">
            <v>-104006.38</v>
          </cell>
          <cell r="M474">
            <v>-104006.38</v>
          </cell>
          <cell r="N474">
            <v>0</v>
          </cell>
          <cell r="O474">
            <v>0</v>
          </cell>
        </row>
        <row r="475">
          <cell r="A475" t="str">
            <v>_/_6134_/_319107</v>
          </cell>
          <cell r="B475">
            <v>0</v>
          </cell>
          <cell r="C475" t="str">
            <v>6134</v>
          </cell>
          <cell r="D475" t="str">
            <v>319107</v>
          </cell>
          <cell r="E475" t="str">
            <v>Mark-up Payable - Bank Al Habib</v>
          </cell>
          <cell r="F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M475">
            <v>0</v>
          </cell>
          <cell r="N475" t="str">
            <v/>
          </cell>
          <cell r="O475">
            <v>0</v>
          </cell>
        </row>
        <row r="476">
          <cell r="A476" t="str">
            <v>_/_6134_/_319108</v>
          </cell>
          <cell r="B476">
            <v>0</v>
          </cell>
          <cell r="C476" t="str">
            <v>6134</v>
          </cell>
          <cell r="D476" t="str">
            <v>319108</v>
          </cell>
          <cell r="E476" t="str">
            <v>Mark-up Payable - UBL Multan Hy</v>
          </cell>
          <cell r="F476">
            <v>-105638.63</v>
          </cell>
          <cell r="H476">
            <v>0</v>
          </cell>
          <cell r="I476">
            <v>-105638.63</v>
          </cell>
          <cell r="J476">
            <v>0</v>
          </cell>
          <cell r="K476">
            <v>-105638.63</v>
          </cell>
          <cell r="M476">
            <v>-7052.68</v>
          </cell>
          <cell r="N476">
            <v>13.978508878894264</v>
          </cell>
          <cell r="O476">
            <v>-98585.950000000012</v>
          </cell>
        </row>
        <row r="477">
          <cell r="A477" t="str">
            <v>_/_6134_/_319109</v>
          </cell>
          <cell r="B477">
            <v>0</v>
          </cell>
          <cell r="C477" t="str">
            <v>6134</v>
          </cell>
          <cell r="D477" t="str">
            <v>319109</v>
          </cell>
          <cell r="E477" t="str">
            <v>M.Up Payable - MCB, Multan C.F.</v>
          </cell>
          <cell r="F477">
            <v>-66428</v>
          </cell>
          <cell r="H477">
            <v>0</v>
          </cell>
          <cell r="I477">
            <v>-66428</v>
          </cell>
          <cell r="J477">
            <v>0</v>
          </cell>
          <cell r="K477">
            <v>-66428</v>
          </cell>
          <cell r="M477">
            <v>0</v>
          </cell>
          <cell r="N477" t="str">
            <v/>
          </cell>
          <cell r="O477">
            <v>-66428</v>
          </cell>
        </row>
        <row r="478">
          <cell r="A478" t="str">
            <v>_/_6134_/_319111</v>
          </cell>
          <cell r="B478">
            <v>0</v>
          </cell>
          <cell r="C478" t="str">
            <v>6134</v>
          </cell>
          <cell r="D478" t="str">
            <v>319111</v>
          </cell>
          <cell r="E478" t="str">
            <v>Mark-up Payable - ABL, Multan,</v>
          </cell>
          <cell r="F478">
            <v>137859.92000000001</v>
          </cell>
          <cell r="H478">
            <v>0</v>
          </cell>
          <cell r="I478">
            <v>137859.92000000001</v>
          </cell>
          <cell r="J478">
            <v>0</v>
          </cell>
          <cell r="K478">
            <v>137859.92000000001</v>
          </cell>
          <cell r="M478">
            <v>0</v>
          </cell>
          <cell r="N478" t="str">
            <v/>
          </cell>
          <cell r="O478">
            <v>137859.92000000001</v>
          </cell>
        </row>
        <row r="479">
          <cell r="A479" t="str">
            <v>_/_6134_/_319112</v>
          </cell>
          <cell r="B479">
            <v>0</v>
          </cell>
          <cell r="C479" t="str">
            <v>6134</v>
          </cell>
          <cell r="D479" t="str">
            <v>319112</v>
          </cell>
          <cell r="E479" t="str">
            <v>Mark-up Payable - ACBL, Multan,</v>
          </cell>
          <cell r="F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M479">
            <v>0</v>
          </cell>
          <cell r="N479" t="str">
            <v/>
          </cell>
          <cell r="O479">
            <v>0</v>
          </cell>
        </row>
        <row r="480">
          <cell r="A480" t="str">
            <v>_/_6134_/_319113</v>
          </cell>
          <cell r="B480">
            <v>0</v>
          </cell>
          <cell r="C480" t="str">
            <v>6134</v>
          </cell>
          <cell r="D480" t="str">
            <v>319113</v>
          </cell>
          <cell r="E480" t="str">
            <v>Mark-up Payable - NBP, Multan,</v>
          </cell>
          <cell r="F480">
            <v>-155519.60999999999</v>
          </cell>
          <cell r="H480">
            <v>0</v>
          </cell>
          <cell r="I480">
            <v>-155519.60999999999</v>
          </cell>
          <cell r="J480">
            <v>0</v>
          </cell>
          <cell r="K480">
            <v>-155519.60999999999</v>
          </cell>
          <cell r="M480">
            <v>-63210</v>
          </cell>
          <cell r="N480">
            <v>1.460364024679639</v>
          </cell>
          <cell r="O480">
            <v>-92309.609999999986</v>
          </cell>
        </row>
        <row r="481">
          <cell r="A481" t="str">
            <v>_/_6134_/_319114</v>
          </cell>
          <cell r="B481">
            <v>0</v>
          </cell>
          <cell r="C481" t="str">
            <v>6134</v>
          </cell>
          <cell r="D481" t="str">
            <v>319114</v>
          </cell>
          <cell r="E481" t="str">
            <v>Mark-up Payable - UBL, Multan,</v>
          </cell>
          <cell r="F481">
            <v>-1006300.91</v>
          </cell>
          <cell r="H481">
            <v>0</v>
          </cell>
          <cell r="I481">
            <v>-1006300.91</v>
          </cell>
          <cell r="J481">
            <v>0</v>
          </cell>
          <cell r="K481">
            <v>-1006300.91</v>
          </cell>
          <cell r="M481">
            <v>-6922379.29</v>
          </cell>
          <cell r="N481">
            <v>-0.85463077536740983</v>
          </cell>
          <cell r="O481">
            <v>5916078.3799999999</v>
          </cell>
        </row>
        <row r="482">
          <cell r="A482" t="str">
            <v>_/_6134_/_319115</v>
          </cell>
          <cell r="B482">
            <v>0</v>
          </cell>
          <cell r="C482" t="str">
            <v>6134</v>
          </cell>
          <cell r="D482" t="str">
            <v>319115</v>
          </cell>
          <cell r="E482" t="str">
            <v>Mark-up Payable - ABL, Multan,</v>
          </cell>
          <cell r="F482">
            <v>-1395892.62</v>
          </cell>
          <cell r="H482">
            <v>0</v>
          </cell>
          <cell r="I482">
            <v>-1395892.62</v>
          </cell>
          <cell r="J482">
            <v>0</v>
          </cell>
          <cell r="K482">
            <v>-1395892.62</v>
          </cell>
          <cell r="M482">
            <v>-982154.81</v>
          </cell>
          <cell r="N482">
            <v>0.42125518888412311</v>
          </cell>
          <cell r="O482">
            <v>-413737.81000000006</v>
          </cell>
        </row>
        <row r="483">
          <cell r="A483" t="str">
            <v>_/_6134_/_319116</v>
          </cell>
          <cell r="B483">
            <v>0</v>
          </cell>
          <cell r="C483" t="str">
            <v>6134</v>
          </cell>
          <cell r="D483" t="str">
            <v>319116</v>
          </cell>
          <cell r="E483" t="str">
            <v>Mark-up Payable - NBP, Multan,</v>
          </cell>
          <cell r="F483">
            <v>-4162.51</v>
          </cell>
          <cell r="H483">
            <v>0</v>
          </cell>
          <cell r="I483">
            <v>-4162.51</v>
          </cell>
          <cell r="J483">
            <v>0</v>
          </cell>
          <cell r="K483">
            <v>-4162.51</v>
          </cell>
          <cell r="M483">
            <v>0</v>
          </cell>
          <cell r="N483" t="str">
            <v/>
          </cell>
          <cell r="O483">
            <v>-4162.51</v>
          </cell>
        </row>
        <row r="484">
          <cell r="A484" t="str">
            <v>_/_6134_/_319117</v>
          </cell>
          <cell r="B484">
            <v>0</v>
          </cell>
          <cell r="C484" t="str">
            <v>6134</v>
          </cell>
          <cell r="D484" t="str">
            <v>319117</v>
          </cell>
          <cell r="E484" t="str">
            <v>Mark-up Payable - UBL, Multan,</v>
          </cell>
          <cell r="F484">
            <v>-692783.33</v>
          </cell>
          <cell r="H484">
            <v>0</v>
          </cell>
          <cell r="I484">
            <v>-692783.33</v>
          </cell>
          <cell r="J484">
            <v>0</v>
          </cell>
          <cell r="K484">
            <v>-692783.33</v>
          </cell>
          <cell r="M484">
            <v>0</v>
          </cell>
          <cell r="N484" t="str">
            <v/>
          </cell>
          <cell r="O484">
            <v>-692783.33</v>
          </cell>
        </row>
        <row r="485">
          <cell r="A485" t="str">
            <v>_/_6134_/_319201</v>
          </cell>
          <cell r="B485">
            <v>0</v>
          </cell>
          <cell r="C485" t="str">
            <v>6134</v>
          </cell>
          <cell r="D485" t="str">
            <v>319201</v>
          </cell>
          <cell r="E485" t="str">
            <v>Mark-up Payable - HBL Corporate</v>
          </cell>
          <cell r="F485">
            <v>137163.54</v>
          </cell>
          <cell r="H485">
            <v>0</v>
          </cell>
          <cell r="I485">
            <v>137163.54</v>
          </cell>
          <cell r="J485">
            <v>0</v>
          </cell>
          <cell r="K485">
            <v>137163.54</v>
          </cell>
          <cell r="M485">
            <v>-169362.71</v>
          </cell>
          <cell r="N485">
            <v>-1.8098804040157366</v>
          </cell>
          <cell r="O485">
            <v>306526.25</v>
          </cell>
        </row>
        <row r="486">
          <cell r="A486" t="str">
            <v>_/_6134_/_319202</v>
          </cell>
          <cell r="B486">
            <v>0</v>
          </cell>
          <cell r="C486" t="str">
            <v>6134</v>
          </cell>
          <cell r="D486" t="str">
            <v>319202</v>
          </cell>
          <cell r="E486" t="str">
            <v>Mark-up Payable - HBL Cloth Mar</v>
          </cell>
          <cell r="F486">
            <v>-32577.919999999998</v>
          </cell>
          <cell r="H486">
            <v>0</v>
          </cell>
          <cell r="I486">
            <v>-32577.919999999998</v>
          </cell>
          <cell r="J486">
            <v>0</v>
          </cell>
          <cell r="K486">
            <v>-32577.919999999998</v>
          </cell>
          <cell r="M486">
            <v>-14735.51</v>
          </cell>
          <cell r="N486">
            <v>1.2108444159720293</v>
          </cell>
          <cell r="O486">
            <v>-17842.409999999996</v>
          </cell>
        </row>
        <row r="487">
          <cell r="A487" t="str">
            <v>_/_6134_/_319301</v>
          </cell>
          <cell r="B487">
            <v>0</v>
          </cell>
          <cell r="C487" t="str">
            <v>6134</v>
          </cell>
          <cell r="D487" t="str">
            <v>319301</v>
          </cell>
          <cell r="E487" t="str">
            <v>Mark-up Payable - Bank Al Habib</v>
          </cell>
          <cell r="F487">
            <v>-775580.87</v>
          </cell>
          <cell r="H487">
            <v>0</v>
          </cell>
          <cell r="I487">
            <v>-775580.87</v>
          </cell>
          <cell r="J487">
            <v>0</v>
          </cell>
          <cell r="K487">
            <v>-775580.87</v>
          </cell>
          <cell r="M487">
            <v>-734131.61</v>
          </cell>
          <cell r="N487">
            <v>5.6460257854855221E-2</v>
          </cell>
          <cell r="O487">
            <v>-41449.260000000009</v>
          </cell>
        </row>
        <row r="488">
          <cell r="A488" t="str">
            <v>_/_6134_/_319302</v>
          </cell>
          <cell r="B488">
            <v>0</v>
          </cell>
          <cell r="C488" t="str">
            <v>6134</v>
          </cell>
          <cell r="D488" t="str">
            <v>319302</v>
          </cell>
          <cell r="E488" t="str">
            <v>Mark-up Payable - HBL Corporate</v>
          </cell>
          <cell r="F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M488">
            <v>0</v>
          </cell>
          <cell r="N488" t="str">
            <v/>
          </cell>
          <cell r="O488">
            <v>0</v>
          </cell>
        </row>
        <row r="489">
          <cell r="A489" t="str">
            <v>_/_6134_/_319303</v>
          </cell>
          <cell r="B489">
            <v>0</v>
          </cell>
          <cell r="C489" t="str">
            <v>6134</v>
          </cell>
          <cell r="D489" t="str">
            <v>319303</v>
          </cell>
          <cell r="E489" t="str">
            <v>Mark-up Payable - Bank Al Habib</v>
          </cell>
          <cell r="F489">
            <v>-51666.239999999998</v>
          </cell>
          <cell r="H489">
            <v>0</v>
          </cell>
          <cell r="I489">
            <v>-51666.239999999998</v>
          </cell>
          <cell r="J489">
            <v>0</v>
          </cell>
          <cell r="K489">
            <v>-51666.239999999998</v>
          </cell>
          <cell r="M489">
            <v>-51666.239999999998</v>
          </cell>
          <cell r="N489">
            <v>0</v>
          </cell>
          <cell r="O489">
            <v>0</v>
          </cell>
        </row>
        <row r="490">
          <cell r="A490" t="str">
            <v>_/_6134_/_319304</v>
          </cell>
          <cell r="B490">
            <v>0</v>
          </cell>
          <cell r="C490" t="str">
            <v>6134</v>
          </cell>
          <cell r="D490" t="str">
            <v>319304</v>
          </cell>
          <cell r="E490" t="str">
            <v>Mark up Payable MCB Multan FIM</v>
          </cell>
          <cell r="F490">
            <v>-108354.66</v>
          </cell>
          <cell r="H490">
            <v>0</v>
          </cell>
          <cell r="I490">
            <v>-108354.66</v>
          </cell>
          <cell r="J490">
            <v>0</v>
          </cell>
          <cell r="K490">
            <v>-108354.66</v>
          </cell>
          <cell r="M490">
            <v>0</v>
          </cell>
          <cell r="N490" t="str">
            <v/>
          </cell>
          <cell r="O490">
            <v>-108354.66</v>
          </cell>
        </row>
        <row r="491">
          <cell r="A491" t="str">
            <v>_/_6134_/_319305</v>
          </cell>
          <cell r="B491">
            <v>0</v>
          </cell>
          <cell r="C491" t="str">
            <v>6134</v>
          </cell>
          <cell r="D491" t="str">
            <v>319305</v>
          </cell>
          <cell r="E491" t="str">
            <v>Mark-up Payable - HBL Corporate</v>
          </cell>
          <cell r="F491">
            <v>-2498615.04</v>
          </cell>
          <cell r="H491">
            <v>0</v>
          </cell>
          <cell r="I491">
            <v>-2498615.04</v>
          </cell>
          <cell r="J491">
            <v>0</v>
          </cell>
          <cell r="K491">
            <v>-2498615.04</v>
          </cell>
          <cell r="M491">
            <v>-1081840.8999999999</v>
          </cell>
          <cell r="N491">
            <v>1.3095956531131336</v>
          </cell>
          <cell r="O491">
            <v>-1416774.1400000001</v>
          </cell>
        </row>
        <row r="492">
          <cell r="A492" t="str">
            <v>_/_6134_/_319306</v>
          </cell>
          <cell r="B492">
            <v>0</v>
          </cell>
          <cell r="C492" t="str">
            <v>6134</v>
          </cell>
          <cell r="D492" t="str">
            <v>319306</v>
          </cell>
          <cell r="E492" t="str">
            <v>Mark-up Payable - ACBL, Multan,</v>
          </cell>
          <cell r="F492">
            <v>-248752.86</v>
          </cell>
          <cell r="H492">
            <v>0</v>
          </cell>
          <cell r="I492">
            <v>-248752.86</v>
          </cell>
          <cell r="J492">
            <v>0</v>
          </cell>
          <cell r="K492">
            <v>-248752.86</v>
          </cell>
          <cell r="M492">
            <v>0</v>
          </cell>
          <cell r="N492" t="str">
            <v/>
          </cell>
          <cell r="O492">
            <v>-248752.86</v>
          </cell>
        </row>
        <row r="493">
          <cell r="A493" t="str">
            <v>_/_6134_/_319307</v>
          </cell>
          <cell r="B493">
            <v>0</v>
          </cell>
          <cell r="C493" t="str">
            <v>6134</v>
          </cell>
          <cell r="D493" t="str">
            <v>319307</v>
          </cell>
          <cell r="E493" t="str">
            <v>Mark-up Payable - Soneri Bank,</v>
          </cell>
          <cell r="F493">
            <v>-64.260000000000005</v>
          </cell>
          <cell r="H493">
            <v>0</v>
          </cell>
          <cell r="I493">
            <v>-64.260000000000005</v>
          </cell>
          <cell r="J493">
            <v>0</v>
          </cell>
          <cell r="K493">
            <v>-64.260000000000005</v>
          </cell>
          <cell r="M493">
            <v>0</v>
          </cell>
          <cell r="N493" t="str">
            <v/>
          </cell>
          <cell r="O493">
            <v>-64.260000000000005</v>
          </cell>
        </row>
        <row r="494">
          <cell r="A494" t="str">
            <v>_/_6134_/_319308</v>
          </cell>
          <cell r="B494">
            <v>0</v>
          </cell>
          <cell r="C494" t="str">
            <v>6134</v>
          </cell>
          <cell r="D494" t="str">
            <v>319308</v>
          </cell>
          <cell r="E494" t="str">
            <v>Mark-up Payable - UBL, Multan,</v>
          </cell>
          <cell r="F494">
            <v>-1603219.67</v>
          </cell>
          <cell r="H494">
            <v>0</v>
          </cell>
          <cell r="I494">
            <v>-1603219.67</v>
          </cell>
          <cell r="J494">
            <v>0</v>
          </cell>
          <cell r="K494">
            <v>-1603219.67</v>
          </cell>
          <cell r="M494">
            <v>-915494.81</v>
          </cell>
          <cell r="N494">
            <v>0.75120563490687597</v>
          </cell>
          <cell r="O494">
            <v>-687724.85999999987</v>
          </cell>
        </row>
        <row r="495">
          <cell r="A495" t="str">
            <v>_/_6134_/_319309</v>
          </cell>
          <cell r="B495">
            <v>0</v>
          </cell>
          <cell r="C495" t="str">
            <v>6134</v>
          </cell>
          <cell r="D495" t="str">
            <v>319309</v>
          </cell>
          <cell r="E495" t="str">
            <v>Mark-up Payable - Meezan Bank,</v>
          </cell>
          <cell r="F495">
            <v>-126294.89</v>
          </cell>
          <cell r="H495">
            <v>0</v>
          </cell>
          <cell r="I495">
            <v>-126294.89</v>
          </cell>
          <cell r="J495">
            <v>0</v>
          </cell>
          <cell r="K495">
            <v>-126294.89</v>
          </cell>
          <cell r="M495">
            <v>-292396.79999999999</v>
          </cell>
          <cell r="N495">
            <v>-0.56807020459868229</v>
          </cell>
          <cell r="O495">
            <v>166101.90999999997</v>
          </cell>
        </row>
        <row r="496">
          <cell r="A496" t="str">
            <v>_/_6134_/_319310</v>
          </cell>
          <cell r="B496">
            <v>0</v>
          </cell>
          <cell r="C496" t="str">
            <v>6134</v>
          </cell>
          <cell r="D496" t="str">
            <v>319310</v>
          </cell>
          <cell r="E496" t="str">
            <v>Mark-up Payable - NBP, Multan,</v>
          </cell>
          <cell r="F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M496">
            <v>0</v>
          </cell>
          <cell r="N496" t="str">
            <v/>
          </cell>
          <cell r="O496">
            <v>0</v>
          </cell>
        </row>
        <row r="497">
          <cell r="A497" t="str">
            <v>_/_6134_/_319401</v>
          </cell>
          <cell r="B497">
            <v>0</v>
          </cell>
          <cell r="C497" t="str">
            <v>6134</v>
          </cell>
          <cell r="D497" t="str">
            <v>319401</v>
          </cell>
          <cell r="E497" t="str">
            <v>Mark-up Payable - HBL Corporate</v>
          </cell>
          <cell r="F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M497">
            <v>0</v>
          </cell>
          <cell r="N497" t="str">
            <v/>
          </cell>
          <cell r="O497">
            <v>0</v>
          </cell>
        </row>
        <row r="498">
          <cell r="A498" t="str">
            <v>_/_6134_/_319402</v>
          </cell>
          <cell r="B498">
            <v>0</v>
          </cell>
          <cell r="C498" t="str">
            <v>6134</v>
          </cell>
          <cell r="D498" t="str">
            <v>319402</v>
          </cell>
          <cell r="E498" t="str">
            <v>Mark-up Payable - MCB Multan FA</v>
          </cell>
          <cell r="F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M498">
            <v>0</v>
          </cell>
          <cell r="N498" t="str">
            <v/>
          </cell>
          <cell r="O498">
            <v>0</v>
          </cell>
        </row>
        <row r="499">
          <cell r="A499" t="str">
            <v>_/_6134_/_319404</v>
          </cell>
          <cell r="B499">
            <v>0</v>
          </cell>
          <cell r="C499" t="str">
            <v>6134</v>
          </cell>
          <cell r="D499" t="str">
            <v>319404</v>
          </cell>
          <cell r="E499" t="str">
            <v>Mark up payable UBL Multan FAFB</v>
          </cell>
          <cell r="F499">
            <v>-17972.96</v>
          </cell>
          <cell r="H499">
            <v>0</v>
          </cell>
          <cell r="I499">
            <v>-17972.96</v>
          </cell>
          <cell r="J499">
            <v>0</v>
          </cell>
          <cell r="K499">
            <v>-17972.96</v>
          </cell>
          <cell r="M499">
            <v>-17972.96</v>
          </cell>
          <cell r="N499">
            <v>0</v>
          </cell>
          <cell r="O499">
            <v>0</v>
          </cell>
        </row>
        <row r="500">
          <cell r="A500" t="str">
            <v>_/_6134_/_319501</v>
          </cell>
          <cell r="B500">
            <v>0</v>
          </cell>
          <cell r="C500" t="str">
            <v>6134</v>
          </cell>
          <cell r="D500" t="str">
            <v>319501</v>
          </cell>
          <cell r="E500" t="str">
            <v>Mark-up Payable - Faysal Bank F</v>
          </cell>
          <cell r="F500">
            <v>-1895360.07</v>
          </cell>
          <cell r="H500">
            <v>0</v>
          </cell>
          <cell r="I500">
            <v>-1895360.07</v>
          </cell>
          <cell r="J500">
            <v>0</v>
          </cell>
          <cell r="K500">
            <v>-1895360.07</v>
          </cell>
          <cell r="M500">
            <v>-1895360.07</v>
          </cell>
          <cell r="N500">
            <v>0</v>
          </cell>
          <cell r="O500">
            <v>0</v>
          </cell>
        </row>
        <row r="501">
          <cell r="A501" t="str">
            <v>_/_6134_/_319502</v>
          </cell>
          <cell r="B501">
            <v>0</v>
          </cell>
          <cell r="C501" t="str">
            <v>6134</v>
          </cell>
          <cell r="D501" t="str">
            <v>319502</v>
          </cell>
          <cell r="E501" t="str">
            <v>Mark-up Payable - Soneri Bank M</v>
          </cell>
          <cell r="F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M501">
            <v>0</v>
          </cell>
          <cell r="N501" t="str">
            <v/>
          </cell>
          <cell r="O501">
            <v>0</v>
          </cell>
        </row>
        <row r="502">
          <cell r="A502" t="str">
            <v>_/_6134_/_319601</v>
          </cell>
          <cell r="B502">
            <v>0</v>
          </cell>
          <cell r="C502" t="str">
            <v>6134</v>
          </cell>
          <cell r="D502" t="str">
            <v>319601</v>
          </cell>
          <cell r="E502" t="str">
            <v>Mark-up Payable - Allied Bank M</v>
          </cell>
          <cell r="F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M502">
            <v>581096</v>
          </cell>
          <cell r="N502">
            <v>-1</v>
          </cell>
          <cell r="O502">
            <v>-581096</v>
          </cell>
        </row>
        <row r="503">
          <cell r="A503" t="str">
            <v>_/_6134_/_319603</v>
          </cell>
          <cell r="B503">
            <v>0</v>
          </cell>
          <cell r="C503" t="str">
            <v>6134</v>
          </cell>
          <cell r="D503" t="str">
            <v>319603</v>
          </cell>
          <cell r="E503" t="str">
            <v>Mark-up Payable - HBL, Multan,</v>
          </cell>
          <cell r="F503">
            <v>1595699.05</v>
          </cell>
          <cell r="H503">
            <v>0</v>
          </cell>
          <cell r="I503">
            <v>1595699.05</v>
          </cell>
          <cell r="J503">
            <v>0</v>
          </cell>
          <cell r="K503">
            <v>1595699.05</v>
          </cell>
          <cell r="M503">
            <v>-887835.6</v>
          </cell>
          <cell r="N503">
            <v>-2.7972911313761242</v>
          </cell>
          <cell r="O503">
            <v>2483534.65</v>
          </cell>
        </row>
        <row r="504">
          <cell r="A504" t="str">
            <v>_/_6134_/_319604</v>
          </cell>
          <cell r="B504">
            <v>0</v>
          </cell>
          <cell r="C504" t="str">
            <v>6134</v>
          </cell>
          <cell r="D504" t="str">
            <v>319604</v>
          </cell>
          <cell r="E504" t="str">
            <v>Mark-up Payable - UBL, Multan,</v>
          </cell>
          <cell r="F504">
            <v>-593698.63</v>
          </cell>
          <cell r="H504">
            <v>0</v>
          </cell>
          <cell r="I504">
            <v>-593698.63</v>
          </cell>
          <cell r="J504">
            <v>0</v>
          </cell>
          <cell r="K504">
            <v>-593698.63</v>
          </cell>
          <cell r="M504">
            <v>0</v>
          </cell>
          <cell r="N504" t="str">
            <v/>
          </cell>
          <cell r="O504">
            <v>-593698.63</v>
          </cell>
        </row>
        <row r="505">
          <cell r="A505" t="str">
            <v>_/_6134_/_319605</v>
          </cell>
          <cell r="B505">
            <v>0</v>
          </cell>
          <cell r="C505" t="str">
            <v>6134</v>
          </cell>
          <cell r="D505" t="str">
            <v>319605</v>
          </cell>
          <cell r="E505" t="str">
            <v>Mark-up Payable - Meezan Bank,</v>
          </cell>
          <cell r="F505">
            <v>702276</v>
          </cell>
          <cell r="H505">
            <v>0</v>
          </cell>
          <cell r="I505">
            <v>702276</v>
          </cell>
          <cell r="J505">
            <v>0</v>
          </cell>
          <cell r="K505">
            <v>702276</v>
          </cell>
          <cell r="M505">
            <v>-4819483</v>
          </cell>
          <cell r="N505">
            <v>-1.1457160446462826</v>
          </cell>
          <cell r="O505">
            <v>5521759</v>
          </cell>
        </row>
        <row r="506">
          <cell r="A506" t="str">
            <v>_/_6134_/_</v>
          </cell>
          <cell r="C506" t="str">
            <v>6134</v>
          </cell>
          <cell r="E506" t="str">
            <v>TB Total - Mark-up on short term borrowings</v>
          </cell>
          <cell r="F506">
            <v>-17686556.610000003</v>
          </cell>
          <cell r="H506">
            <v>0</v>
          </cell>
          <cell r="I506">
            <v>-17686556.610000003</v>
          </cell>
          <cell r="J506">
            <v>0</v>
          </cell>
          <cell r="K506">
            <v>-17686556.610000003</v>
          </cell>
          <cell r="M506">
            <v>-23165275.830000002</v>
          </cell>
          <cell r="N506">
            <v>-0.23650567600429034</v>
          </cell>
          <cell r="O506">
            <v>5478719.2199999988</v>
          </cell>
        </row>
        <row r="507">
          <cell r="A507">
            <v>0</v>
          </cell>
          <cell r="C507" t="str">
            <v>6141</v>
          </cell>
          <cell r="N507" t="str">
            <v/>
          </cell>
          <cell r="O507" t="str">
            <v/>
          </cell>
        </row>
        <row r="508">
          <cell r="A508" t="str">
            <v>_/_6141_/_321101</v>
          </cell>
          <cell r="B508">
            <v>0</v>
          </cell>
          <cell r="C508" t="str">
            <v>6141</v>
          </cell>
          <cell r="D508" t="str">
            <v>321101</v>
          </cell>
          <cell r="E508" t="str">
            <v>HBL Corporate Br. Multan C.F.</v>
          </cell>
          <cell r="F508">
            <v>-308589806.58999997</v>
          </cell>
          <cell r="H508">
            <v>0</v>
          </cell>
          <cell r="I508">
            <v>-308589806.58999997</v>
          </cell>
          <cell r="J508">
            <v>0</v>
          </cell>
          <cell r="K508">
            <v>-308589806.58999997</v>
          </cell>
          <cell r="M508">
            <v>-39664206.060000002</v>
          </cell>
          <cell r="N508">
            <v>6.7800575693661056</v>
          </cell>
          <cell r="O508">
            <v>-268925600.52999997</v>
          </cell>
        </row>
        <row r="509">
          <cell r="A509" t="str">
            <v>_/_6141_/_321102</v>
          </cell>
          <cell r="B509">
            <v>0</v>
          </cell>
          <cell r="C509" t="str">
            <v>6141</v>
          </cell>
          <cell r="D509" t="str">
            <v>321102</v>
          </cell>
          <cell r="E509" t="str">
            <v>HBL Cloth Market Karachi C.F.</v>
          </cell>
          <cell r="F509">
            <v>-5519933.54</v>
          </cell>
          <cell r="H509">
            <v>0</v>
          </cell>
          <cell r="I509">
            <v>-5519933.54</v>
          </cell>
          <cell r="J509">
            <v>0</v>
          </cell>
          <cell r="K509">
            <v>-5519933.54</v>
          </cell>
          <cell r="M509">
            <v>-4289130.04</v>
          </cell>
          <cell r="N509">
            <v>0.28695877451176555</v>
          </cell>
          <cell r="O509">
            <v>-1230803.5</v>
          </cell>
        </row>
        <row r="510">
          <cell r="A510" t="str">
            <v>_/_6141_/_321108</v>
          </cell>
          <cell r="B510">
            <v>0</v>
          </cell>
          <cell r="C510" t="str">
            <v>6141</v>
          </cell>
          <cell r="D510" t="str">
            <v>321108</v>
          </cell>
          <cell r="E510" t="str">
            <v>MCB Qasim Road Br. Multan C.F.</v>
          </cell>
          <cell r="F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M510">
            <v>0</v>
          </cell>
          <cell r="N510" t="str">
            <v/>
          </cell>
          <cell r="O510">
            <v>0</v>
          </cell>
        </row>
        <row r="511">
          <cell r="A511" t="str">
            <v>_/_6141_/_321109</v>
          </cell>
          <cell r="B511">
            <v>0</v>
          </cell>
          <cell r="C511" t="str">
            <v>6141</v>
          </cell>
          <cell r="D511" t="str">
            <v>321109</v>
          </cell>
          <cell r="E511" t="str">
            <v>UBL Multan C.F.</v>
          </cell>
          <cell r="F511">
            <v>-180847439.33000001</v>
          </cell>
          <cell r="H511">
            <v>0</v>
          </cell>
          <cell r="I511">
            <v>-180847439.33000001</v>
          </cell>
          <cell r="J511">
            <v>0</v>
          </cell>
          <cell r="K511">
            <v>-180847439.33000001</v>
          </cell>
          <cell r="M511">
            <v>-60651936.759999998</v>
          </cell>
          <cell r="N511">
            <v>1.9817257121666896</v>
          </cell>
          <cell r="O511">
            <v>-120195502.57000002</v>
          </cell>
        </row>
        <row r="512">
          <cell r="A512" t="str">
            <v>_/_6141_/_321110</v>
          </cell>
          <cell r="B512">
            <v>0</v>
          </cell>
          <cell r="C512" t="str">
            <v>6141</v>
          </cell>
          <cell r="D512" t="str">
            <v>321110</v>
          </cell>
          <cell r="E512" t="str">
            <v>UBL Multan Hypo A/C</v>
          </cell>
          <cell r="F512">
            <v>-24507552</v>
          </cell>
          <cell r="H512">
            <v>0</v>
          </cell>
          <cell r="I512">
            <v>-24507552</v>
          </cell>
          <cell r="J512">
            <v>0</v>
          </cell>
          <cell r="K512">
            <v>-24507552</v>
          </cell>
          <cell r="M512">
            <v>0</v>
          </cell>
          <cell r="N512" t="str">
            <v/>
          </cell>
          <cell r="O512">
            <v>-24507552</v>
          </cell>
        </row>
        <row r="513">
          <cell r="A513" t="str">
            <v>_/_6141_/_321111</v>
          </cell>
          <cell r="B513">
            <v>0</v>
          </cell>
          <cell r="C513" t="str">
            <v>6141</v>
          </cell>
          <cell r="D513" t="str">
            <v>321111</v>
          </cell>
          <cell r="E513" t="str">
            <v>ABL Multan C.F 520-0070-6</v>
          </cell>
          <cell r="F513">
            <v>-3900000</v>
          </cell>
          <cell r="H513">
            <v>0</v>
          </cell>
          <cell r="I513">
            <v>-3900000</v>
          </cell>
          <cell r="J513">
            <v>0</v>
          </cell>
          <cell r="K513">
            <v>-3900000</v>
          </cell>
          <cell r="M513">
            <v>-400000</v>
          </cell>
          <cell r="N513">
            <v>8.75</v>
          </cell>
          <cell r="O513">
            <v>-3500000</v>
          </cell>
        </row>
        <row r="514">
          <cell r="A514" t="str">
            <v>_/_6141_/_321112</v>
          </cell>
          <cell r="B514">
            <v>0</v>
          </cell>
          <cell r="C514" t="str">
            <v>6141</v>
          </cell>
          <cell r="D514" t="str">
            <v>321112</v>
          </cell>
          <cell r="E514" t="str">
            <v>Soneri Bank, Multan C.F 448-6</v>
          </cell>
          <cell r="F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M514">
            <v>-120000</v>
          </cell>
          <cell r="N514">
            <v>-1</v>
          </cell>
          <cell r="O514">
            <v>120000</v>
          </cell>
        </row>
        <row r="515">
          <cell r="A515" t="str">
            <v>_/_6141_/_321113</v>
          </cell>
          <cell r="B515">
            <v>0</v>
          </cell>
          <cell r="C515" t="str">
            <v>6141</v>
          </cell>
          <cell r="D515" t="str">
            <v>321113</v>
          </cell>
          <cell r="E515" t="str">
            <v>UBL, Multan, C.F. 670-0077-4</v>
          </cell>
          <cell r="F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M515">
            <v>0</v>
          </cell>
          <cell r="N515" t="str">
            <v/>
          </cell>
          <cell r="O515">
            <v>0</v>
          </cell>
        </row>
        <row r="516">
          <cell r="A516" t="str">
            <v>_/_6141_/_321114</v>
          </cell>
          <cell r="B516">
            <v>0</v>
          </cell>
          <cell r="C516" t="str">
            <v>6141</v>
          </cell>
          <cell r="D516" t="str">
            <v>321114</v>
          </cell>
          <cell r="E516" t="str">
            <v>UBL, Multan, C.F. 670-0085-3</v>
          </cell>
          <cell r="F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M516">
            <v>0</v>
          </cell>
          <cell r="N516" t="str">
            <v/>
          </cell>
          <cell r="O516">
            <v>0</v>
          </cell>
        </row>
        <row r="517">
          <cell r="A517" t="str">
            <v>_/_6141_/_321115</v>
          </cell>
          <cell r="B517">
            <v>0</v>
          </cell>
          <cell r="C517" t="str">
            <v>6141</v>
          </cell>
          <cell r="D517" t="str">
            <v>321115</v>
          </cell>
          <cell r="E517" t="str">
            <v>NBP, Multan, C.F. 303</v>
          </cell>
          <cell r="F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M517">
            <v>0</v>
          </cell>
          <cell r="N517" t="str">
            <v/>
          </cell>
          <cell r="O517">
            <v>0</v>
          </cell>
        </row>
        <row r="518">
          <cell r="A518" t="str">
            <v>_/_6141_/_321116</v>
          </cell>
          <cell r="B518">
            <v>0</v>
          </cell>
          <cell r="C518" t="str">
            <v>6141</v>
          </cell>
          <cell r="D518" t="str">
            <v>321116</v>
          </cell>
          <cell r="E518" t="str">
            <v>UBL, Multan, Transit 670-0111-5</v>
          </cell>
          <cell r="F518">
            <v>-58697185.119999997</v>
          </cell>
          <cell r="H518">
            <v>0</v>
          </cell>
          <cell r="I518">
            <v>-58697185.119999997</v>
          </cell>
          <cell r="J518">
            <v>0</v>
          </cell>
          <cell r="K518">
            <v>-58697185.119999997</v>
          </cell>
          <cell r="M518">
            <v>0</v>
          </cell>
          <cell r="N518" t="str">
            <v/>
          </cell>
          <cell r="O518">
            <v>-58697185.119999997</v>
          </cell>
        </row>
        <row r="519">
          <cell r="A519" t="str">
            <v>_/_6141_/_321801</v>
          </cell>
          <cell r="B519">
            <v>0</v>
          </cell>
          <cell r="C519" t="str">
            <v>6141</v>
          </cell>
          <cell r="D519" t="str">
            <v>321801</v>
          </cell>
          <cell r="E519" t="str">
            <v>HBL Corporate Br. Multan Dollar</v>
          </cell>
          <cell r="F519">
            <v>-233853488</v>
          </cell>
          <cell r="H519">
            <v>0</v>
          </cell>
          <cell r="I519">
            <v>-233853488</v>
          </cell>
          <cell r="J519">
            <v>0</v>
          </cell>
          <cell r="K519">
            <v>-233853488</v>
          </cell>
          <cell r="M519">
            <v>-186468319.09</v>
          </cell>
          <cell r="N519">
            <v>0.25411914013730813</v>
          </cell>
          <cell r="O519">
            <v>-47385168.909999996</v>
          </cell>
        </row>
        <row r="520">
          <cell r="A520" t="str">
            <v>_/_6141_/_321802</v>
          </cell>
          <cell r="B520">
            <v>0</v>
          </cell>
          <cell r="C520" t="str">
            <v>6141</v>
          </cell>
          <cell r="D520" t="str">
            <v>321802</v>
          </cell>
          <cell r="E520" t="str">
            <v>MCB Qasim Road Br. Multan Dolla</v>
          </cell>
          <cell r="F520">
            <v>-52594475</v>
          </cell>
          <cell r="H520">
            <v>0</v>
          </cell>
          <cell r="I520">
            <v>-52594475</v>
          </cell>
          <cell r="J520">
            <v>0</v>
          </cell>
          <cell r="K520">
            <v>-52594475</v>
          </cell>
          <cell r="M520">
            <v>-39665100</v>
          </cell>
          <cell r="N520">
            <v>0.3259635044409317</v>
          </cell>
          <cell r="O520">
            <v>-12929375</v>
          </cell>
        </row>
        <row r="521">
          <cell r="A521" t="str">
            <v>_/_6141_/_321803</v>
          </cell>
          <cell r="B521">
            <v>0</v>
          </cell>
          <cell r="C521" t="str">
            <v>6141</v>
          </cell>
          <cell r="D521" t="str">
            <v>321803</v>
          </cell>
          <cell r="E521" t="str">
            <v>Bank Al Habib Dollar A/C</v>
          </cell>
          <cell r="F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M521">
            <v>0</v>
          </cell>
          <cell r="N521" t="str">
            <v/>
          </cell>
          <cell r="O521">
            <v>0</v>
          </cell>
        </row>
        <row r="522">
          <cell r="A522" t="str">
            <v>_/_6141_/_321804</v>
          </cell>
          <cell r="B522">
            <v>0</v>
          </cell>
          <cell r="C522" t="str">
            <v>6141</v>
          </cell>
          <cell r="D522" t="str">
            <v>321804</v>
          </cell>
          <cell r="E522" t="str">
            <v>NBP, Main Br., Multan Dollar A/</v>
          </cell>
          <cell r="F522">
            <v>-92325000</v>
          </cell>
          <cell r="H522">
            <v>0</v>
          </cell>
          <cell r="I522">
            <v>-92325000</v>
          </cell>
          <cell r="J522">
            <v>0</v>
          </cell>
          <cell r="K522">
            <v>-92325000</v>
          </cell>
          <cell r="M522">
            <v>0</v>
          </cell>
          <cell r="N522" t="str">
            <v/>
          </cell>
          <cell r="O522">
            <v>-92325000</v>
          </cell>
        </row>
        <row r="523">
          <cell r="A523" t="str">
            <v>_/_6141_/_321805</v>
          </cell>
          <cell r="B523">
            <v>0</v>
          </cell>
          <cell r="C523" t="str">
            <v>6141</v>
          </cell>
          <cell r="D523" t="str">
            <v>321805</v>
          </cell>
          <cell r="E523" t="str">
            <v>ACBL, Abdali Road Br., Multan D</v>
          </cell>
          <cell r="F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M523">
            <v>0</v>
          </cell>
          <cell r="N523" t="str">
            <v/>
          </cell>
          <cell r="O523">
            <v>0</v>
          </cell>
        </row>
        <row r="524">
          <cell r="A524" t="str">
            <v>_/_6141_/_321806</v>
          </cell>
          <cell r="B524">
            <v>0</v>
          </cell>
          <cell r="C524" t="str">
            <v>6141</v>
          </cell>
          <cell r="D524" t="str">
            <v>321806</v>
          </cell>
          <cell r="E524" t="str">
            <v>UBL, Abdali Road Br., Multan Do</v>
          </cell>
          <cell r="F524">
            <v>-180637416.03999999</v>
          </cell>
          <cell r="H524">
            <v>0</v>
          </cell>
          <cell r="I524">
            <v>-180637416.03999999</v>
          </cell>
          <cell r="J524">
            <v>0</v>
          </cell>
          <cell r="K524">
            <v>-180637416.03999999</v>
          </cell>
          <cell r="M524">
            <v>-159110103</v>
          </cell>
          <cell r="N524">
            <v>0.13529821572675363</v>
          </cell>
          <cell r="O524">
            <v>-21527313.039999992</v>
          </cell>
        </row>
        <row r="525">
          <cell r="A525" t="str">
            <v>_/_6141_/_321807</v>
          </cell>
          <cell r="B525">
            <v>0</v>
          </cell>
          <cell r="C525" t="str">
            <v>6141</v>
          </cell>
          <cell r="D525" t="str">
            <v>321807</v>
          </cell>
          <cell r="E525" t="str">
            <v>ABL, Abdali Road Br., Multan Do</v>
          </cell>
          <cell r="F525">
            <v>-113767654</v>
          </cell>
          <cell r="H525">
            <v>0</v>
          </cell>
          <cell r="I525">
            <v>-113767654</v>
          </cell>
          <cell r="J525">
            <v>0</v>
          </cell>
          <cell r="K525">
            <v>-113767654</v>
          </cell>
          <cell r="M525">
            <v>-128657420</v>
          </cell>
          <cell r="N525">
            <v>-0.1157318870532302</v>
          </cell>
          <cell r="O525">
            <v>14889766</v>
          </cell>
        </row>
        <row r="526">
          <cell r="A526" t="str">
            <v>_/_6141_/_322101</v>
          </cell>
          <cell r="B526">
            <v>0</v>
          </cell>
          <cell r="C526" t="str">
            <v>6141</v>
          </cell>
          <cell r="D526" t="str">
            <v>322101</v>
          </cell>
          <cell r="E526" t="str">
            <v>HBL Corporate Br. Multan R.F.</v>
          </cell>
          <cell r="F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M526">
            <v>0</v>
          </cell>
          <cell r="N526" t="str">
            <v/>
          </cell>
          <cell r="O526">
            <v>0</v>
          </cell>
        </row>
        <row r="527">
          <cell r="A527" t="str">
            <v>_/_6141_/_323101</v>
          </cell>
          <cell r="B527">
            <v>0</v>
          </cell>
          <cell r="C527" t="str">
            <v>6141</v>
          </cell>
          <cell r="D527" t="str">
            <v>323101</v>
          </cell>
          <cell r="E527" t="str">
            <v>HBL Corporate Br. Multan FIM PK</v>
          </cell>
          <cell r="F527">
            <v>-3316518</v>
          </cell>
          <cell r="H527">
            <v>0</v>
          </cell>
          <cell r="I527">
            <v>-3316518</v>
          </cell>
          <cell r="J527">
            <v>0</v>
          </cell>
          <cell r="K527">
            <v>-3316518</v>
          </cell>
          <cell r="M527">
            <v>0</v>
          </cell>
          <cell r="N527" t="str">
            <v/>
          </cell>
          <cell r="O527">
            <v>-3316518</v>
          </cell>
        </row>
        <row r="528">
          <cell r="A528" t="str">
            <v>_/_6141_/_323103</v>
          </cell>
          <cell r="B528">
            <v>0</v>
          </cell>
          <cell r="C528" t="str">
            <v>6141</v>
          </cell>
          <cell r="D528" t="str">
            <v>323103</v>
          </cell>
          <cell r="E528" t="str">
            <v>Meezan Bank FIM PKR</v>
          </cell>
          <cell r="F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M528">
            <v>0</v>
          </cell>
          <cell r="N528" t="str">
            <v/>
          </cell>
          <cell r="O528">
            <v>0</v>
          </cell>
        </row>
        <row r="529">
          <cell r="A529" t="str">
            <v>_/_6141_/_323104</v>
          </cell>
          <cell r="B529">
            <v>0</v>
          </cell>
          <cell r="C529" t="str">
            <v>6141</v>
          </cell>
          <cell r="D529" t="str">
            <v>323104</v>
          </cell>
          <cell r="E529" t="str">
            <v>UBL Multan FIM PKR</v>
          </cell>
          <cell r="F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M529">
            <v>0</v>
          </cell>
          <cell r="N529" t="str">
            <v/>
          </cell>
          <cell r="O529">
            <v>0</v>
          </cell>
        </row>
        <row r="530">
          <cell r="A530" t="str">
            <v>_/_6141_/_323501</v>
          </cell>
          <cell r="B530">
            <v>0</v>
          </cell>
          <cell r="C530" t="str">
            <v>6141</v>
          </cell>
          <cell r="D530" t="str">
            <v>323501</v>
          </cell>
          <cell r="E530" t="str">
            <v>HBLCorporate Br. Multan FIM Dol</v>
          </cell>
          <cell r="F530">
            <v>-98758749</v>
          </cell>
          <cell r="H530">
            <v>0</v>
          </cell>
          <cell r="I530">
            <v>-98758749</v>
          </cell>
          <cell r="J530">
            <v>0</v>
          </cell>
          <cell r="K530">
            <v>-98758749</v>
          </cell>
          <cell r="M530">
            <v>-85057865</v>
          </cell>
          <cell r="N530">
            <v>0.16107721490540586</v>
          </cell>
          <cell r="O530">
            <v>-13700884</v>
          </cell>
        </row>
        <row r="531">
          <cell r="A531" t="str">
            <v>_/_6141_/_323502</v>
          </cell>
          <cell r="B531">
            <v>0</v>
          </cell>
          <cell r="C531" t="str">
            <v>6141</v>
          </cell>
          <cell r="D531" t="str">
            <v>323502</v>
          </cell>
          <cell r="E531" t="str">
            <v>MCB Qasim Road Br. Multan FIM D</v>
          </cell>
          <cell r="F531">
            <v>-93029938</v>
          </cell>
          <cell r="H531">
            <v>0</v>
          </cell>
          <cell r="I531">
            <v>-93029938</v>
          </cell>
          <cell r="J531">
            <v>0</v>
          </cell>
          <cell r="K531">
            <v>-93029938</v>
          </cell>
          <cell r="M531">
            <v>-20014500</v>
          </cell>
          <cell r="N531">
            <v>3.6481270079192587</v>
          </cell>
          <cell r="O531">
            <v>-73015438</v>
          </cell>
        </row>
        <row r="532">
          <cell r="A532" t="str">
            <v>_/_6141_/_323503</v>
          </cell>
          <cell r="B532">
            <v>0</v>
          </cell>
          <cell r="C532" t="str">
            <v>6141</v>
          </cell>
          <cell r="D532" t="str">
            <v>323503</v>
          </cell>
          <cell r="E532" t="str">
            <v>Bank Al Habib Multan FIM Dollar</v>
          </cell>
          <cell r="F532">
            <v>-13273206</v>
          </cell>
          <cell r="H532">
            <v>0</v>
          </cell>
          <cell r="I532">
            <v>-13273206</v>
          </cell>
          <cell r="J532">
            <v>0</v>
          </cell>
          <cell r="K532">
            <v>-13273206</v>
          </cell>
          <cell r="M532">
            <v>0</v>
          </cell>
          <cell r="N532" t="str">
            <v/>
          </cell>
          <cell r="O532">
            <v>-13273206</v>
          </cell>
        </row>
        <row r="533">
          <cell r="A533" t="str">
            <v>_/_6141_/_323504</v>
          </cell>
          <cell r="B533">
            <v>0</v>
          </cell>
          <cell r="C533" t="str">
            <v>6141</v>
          </cell>
          <cell r="D533" t="str">
            <v>323504</v>
          </cell>
          <cell r="E533" t="str">
            <v>Soneri Bank, Multan FIM Dollar</v>
          </cell>
          <cell r="F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M533">
            <v>-44188429.420000002</v>
          </cell>
          <cell r="N533">
            <v>-1</v>
          </cell>
          <cell r="O533">
            <v>44188429.420000002</v>
          </cell>
        </row>
        <row r="534">
          <cell r="A534" t="str">
            <v>_/_6141_/_323505</v>
          </cell>
          <cell r="B534">
            <v>0</v>
          </cell>
          <cell r="C534" t="str">
            <v>6141</v>
          </cell>
          <cell r="D534" t="str">
            <v>323505</v>
          </cell>
          <cell r="E534" t="str">
            <v>UBL, Multan FIM Dollar A/C</v>
          </cell>
          <cell r="F534">
            <v>-223824255</v>
          </cell>
          <cell r="H534">
            <v>0</v>
          </cell>
          <cell r="I534">
            <v>-223824255</v>
          </cell>
          <cell r="J534">
            <v>0</v>
          </cell>
          <cell r="K534">
            <v>-223824255</v>
          </cell>
          <cell r="M534">
            <v>-82004348</v>
          </cell>
          <cell r="N534">
            <v>1.7294193595685927</v>
          </cell>
          <cell r="O534">
            <v>-141819907</v>
          </cell>
        </row>
        <row r="535">
          <cell r="A535" t="str">
            <v>_/_6141_/_323506</v>
          </cell>
          <cell r="B535">
            <v>0</v>
          </cell>
          <cell r="C535" t="str">
            <v>6141</v>
          </cell>
          <cell r="D535" t="str">
            <v>323506</v>
          </cell>
          <cell r="E535" t="str">
            <v>ACBL, Abdali Road Br., Multan F</v>
          </cell>
          <cell r="F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M535">
            <v>0</v>
          </cell>
          <cell r="N535" t="str">
            <v/>
          </cell>
          <cell r="O535">
            <v>0</v>
          </cell>
        </row>
        <row r="536">
          <cell r="A536" t="str">
            <v>_/_6141_/_323507</v>
          </cell>
          <cell r="B536">
            <v>0</v>
          </cell>
          <cell r="C536" t="str">
            <v>6141</v>
          </cell>
          <cell r="D536" t="str">
            <v>323507</v>
          </cell>
          <cell r="E536" t="str">
            <v>Meezan Bank Ltd, Multan, FIM Do</v>
          </cell>
          <cell r="F536">
            <v>-7114195</v>
          </cell>
          <cell r="H536">
            <v>0</v>
          </cell>
          <cell r="I536">
            <v>-7114195</v>
          </cell>
          <cell r="J536">
            <v>0</v>
          </cell>
          <cell r="K536">
            <v>-7114195</v>
          </cell>
          <cell r="M536">
            <v>-21863993</v>
          </cell>
          <cell r="N536">
            <v>-0.67461593131684594</v>
          </cell>
          <cell r="O536">
            <v>14749798</v>
          </cell>
        </row>
        <row r="537">
          <cell r="A537" t="str">
            <v>_/_6141_/_323508</v>
          </cell>
          <cell r="B537">
            <v>0</v>
          </cell>
          <cell r="C537" t="str">
            <v>6141</v>
          </cell>
          <cell r="D537" t="str">
            <v>323508</v>
          </cell>
          <cell r="E537" t="str">
            <v>NBP, Multan, FIM Dollar A/C</v>
          </cell>
          <cell r="F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M537">
            <v>0</v>
          </cell>
          <cell r="N537" t="str">
            <v/>
          </cell>
          <cell r="O537">
            <v>0</v>
          </cell>
        </row>
        <row r="538">
          <cell r="A538" t="str">
            <v>_/_6141_/_324101</v>
          </cell>
          <cell r="B538">
            <v>0</v>
          </cell>
          <cell r="C538" t="str">
            <v>6141</v>
          </cell>
          <cell r="D538" t="str">
            <v>324101</v>
          </cell>
          <cell r="E538" t="str">
            <v>MCB Qasim Road Multan FAFB</v>
          </cell>
          <cell r="F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M538">
            <v>0</v>
          </cell>
          <cell r="N538" t="str">
            <v/>
          </cell>
          <cell r="O538">
            <v>0</v>
          </cell>
        </row>
        <row r="539">
          <cell r="A539" t="str">
            <v>_/_6141_/_324103</v>
          </cell>
          <cell r="B539">
            <v>0</v>
          </cell>
          <cell r="C539" t="str">
            <v>6141</v>
          </cell>
          <cell r="D539" t="str">
            <v>324103</v>
          </cell>
          <cell r="E539" t="str">
            <v>HBL CORPORATE BR. MULTAN (FAFB)</v>
          </cell>
          <cell r="F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M539">
            <v>0</v>
          </cell>
          <cell r="N539" t="str">
            <v/>
          </cell>
          <cell r="O539">
            <v>0</v>
          </cell>
        </row>
        <row r="540">
          <cell r="A540" t="str">
            <v>_/_6141_/_326102</v>
          </cell>
          <cell r="B540">
            <v>0</v>
          </cell>
          <cell r="C540" t="str">
            <v>6141</v>
          </cell>
          <cell r="D540" t="str">
            <v>326102</v>
          </cell>
          <cell r="E540" t="str">
            <v>UBL Multan Cantt Money Market</v>
          </cell>
          <cell r="F540">
            <v>-100000000</v>
          </cell>
          <cell r="H540">
            <v>0</v>
          </cell>
          <cell r="I540">
            <v>-100000000</v>
          </cell>
          <cell r="J540">
            <v>0</v>
          </cell>
          <cell r="K540">
            <v>-100000000</v>
          </cell>
          <cell r="M540">
            <v>0</v>
          </cell>
          <cell r="N540" t="str">
            <v/>
          </cell>
          <cell r="O540">
            <v>-100000000</v>
          </cell>
        </row>
        <row r="541">
          <cell r="A541" t="str">
            <v>_/_6141_/_326104</v>
          </cell>
          <cell r="B541">
            <v>0</v>
          </cell>
          <cell r="C541" t="str">
            <v>6141</v>
          </cell>
          <cell r="D541" t="str">
            <v>326104</v>
          </cell>
          <cell r="E541" t="str">
            <v>ABP Multan Money Market</v>
          </cell>
          <cell r="F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M541">
            <v>0</v>
          </cell>
          <cell r="N541" t="str">
            <v/>
          </cell>
          <cell r="O541">
            <v>0</v>
          </cell>
        </row>
        <row r="542">
          <cell r="A542" t="str">
            <v>_/_6141_/_326105</v>
          </cell>
          <cell r="B542">
            <v>0</v>
          </cell>
          <cell r="C542" t="str">
            <v>6141</v>
          </cell>
          <cell r="D542" t="str">
            <v>326105</v>
          </cell>
          <cell r="E542" t="str">
            <v>HBL, Corp. Br., Multan, Money M</v>
          </cell>
          <cell r="F542">
            <v>-125000000</v>
          </cell>
          <cell r="H542">
            <v>0</v>
          </cell>
          <cell r="I542">
            <v>-125000000</v>
          </cell>
          <cell r="J542">
            <v>0</v>
          </cell>
          <cell r="K542">
            <v>-125000000</v>
          </cell>
          <cell r="M542">
            <v>-100000000</v>
          </cell>
          <cell r="N542">
            <v>0.25</v>
          </cell>
          <cell r="O542">
            <v>-25000000</v>
          </cell>
        </row>
        <row r="543">
          <cell r="A543" t="str">
            <v>_/_6141_/_326106</v>
          </cell>
          <cell r="B543">
            <v>0</v>
          </cell>
          <cell r="C543" t="str">
            <v>6141</v>
          </cell>
          <cell r="D543" t="str">
            <v>326106</v>
          </cell>
          <cell r="E543" t="str">
            <v>Meezan Bank, Multan, Money Mark</v>
          </cell>
          <cell r="F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M543">
            <v>-99000000</v>
          </cell>
          <cell r="N543">
            <v>-1</v>
          </cell>
          <cell r="O543">
            <v>99000000</v>
          </cell>
        </row>
        <row r="544">
          <cell r="A544" t="str">
            <v>_/_6141_/_</v>
          </cell>
          <cell r="C544" t="str">
            <v>6141</v>
          </cell>
          <cell r="E544" t="str">
            <v>TB Total - Secured Short Term Finance</v>
          </cell>
          <cell r="F544">
            <v>-1919556810.6200001</v>
          </cell>
          <cell r="H544">
            <v>0</v>
          </cell>
          <cell r="I544">
            <v>-1919556810.6200001</v>
          </cell>
          <cell r="J544">
            <v>0</v>
          </cell>
          <cell r="K544">
            <v>-1919556810.6200001</v>
          </cell>
          <cell r="M544">
            <v>-1071155350.37</v>
          </cell>
          <cell r="N544">
            <v>0.79204333895820445</v>
          </cell>
          <cell r="O544">
            <v>-848401460.25000012</v>
          </cell>
        </row>
        <row r="545">
          <cell r="A545">
            <v>0</v>
          </cell>
          <cell r="C545" t="str">
            <v>6142</v>
          </cell>
          <cell r="N545" t="str">
            <v/>
          </cell>
          <cell r="O545" t="str">
            <v/>
          </cell>
        </row>
        <row r="546">
          <cell r="A546" t="str">
            <v>_/_6142_/_112110</v>
          </cell>
          <cell r="B546">
            <v>0</v>
          </cell>
          <cell r="C546" t="str">
            <v>6142</v>
          </cell>
          <cell r="D546" t="str">
            <v>112110</v>
          </cell>
          <cell r="E546" t="str">
            <v>Soneri Bank Multan Saving A/C 0</v>
          </cell>
          <cell r="F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M546">
            <v>0</v>
          </cell>
          <cell r="N546" t="str">
            <v/>
          </cell>
          <cell r="O546">
            <v>0</v>
          </cell>
        </row>
        <row r="547">
          <cell r="A547" t="str">
            <v>_/_6142_/_112120</v>
          </cell>
          <cell r="B547">
            <v>0</v>
          </cell>
          <cell r="C547" t="str">
            <v>6142</v>
          </cell>
          <cell r="D547" t="str">
            <v>112120</v>
          </cell>
          <cell r="E547" t="str">
            <v>Faysal Bank, Multan, Term Depos</v>
          </cell>
          <cell r="F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M547">
            <v>0</v>
          </cell>
          <cell r="N547" t="str">
            <v/>
          </cell>
          <cell r="O547">
            <v>0</v>
          </cell>
        </row>
        <row r="548">
          <cell r="A548" t="str">
            <v>_/_6142_/_112121</v>
          </cell>
          <cell r="B548">
            <v>0</v>
          </cell>
          <cell r="C548" t="str">
            <v>6142</v>
          </cell>
          <cell r="D548" t="str">
            <v>112121</v>
          </cell>
          <cell r="E548" t="str">
            <v>Soneri Bank, Multan, Term Depos</v>
          </cell>
          <cell r="F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M548">
            <v>0</v>
          </cell>
          <cell r="N548" t="str">
            <v/>
          </cell>
          <cell r="O548">
            <v>0</v>
          </cell>
        </row>
        <row r="549">
          <cell r="A549" t="str">
            <v>_/_6142_/_112304 A</v>
          </cell>
          <cell r="B549">
            <v>0</v>
          </cell>
          <cell r="C549" t="str">
            <v>6142</v>
          </cell>
          <cell r="D549" t="str">
            <v>112304 A</v>
          </cell>
          <cell r="E549" t="str">
            <v>MCB Adamjee House Karachi Curre</v>
          </cell>
          <cell r="F549">
            <v>-1999.72</v>
          </cell>
          <cell r="H549">
            <v>0</v>
          </cell>
          <cell r="I549">
            <v>-1999.72</v>
          </cell>
          <cell r="J549">
            <v>0</v>
          </cell>
          <cell r="K549">
            <v>-1999.72</v>
          </cell>
          <cell r="M549">
            <v>0</v>
          </cell>
          <cell r="N549" t="str">
            <v/>
          </cell>
          <cell r="O549">
            <v>-1999.72</v>
          </cell>
        </row>
        <row r="550">
          <cell r="A550" t="str">
            <v>_/_6142_/_112312</v>
          </cell>
          <cell r="B550">
            <v>0</v>
          </cell>
          <cell r="C550" t="str">
            <v>6142</v>
          </cell>
          <cell r="D550" t="str">
            <v>112312</v>
          </cell>
          <cell r="E550" t="str">
            <v>UBL Main Br. Muzaffargarh Curre</v>
          </cell>
          <cell r="F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M550">
            <v>0</v>
          </cell>
          <cell r="N550" t="str">
            <v/>
          </cell>
          <cell r="O550">
            <v>0</v>
          </cell>
        </row>
        <row r="551">
          <cell r="A551" t="str">
            <v>_/_6142_/_112359</v>
          </cell>
          <cell r="B551">
            <v>0</v>
          </cell>
          <cell r="C551" t="str">
            <v>6142</v>
          </cell>
          <cell r="D551" t="str">
            <v>112359</v>
          </cell>
          <cell r="E551" t="str">
            <v>ABL, ChenOne Tower Abdali Rd, M</v>
          </cell>
          <cell r="F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M551">
            <v>-1951699.76</v>
          </cell>
          <cell r="N551">
            <v>-1</v>
          </cell>
          <cell r="O551">
            <v>1951699.76</v>
          </cell>
        </row>
        <row r="552">
          <cell r="A552" t="str">
            <v>_/_6142_/_</v>
          </cell>
          <cell r="C552" t="str">
            <v>6142</v>
          </cell>
          <cell r="E552" t="str">
            <v>TB Total - Unsecured Short Term Finance</v>
          </cell>
          <cell r="F552">
            <v>-1999.72</v>
          </cell>
          <cell r="H552">
            <v>0</v>
          </cell>
          <cell r="I552">
            <v>-1999.72</v>
          </cell>
          <cell r="J552">
            <v>0</v>
          </cell>
          <cell r="K552">
            <v>-1999.72</v>
          </cell>
          <cell r="M552">
            <v>-1951699.76</v>
          </cell>
          <cell r="N552">
            <v>-0.99897539568278682</v>
          </cell>
          <cell r="O552">
            <v>1949700.04</v>
          </cell>
        </row>
        <row r="553">
          <cell r="A553">
            <v>0</v>
          </cell>
          <cell r="C553" t="str">
            <v>6151</v>
          </cell>
          <cell r="N553" t="str">
            <v/>
          </cell>
          <cell r="O553" t="str">
            <v/>
          </cell>
        </row>
        <row r="554">
          <cell r="A554" t="str">
            <v>_/_6151_/_</v>
          </cell>
          <cell r="C554" t="str">
            <v>6151</v>
          </cell>
          <cell r="E554" t="str">
            <v>TB Total - Term finances - current portion</v>
          </cell>
          <cell r="F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M554">
            <v>0</v>
          </cell>
          <cell r="N554" t="str">
            <v/>
          </cell>
          <cell r="O554">
            <v>0</v>
          </cell>
        </row>
        <row r="555">
          <cell r="A555">
            <v>0</v>
          </cell>
          <cell r="C555" t="str">
            <v>6152</v>
          </cell>
          <cell r="N555" t="str">
            <v/>
          </cell>
          <cell r="O555" t="str">
            <v/>
          </cell>
        </row>
        <row r="556">
          <cell r="A556" t="str">
            <v>_/_6152_/_332101.1</v>
          </cell>
          <cell r="B556">
            <v>0</v>
          </cell>
          <cell r="C556" t="str">
            <v>6152</v>
          </cell>
          <cell r="D556" t="str">
            <v>332101.1</v>
          </cell>
          <cell r="E556" t="str">
            <v>CURRENT PORTION OF HBL DF</v>
          </cell>
          <cell r="F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M556">
            <v>-34499480</v>
          </cell>
          <cell r="N556">
            <v>-1</v>
          </cell>
          <cell r="O556">
            <v>34499480</v>
          </cell>
        </row>
        <row r="557">
          <cell r="A557" t="str">
            <v>_/_6152_/_332102.1</v>
          </cell>
          <cell r="B557">
            <v>0</v>
          </cell>
          <cell r="C557" t="str">
            <v>6152</v>
          </cell>
          <cell r="D557" t="str">
            <v>332102.1</v>
          </cell>
          <cell r="E557" t="str">
            <v>CURRENT PORTION OF HBL DF I</v>
          </cell>
          <cell r="F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M557">
            <v>-36991324</v>
          </cell>
          <cell r="N557">
            <v>-1</v>
          </cell>
          <cell r="O557">
            <v>36991324</v>
          </cell>
        </row>
        <row r="558">
          <cell r="A558" t="str">
            <v>_/_6152_/_332102.1A</v>
          </cell>
          <cell r="B558">
            <v>0</v>
          </cell>
          <cell r="C558" t="str">
            <v>6152</v>
          </cell>
          <cell r="D558" t="str">
            <v>332102.1A</v>
          </cell>
          <cell r="E558" t="str">
            <v>CURRENT PORTION OF HBL DF I Unit 3 potion</v>
          </cell>
          <cell r="F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M558">
            <v>15588110</v>
          </cell>
          <cell r="N558">
            <v>-1</v>
          </cell>
          <cell r="O558">
            <v>-15588110</v>
          </cell>
        </row>
        <row r="559">
          <cell r="A559" t="str">
            <v>_/_6152_/_332103.1</v>
          </cell>
          <cell r="B559">
            <v>0</v>
          </cell>
          <cell r="C559" t="str">
            <v>6152</v>
          </cell>
          <cell r="D559" t="str">
            <v>332103.1</v>
          </cell>
          <cell r="E559" t="str">
            <v>CURRENT PORTION OF NBP DF I</v>
          </cell>
          <cell r="F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M559">
            <v>-37772298</v>
          </cell>
          <cell r="N559">
            <v>-1</v>
          </cell>
          <cell r="O559">
            <v>37772298</v>
          </cell>
        </row>
        <row r="560">
          <cell r="A560" t="str">
            <v>_/_6152_/_332105.1</v>
          </cell>
          <cell r="B560">
            <v>0</v>
          </cell>
          <cell r="C560" t="str">
            <v>6152</v>
          </cell>
          <cell r="D560" t="str">
            <v>332105.1</v>
          </cell>
          <cell r="E560" t="str">
            <v>CURRENT PORTION OF NBP DF II</v>
          </cell>
          <cell r="F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M560">
            <v>-20621996</v>
          </cell>
          <cell r="N560">
            <v>-1</v>
          </cell>
          <cell r="O560">
            <v>20621996</v>
          </cell>
        </row>
        <row r="561">
          <cell r="A561" t="str">
            <v>_/_6152_/_332107.1</v>
          </cell>
          <cell r="B561">
            <v>0</v>
          </cell>
          <cell r="C561" t="str">
            <v>6152</v>
          </cell>
          <cell r="D561" t="str">
            <v>332107.1</v>
          </cell>
          <cell r="E561" t="str">
            <v>CURRENT PORTION OF HBL - FAF</v>
          </cell>
          <cell r="F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M561">
            <v>-28629950</v>
          </cell>
          <cell r="N561">
            <v>-1</v>
          </cell>
          <cell r="O561">
            <v>28629950</v>
          </cell>
        </row>
        <row r="562">
          <cell r="A562" t="str">
            <v>_/_6152_/_332108.1</v>
          </cell>
          <cell r="B562">
            <v>0</v>
          </cell>
          <cell r="C562" t="str">
            <v>6152</v>
          </cell>
          <cell r="D562" t="str">
            <v>332108.1</v>
          </cell>
          <cell r="E562" t="str">
            <v>CURRENT PORTION OF UBL - DF 1</v>
          </cell>
          <cell r="F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M562">
            <v>-2311580</v>
          </cell>
          <cell r="N562">
            <v>-1</v>
          </cell>
          <cell r="O562">
            <v>2311580</v>
          </cell>
        </row>
        <row r="563">
          <cell r="A563" t="str">
            <v>_/_6152_/_332109.1</v>
          </cell>
          <cell r="B563">
            <v>0</v>
          </cell>
          <cell r="C563" t="str">
            <v>6152</v>
          </cell>
          <cell r="D563" t="str">
            <v>332109.1</v>
          </cell>
          <cell r="E563" t="str">
            <v>CURRENT PORTION OF UBL - LTF-EOP-2</v>
          </cell>
          <cell r="F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M563">
            <v>-8333332</v>
          </cell>
          <cell r="N563">
            <v>-1</v>
          </cell>
          <cell r="O563">
            <v>8333332</v>
          </cell>
        </row>
        <row r="564">
          <cell r="A564" t="str">
            <v>_/_6152_/_332110.1</v>
          </cell>
          <cell r="B564">
            <v>0</v>
          </cell>
          <cell r="C564" t="str">
            <v>6152</v>
          </cell>
          <cell r="D564" t="str">
            <v>332110.1</v>
          </cell>
          <cell r="E564" t="str">
            <v>CURRENT PORTION OF UBL - DF</v>
          </cell>
          <cell r="F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M564">
            <v>-2029833</v>
          </cell>
          <cell r="N564">
            <v>-1</v>
          </cell>
          <cell r="O564">
            <v>2029833</v>
          </cell>
        </row>
        <row r="565">
          <cell r="A565" t="str">
            <v>_/_6152_/_</v>
          </cell>
          <cell r="C565" t="str">
            <v>6152</v>
          </cell>
          <cell r="E565" t="str">
            <v>TB Total - Demand finance - Current portion</v>
          </cell>
          <cell r="F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M565">
            <v>-155601683</v>
          </cell>
          <cell r="N565">
            <v>-1</v>
          </cell>
          <cell r="O565">
            <v>155601683</v>
          </cell>
        </row>
        <row r="566">
          <cell r="A566">
            <v>0</v>
          </cell>
          <cell r="C566" t="str">
            <v>6153</v>
          </cell>
          <cell r="N566" t="str">
            <v/>
          </cell>
          <cell r="O566" t="str">
            <v/>
          </cell>
        </row>
        <row r="567">
          <cell r="A567" t="str">
            <v>_/_6153_/_332104.1</v>
          </cell>
          <cell r="B567">
            <v>0</v>
          </cell>
          <cell r="C567" t="str">
            <v>6153</v>
          </cell>
          <cell r="D567" t="str">
            <v>332104.1</v>
          </cell>
          <cell r="E567" t="str">
            <v>CURRENT PORTION OF Meezan Musharika</v>
          </cell>
          <cell r="F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M567">
            <v>0</v>
          </cell>
          <cell r="N567" t="str">
            <v/>
          </cell>
          <cell r="O567">
            <v>0</v>
          </cell>
        </row>
        <row r="568">
          <cell r="A568" t="str">
            <v>_/_6153_/_332106.1</v>
          </cell>
          <cell r="B568">
            <v>0</v>
          </cell>
          <cell r="C568" t="str">
            <v>6153</v>
          </cell>
          <cell r="D568" t="str">
            <v>332106.1</v>
          </cell>
          <cell r="E568" t="str">
            <v>CURRENT PORTION OF Meezan Murabaha</v>
          </cell>
          <cell r="F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M568">
            <v>0</v>
          </cell>
          <cell r="N568" t="str">
            <v/>
          </cell>
          <cell r="O568">
            <v>0</v>
          </cell>
        </row>
        <row r="569">
          <cell r="A569" t="str">
            <v>_/_6153_/_</v>
          </cell>
          <cell r="C569" t="str">
            <v>6153</v>
          </cell>
          <cell r="E569" t="str">
            <v>TB Total - Musharika - Murabaha - Current portion</v>
          </cell>
          <cell r="F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M569">
            <v>0</v>
          </cell>
          <cell r="N569" t="str">
            <v/>
          </cell>
          <cell r="O569">
            <v>0</v>
          </cell>
        </row>
        <row r="570">
          <cell r="A570">
            <v>0</v>
          </cell>
          <cell r="C570" t="str">
            <v>6161</v>
          </cell>
          <cell r="N570" t="str">
            <v/>
          </cell>
          <cell r="O570" t="str">
            <v/>
          </cell>
        </row>
        <row r="571">
          <cell r="A571" t="str">
            <v>_/_6161_/_314401</v>
          </cell>
          <cell r="B571">
            <v>0</v>
          </cell>
          <cell r="C571" t="str">
            <v>6161</v>
          </cell>
          <cell r="D571" t="str">
            <v>314401</v>
          </cell>
          <cell r="E571" t="str">
            <v>Provision for Taxation</v>
          </cell>
          <cell r="F571">
            <v>-57359706.469999999</v>
          </cell>
          <cell r="H571">
            <v>0</v>
          </cell>
          <cell r="I571">
            <v>-57359706.469999999</v>
          </cell>
          <cell r="J571">
            <v>0</v>
          </cell>
          <cell r="K571">
            <v>-57359706.469999999</v>
          </cell>
          <cell r="M571">
            <v>-44298547.469999999</v>
          </cell>
          <cell r="N571">
            <v>0.29484395642645661</v>
          </cell>
          <cell r="O571">
            <v>-13061159</v>
          </cell>
        </row>
        <row r="572">
          <cell r="A572" t="str">
            <v>_/_6161_/_</v>
          </cell>
          <cell r="C572" t="str">
            <v>6161</v>
          </cell>
          <cell r="E572" t="str">
            <v>TB Total - Provision for taxation</v>
          </cell>
          <cell r="F572">
            <v>-57359706.469999999</v>
          </cell>
          <cell r="H572">
            <v>0</v>
          </cell>
          <cell r="I572">
            <v>-57359706.469999999</v>
          </cell>
          <cell r="J572">
            <v>0</v>
          </cell>
          <cell r="K572">
            <v>-57359706.469999999</v>
          </cell>
          <cell r="M572">
            <v>-44298547.469999999</v>
          </cell>
          <cell r="N572">
            <v>0.29484395642645661</v>
          </cell>
          <cell r="O572">
            <v>-13061159</v>
          </cell>
        </row>
        <row r="573">
          <cell r="A573">
            <v>0</v>
          </cell>
          <cell r="C573" t="str">
            <v>6211</v>
          </cell>
          <cell r="N573" t="str">
            <v/>
          </cell>
          <cell r="O573" t="str">
            <v/>
          </cell>
        </row>
        <row r="574">
          <cell r="A574" t="str">
            <v>_/_6211_/_</v>
          </cell>
          <cell r="C574" t="str">
            <v>6211</v>
          </cell>
          <cell r="E574" t="str">
            <v>TB Total - Askari Commercial Bank Limited Term finance - I</v>
          </cell>
          <cell r="F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M574">
            <v>0</v>
          </cell>
          <cell r="N574" t="str">
            <v/>
          </cell>
          <cell r="O574">
            <v>0</v>
          </cell>
        </row>
        <row r="575">
          <cell r="A575">
            <v>0</v>
          </cell>
          <cell r="C575" t="str">
            <v>6212</v>
          </cell>
          <cell r="N575" t="str">
            <v/>
          </cell>
          <cell r="O575" t="str">
            <v/>
          </cell>
        </row>
        <row r="576">
          <cell r="A576" t="str">
            <v>_/_6212_/_</v>
          </cell>
          <cell r="C576" t="str">
            <v>6212</v>
          </cell>
          <cell r="E576" t="str">
            <v>TB Total - Askari Commercial Bank Limited Term finance II</v>
          </cell>
          <cell r="F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M576">
            <v>0</v>
          </cell>
          <cell r="N576" t="str">
            <v/>
          </cell>
          <cell r="O576">
            <v>0</v>
          </cell>
        </row>
        <row r="577">
          <cell r="A577">
            <v>0</v>
          </cell>
          <cell r="C577" t="str">
            <v>6213</v>
          </cell>
          <cell r="N577" t="str">
            <v/>
          </cell>
          <cell r="O577" t="str">
            <v/>
          </cell>
        </row>
        <row r="578">
          <cell r="A578" t="str">
            <v>_/_6213_/_</v>
          </cell>
          <cell r="C578" t="str">
            <v>6213</v>
          </cell>
          <cell r="E578" t="str">
            <v>TB Total - Askari Commercial Bank Limited Term finance III</v>
          </cell>
          <cell r="F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M578">
            <v>0</v>
          </cell>
          <cell r="N578" t="str">
            <v/>
          </cell>
          <cell r="O578">
            <v>0</v>
          </cell>
        </row>
        <row r="579">
          <cell r="A579">
            <v>0</v>
          </cell>
          <cell r="C579" t="str">
            <v>6214</v>
          </cell>
          <cell r="N579" t="str">
            <v/>
          </cell>
          <cell r="O579" t="str">
            <v/>
          </cell>
        </row>
        <row r="580">
          <cell r="A580" t="str">
            <v>_/_6214_/_</v>
          </cell>
          <cell r="C580" t="str">
            <v>6214</v>
          </cell>
          <cell r="E580" t="str">
            <v>TB Total - Askari Commercial Bank Limited Term finance IV</v>
          </cell>
          <cell r="F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M580">
            <v>0</v>
          </cell>
          <cell r="N580" t="str">
            <v/>
          </cell>
          <cell r="O580">
            <v>0</v>
          </cell>
        </row>
        <row r="581">
          <cell r="A581">
            <v>0</v>
          </cell>
          <cell r="C581" t="str">
            <v>6215</v>
          </cell>
          <cell r="N581" t="str">
            <v/>
          </cell>
          <cell r="O581" t="str">
            <v/>
          </cell>
        </row>
        <row r="582">
          <cell r="A582" t="str">
            <v>_/_6215_/_</v>
          </cell>
          <cell r="C582" t="str">
            <v>6215</v>
          </cell>
          <cell r="E582" t="str">
            <v>TB Total - Askari Commercial Bank Limited Term finance v</v>
          </cell>
          <cell r="F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M582">
            <v>0</v>
          </cell>
          <cell r="N582" t="str">
            <v/>
          </cell>
          <cell r="O582">
            <v>0</v>
          </cell>
        </row>
        <row r="583">
          <cell r="A583">
            <v>0</v>
          </cell>
          <cell r="C583" t="str">
            <v>6216</v>
          </cell>
          <cell r="N583" t="str">
            <v/>
          </cell>
          <cell r="O583" t="str">
            <v/>
          </cell>
        </row>
        <row r="584">
          <cell r="A584" t="str">
            <v>_/_6216_/_332111</v>
          </cell>
          <cell r="B584">
            <v>0</v>
          </cell>
          <cell r="C584" t="str">
            <v>6216</v>
          </cell>
          <cell r="D584" t="str">
            <v>332111</v>
          </cell>
          <cell r="E584" t="str">
            <v>ACBL, Abdali Road Br., Multan,</v>
          </cell>
          <cell r="F584">
            <v>-20196000</v>
          </cell>
          <cell r="H584">
            <v>0</v>
          </cell>
          <cell r="I584">
            <v>-20196000</v>
          </cell>
          <cell r="J584">
            <v>0</v>
          </cell>
          <cell r="K584">
            <v>-20196000</v>
          </cell>
          <cell r="M584">
            <v>-20196000</v>
          </cell>
          <cell r="N584">
            <v>0</v>
          </cell>
          <cell r="O584">
            <v>0</v>
          </cell>
        </row>
        <row r="585">
          <cell r="A585" t="str">
            <v>_/_6216_/_</v>
          </cell>
          <cell r="C585" t="str">
            <v>6216</v>
          </cell>
          <cell r="E585" t="str">
            <v>TB Total - Askari Commercial Bank Limited</v>
          </cell>
          <cell r="F585">
            <v>-20196000</v>
          </cell>
          <cell r="H585">
            <v>0</v>
          </cell>
          <cell r="I585">
            <v>-20196000</v>
          </cell>
          <cell r="J585">
            <v>0</v>
          </cell>
          <cell r="K585">
            <v>-20196000</v>
          </cell>
          <cell r="M585">
            <v>-20196000</v>
          </cell>
          <cell r="N585">
            <v>0</v>
          </cell>
          <cell r="O585">
            <v>0</v>
          </cell>
        </row>
        <row r="586">
          <cell r="A586">
            <v>0</v>
          </cell>
          <cell r="C586" t="str">
            <v>6221</v>
          </cell>
          <cell r="N586" t="str">
            <v/>
          </cell>
          <cell r="O586" t="str">
            <v/>
          </cell>
        </row>
        <row r="587">
          <cell r="A587" t="str">
            <v>_/_6221_/_332101</v>
          </cell>
          <cell r="B587">
            <v>0</v>
          </cell>
          <cell r="C587" t="str">
            <v>6221</v>
          </cell>
          <cell r="D587" t="str">
            <v>332101</v>
          </cell>
          <cell r="E587" t="str">
            <v>HBL Corporate Br. Multan Fixed</v>
          </cell>
          <cell r="F587">
            <v>-103496920</v>
          </cell>
          <cell r="H587">
            <v>0</v>
          </cell>
          <cell r="I587">
            <v>-103496920</v>
          </cell>
          <cell r="J587">
            <v>0</v>
          </cell>
          <cell r="K587">
            <v>-103496920</v>
          </cell>
          <cell r="M587">
            <v>-86247180</v>
          </cell>
          <cell r="N587">
            <v>0.20000352475292527</v>
          </cell>
          <cell r="O587">
            <v>-17249740</v>
          </cell>
        </row>
        <row r="588">
          <cell r="A588" t="str">
            <v>_/_6221_/_332119</v>
          </cell>
          <cell r="B588">
            <v>0</v>
          </cell>
          <cell r="C588" t="str">
            <v>6221</v>
          </cell>
          <cell r="D588" t="str">
            <v>332119</v>
          </cell>
          <cell r="E588" t="str">
            <v>HBL, Corporate Br., Multan, Dem</v>
          </cell>
          <cell r="F588">
            <v>-4890138</v>
          </cell>
          <cell r="H588">
            <v>0</v>
          </cell>
          <cell r="I588">
            <v>-4890138</v>
          </cell>
          <cell r="J588">
            <v>0</v>
          </cell>
          <cell r="K588">
            <v>-4890138</v>
          </cell>
          <cell r="M588">
            <v>0</v>
          </cell>
          <cell r="N588" t="str">
            <v/>
          </cell>
          <cell r="O588">
            <v>-4890138</v>
          </cell>
        </row>
        <row r="589">
          <cell r="A589" t="str">
            <v>_/_6221_/_332120</v>
          </cell>
          <cell r="B589">
            <v>0</v>
          </cell>
          <cell r="C589" t="str">
            <v>6221</v>
          </cell>
          <cell r="D589" t="str">
            <v>332120</v>
          </cell>
          <cell r="E589" t="str">
            <v>HBL, Corporate Br., Multan, Dem</v>
          </cell>
          <cell r="F589">
            <v>-29000000</v>
          </cell>
          <cell r="H589">
            <v>0</v>
          </cell>
          <cell r="I589">
            <v>-29000000</v>
          </cell>
          <cell r="J589">
            <v>0</v>
          </cell>
          <cell r="K589">
            <v>-29000000</v>
          </cell>
          <cell r="M589">
            <v>0</v>
          </cell>
          <cell r="N589" t="str">
            <v/>
          </cell>
          <cell r="O589">
            <v>-29000000</v>
          </cell>
        </row>
        <row r="590">
          <cell r="A590" t="str">
            <v>_/_6221_/_332121</v>
          </cell>
          <cell r="B590">
            <v>0</v>
          </cell>
          <cell r="C590" t="str">
            <v>6221</v>
          </cell>
          <cell r="D590" t="str">
            <v>332121</v>
          </cell>
          <cell r="E590" t="str">
            <v>HBL, Corporate Br., Multan, Dem</v>
          </cell>
          <cell r="F590">
            <v>-6579000</v>
          </cell>
          <cell r="H590">
            <v>0</v>
          </cell>
          <cell r="I590">
            <v>-6579000</v>
          </cell>
          <cell r="J590">
            <v>0</v>
          </cell>
          <cell r="K590">
            <v>-6579000</v>
          </cell>
          <cell r="M590">
            <v>0</v>
          </cell>
          <cell r="N590" t="str">
            <v/>
          </cell>
          <cell r="O590">
            <v>-6579000</v>
          </cell>
        </row>
        <row r="591">
          <cell r="A591" t="str">
            <v>_/_6221_/_332122</v>
          </cell>
          <cell r="B591">
            <v>0</v>
          </cell>
          <cell r="C591" t="str">
            <v>6221</v>
          </cell>
          <cell r="D591" t="str">
            <v>332122</v>
          </cell>
          <cell r="E591" t="str">
            <v>HBL, Corporate Br., Multan, Dem</v>
          </cell>
          <cell r="F591">
            <v>-58347009.600000001</v>
          </cell>
          <cell r="H591">
            <v>0</v>
          </cell>
          <cell r="I591">
            <v>-58347009.600000001</v>
          </cell>
          <cell r="J591">
            <v>0</v>
          </cell>
          <cell r="K591">
            <v>-58347009.600000001</v>
          </cell>
          <cell r="M591">
            <v>0</v>
          </cell>
          <cell r="N591" t="str">
            <v/>
          </cell>
          <cell r="O591">
            <v>-58347009.600000001</v>
          </cell>
        </row>
        <row r="592">
          <cell r="A592" t="str">
            <v>_/_6221_/_</v>
          </cell>
          <cell r="C592" t="str">
            <v>6221</v>
          </cell>
          <cell r="E592" t="str">
            <v>TB Total - Habib Bank Limited - Demand finance</v>
          </cell>
          <cell r="F592">
            <v>-202313067.59999999</v>
          </cell>
          <cell r="H592">
            <v>0</v>
          </cell>
          <cell r="I592">
            <v>-202313067.59999999</v>
          </cell>
          <cell r="J592">
            <v>0</v>
          </cell>
          <cell r="K592">
            <v>-202313067.59999999</v>
          </cell>
          <cell r="M592">
            <v>-86247180</v>
          </cell>
          <cell r="N592">
            <v>1.3457354501329781</v>
          </cell>
          <cell r="O592">
            <v>-116065887.59999999</v>
          </cell>
        </row>
        <row r="593">
          <cell r="A593">
            <v>0</v>
          </cell>
          <cell r="C593" t="str">
            <v>6222</v>
          </cell>
          <cell r="N593" t="str">
            <v/>
          </cell>
          <cell r="O593" t="str">
            <v/>
          </cell>
        </row>
        <row r="594">
          <cell r="A594" t="str">
            <v>_/_6222_/_332102</v>
          </cell>
          <cell r="B594">
            <v>0</v>
          </cell>
          <cell r="C594" t="str">
            <v>6222</v>
          </cell>
          <cell r="D594" t="str">
            <v>332102</v>
          </cell>
          <cell r="E594" t="str">
            <v>HBL Corporate Br. Multan Demand</v>
          </cell>
          <cell r="F594">
            <v>-18494324</v>
          </cell>
          <cell r="H594">
            <v>0</v>
          </cell>
          <cell r="I594">
            <v>-18494324</v>
          </cell>
          <cell r="J594">
            <v>0</v>
          </cell>
          <cell r="K594">
            <v>-18494324</v>
          </cell>
          <cell r="M594">
            <v>0</v>
          </cell>
          <cell r="N594" t="str">
            <v/>
          </cell>
          <cell r="O594">
            <v>-18494324</v>
          </cell>
        </row>
        <row r="595">
          <cell r="A595" t="str">
            <v>_/_6222_/_</v>
          </cell>
          <cell r="C595" t="str">
            <v>6222</v>
          </cell>
          <cell r="E595" t="str">
            <v>TB Total - Habib Bank Limited - Demand finance - II</v>
          </cell>
          <cell r="F595">
            <v>-18494324</v>
          </cell>
          <cell r="H595">
            <v>0</v>
          </cell>
          <cell r="I595">
            <v>-18494324</v>
          </cell>
          <cell r="J595">
            <v>0</v>
          </cell>
          <cell r="K595">
            <v>-18494324</v>
          </cell>
          <cell r="M595">
            <v>0</v>
          </cell>
          <cell r="N595" t="str">
            <v/>
          </cell>
          <cell r="O595">
            <v>-18494324</v>
          </cell>
        </row>
        <row r="596">
          <cell r="A596">
            <v>0</v>
          </cell>
          <cell r="C596" t="str">
            <v>6223</v>
          </cell>
          <cell r="N596" t="str">
            <v/>
          </cell>
          <cell r="O596" t="str">
            <v/>
          </cell>
        </row>
        <row r="597">
          <cell r="A597" t="str">
            <v>_/_6223_/_332108</v>
          </cell>
          <cell r="B597">
            <v>0</v>
          </cell>
          <cell r="C597" t="str">
            <v>6223</v>
          </cell>
          <cell r="D597" t="str">
            <v>332108</v>
          </cell>
          <cell r="E597" t="str">
            <v>HBL, Corporate Br., Multan, Fix</v>
          </cell>
          <cell r="F597">
            <v>-63087400</v>
          </cell>
          <cell r="H597">
            <v>0</v>
          </cell>
          <cell r="I597">
            <v>-63087400</v>
          </cell>
          <cell r="J597">
            <v>0</v>
          </cell>
          <cell r="K597">
            <v>-63087400</v>
          </cell>
          <cell r="M597">
            <v>-43469950</v>
          </cell>
          <cell r="N597">
            <v>0.45128761362734487</v>
          </cell>
          <cell r="O597">
            <v>-19617450</v>
          </cell>
        </row>
        <row r="598">
          <cell r="A598" t="str">
            <v>_/_6223_/_332110</v>
          </cell>
          <cell r="B598">
            <v>0</v>
          </cell>
          <cell r="C598" t="str">
            <v>6223</v>
          </cell>
          <cell r="D598" t="str">
            <v>332110</v>
          </cell>
          <cell r="E598" t="str">
            <v>HBL, Corporate Br., Multan, LTFO</v>
          </cell>
          <cell r="F598">
            <v>-34521000</v>
          </cell>
          <cell r="H598">
            <v>0</v>
          </cell>
          <cell r="I598">
            <v>-34521000</v>
          </cell>
          <cell r="J598">
            <v>0</v>
          </cell>
          <cell r="K598">
            <v>-34521000</v>
          </cell>
          <cell r="M598">
            <v>-39823500</v>
          </cell>
          <cell r="N598">
            <v>-0.13315002448303137</v>
          </cell>
          <cell r="O598">
            <v>5302500</v>
          </cell>
        </row>
        <row r="599">
          <cell r="A599" t="str">
            <v>_/_6223_/_</v>
          </cell>
          <cell r="C599" t="str">
            <v>6223</v>
          </cell>
          <cell r="E599" t="str">
            <v>TB Total - Habib Bank Limited - FAF</v>
          </cell>
          <cell r="F599">
            <v>-97608400</v>
          </cell>
          <cell r="H599">
            <v>0</v>
          </cell>
          <cell r="I599">
            <v>-97608400</v>
          </cell>
          <cell r="J599">
            <v>0</v>
          </cell>
          <cell r="K599">
            <v>-97608400</v>
          </cell>
          <cell r="M599">
            <v>-83293450</v>
          </cell>
          <cell r="N599">
            <v>0.17186165298711964</v>
          </cell>
          <cell r="O599">
            <v>-14314950</v>
          </cell>
        </row>
        <row r="600">
          <cell r="A600">
            <v>0</v>
          </cell>
          <cell r="C600" t="str">
            <v>6224</v>
          </cell>
          <cell r="N600" t="str">
            <v/>
          </cell>
          <cell r="O600" t="str">
            <v/>
          </cell>
        </row>
        <row r="601">
          <cell r="A601" t="str">
            <v>_/_6224_/_332103</v>
          </cell>
          <cell r="B601">
            <v>0</v>
          </cell>
          <cell r="C601" t="str">
            <v>6224</v>
          </cell>
          <cell r="D601" t="str">
            <v>332103</v>
          </cell>
          <cell r="E601" t="str">
            <v>NBP Main Br. Multan Demand Fina</v>
          </cell>
          <cell r="F601">
            <v>-40474022.07</v>
          </cell>
          <cell r="H601">
            <v>0</v>
          </cell>
          <cell r="I601">
            <v>-40474022.07</v>
          </cell>
          <cell r="J601">
            <v>0</v>
          </cell>
          <cell r="K601">
            <v>-40474022.07</v>
          </cell>
          <cell r="M601">
            <v>-16193065</v>
          </cell>
          <cell r="N601">
            <v>1.4994664117015526</v>
          </cell>
          <cell r="O601">
            <v>-24280957.07</v>
          </cell>
        </row>
        <row r="602">
          <cell r="A602" t="str">
            <v>_/_6224_/_332112</v>
          </cell>
          <cell r="B602">
            <v>0</v>
          </cell>
          <cell r="C602" t="str">
            <v>6224</v>
          </cell>
          <cell r="D602" t="str">
            <v>332112</v>
          </cell>
          <cell r="E602" t="str">
            <v>NBP, Main Br., Multan, LTF-EOP</v>
          </cell>
          <cell r="F602">
            <v>-21579234</v>
          </cell>
          <cell r="H602">
            <v>0</v>
          </cell>
          <cell r="I602">
            <v>-21579234</v>
          </cell>
          <cell r="J602">
            <v>0</v>
          </cell>
          <cell r="K602">
            <v>-21579234</v>
          </cell>
          <cell r="M602">
            <v>-24276638</v>
          </cell>
          <cell r="N602">
            <v>-0.11111110195736329</v>
          </cell>
          <cell r="O602">
            <v>2697404</v>
          </cell>
        </row>
        <row r="603">
          <cell r="A603" t="str">
            <v>_/_6224_/_</v>
          </cell>
          <cell r="C603" t="str">
            <v>6224</v>
          </cell>
          <cell r="E603" t="str">
            <v>TB Total - National Bank of Pakistan DF I</v>
          </cell>
          <cell r="F603">
            <v>-62053256.07</v>
          </cell>
          <cell r="H603">
            <v>0</v>
          </cell>
          <cell r="I603">
            <v>-62053256.07</v>
          </cell>
          <cell r="J603">
            <v>0</v>
          </cell>
          <cell r="K603">
            <v>-62053256.07</v>
          </cell>
          <cell r="M603">
            <v>-40469703</v>
          </cell>
          <cell r="N603">
            <v>0.53332620380238527</v>
          </cell>
          <cell r="O603">
            <v>-21583553.07</v>
          </cell>
        </row>
        <row r="604">
          <cell r="A604">
            <v>0</v>
          </cell>
          <cell r="C604" t="str">
            <v>6225</v>
          </cell>
          <cell r="N604" t="str">
            <v/>
          </cell>
          <cell r="O604" t="str">
            <v/>
          </cell>
        </row>
        <row r="605">
          <cell r="A605" t="str">
            <v>_/_6225_/_332105</v>
          </cell>
          <cell r="B605">
            <v>0</v>
          </cell>
          <cell r="C605" t="str">
            <v>6225</v>
          </cell>
          <cell r="D605" t="str">
            <v>332105</v>
          </cell>
          <cell r="E605" t="str">
            <v>NBP Main Br. Multan Demand Fina</v>
          </cell>
          <cell r="F605">
            <v>-26316108</v>
          </cell>
          <cell r="H605">
            <v>0</v>
          </cell>
          <cell r="I605">
            <v>-26316108</v>
          </cell>
          <cell r="J605">
            <v>0</v>
          </cell>
          <cell r="K605">
            <v>-26316108</v>
          </cell>
          <cell r="M605">
            <v>-12273112</v>
          </cell>
          <cell r="N605">
            <v>1.1442082497087944</v>
          </cell>
          <cell r="O605">
            <v>-14042996</v>
          </cell>
        </row>
        <row r="606">
          <cell r="A606" t="str">
            <v>_/_6225_/_332113</v>
          </cell>
          <cell r="B606">
            <v>0</v>
          </cell>
          <cell r="C606" t="str">
            <v>6225</v>
          </cell>
          <cell r="D606" t="str">
            <v>332113</v>
          </cell>
          <cell r="E606" t="str">
            <v>NBP, Main Br., Multan, LTF-EOP</v>
          </cell>
          <cell r="F606">
            <v>-14927905.6</v>
          </cell>
          <cell r="H606">
            <v>0</v>
          </cell>
          <cell r="I606">
            <v>-14927905.6</v>
          </cell>
          <cell r="J606">
            <v>0</v>
          </cell>
          <cell r="K606">
            <v>-14927905.6</v>
          </cell>
          <cell r="M606">
            <v>-16793894</v>
          </cell>
          <cell r="N606">
            <v>-0.11111112169696917</v>
          </cell>
          <cell r="O606">
            <v>1865988.4000000004</v>
          </cell>
        </row>
        <row r="607">
          <cell r="A607" t="str">
            <v>_/_6225_/_</v>
          </cell>
          <cell r="C607" t="str">
            <v>6225</v>
          </cell>
          <cell r="E607" t="str">
            <v>TB Total - National Bank of Pakistan DF II</v>
          </cell>
          <cell r="F607">
            <v>-41244013.600000001</v>
          </cell>
          <cell r="H607">
            <v>0</v>
          </cell>
          <cell r="I607">
            <v>-41244013.600000001</v>
          </cell>
          <cell r="J607">
            <v>0</v>
          </cell>
          <cell r="K607">
            <v>-41244013.600000001</v>
          </cell>
          <cell r="M607">
            <v>-29067006</v>
          </cell>
          <cell r="N607">
            <v>0.41892885700027038</v>
          </cell>
          <cell r="O607">
            <v>-12177007.600000001</v>
          </cell>
        </row>
        <row r="608">
          <cell r="A608">
            <v>0</v>
          </cell>
          <cell r="C608" t="str">
            <v>6226</v>
          </cell>
          <cell r="N608" t="str">
            <v/>
          </cell>
          <cell r="O608" t="str">
            <v/>
          </cell>
        </row>
        <row r="609">
          <cell r="A609" t="str">
            <v>_/_6226_/_332107</v>
          </cell>
          <cell r="B609">
            <v>0</v>
          </cell>
          <cell r="C609" t="str">
            <v>6226</v>
          </cell>
          <cell r="D609" t="str">
            <v>332107</v>
          </cell>
          <cell r="E609" t="str">
            <v>UBL, Abdali Road Br., Multan, D</v>
          </cell>
          <cell r="F609">
            <v>-262884204</v>
          </cell>
          <cell r="H609">
            <v>0</v>
          </cell>
          <cell r="I609">
            <v>-262884204</v>
          </cell>
          <cell r="J609">
            <v>0</v>
          </cell>
          <cell r="K609">
            <v>-262884204</v>
          </cell>
          <cell r="M609">
            <v>-262884204</v>
          </cell>
          <cell r="N609">
            <v>0</v>
          </cell>
          <cell r="O609">
            <v>0</v>
          </cell>
        </row>
        <row r="610">
          <cell r="A610" t="str">
            <v>_/_6226_/_332109</v>
          </cell>
          <cell r="B610">
            <v>0</v>
          </cell>
          <cell r="C610" t="str">
            <v>6226</v>
          </cell>
          <cell r="D610" t="str">
            <v>332109</v>
          </cell>
          <cell r="E610" t="str">
            <v>UBL, Abdali Road Br., Multan, LTFO</v>
          </cell>
          <cell r="F610">
            <v>-64782464</v>
          </cell>
          <cell r="H610">
            <v>0</v>
          </cell>
          <cell r="I610">
            <v>-64782464</v>
          </cell>
          <cell r="J610">
            <v>0</v>
          </cell>
          <cell r="K610">
            <v>-64782464</v>
          </cell>
          <cell r="M610">
            <v>-58304218</v>
          </cell>
          <cell r="N610">
            <v>0.11111110348825877</v>
          </cell>
          <cell r="O610">
            <v>-6478246</v>
          </cell>
        </row>
        <row r="611">
          <cell r="A611" t="str">
            <v>_/_6226_/_</v>
          </cell>
          <cell r="C611" t="str">
            <v>6226</v>
          </cell>
          <cell r="E611" t="str">
            <v>TB Total - United Bank Limited DF</v>
          </cell>
          <cell r="F611">
            <v>-327666668</v>
          </cell>
          <cell r="H611">
            <v>0</v>
          </cell>
          <cell r="I611">
            <v>-327666668</v>
          </cell>
          <cell r="J611">
            <v>0</v>
          </cell>
          <cell r="K611">
            <v>-327666668</v>
          </cell>
          <cell r="M611">
            <v>-321188422</v>
          </cell>
          <cell r="N611">
            <v>2.0169612465047074E-2</v>
          </cell>
          <cell r="O611">
            <v>-6478246</v>
          </cell>
        </row>
        <row r="612">
          <cell r="A612">
            <v>0</v>
          </cell>
          <cell r="C612" t="str">
            <v>6227</v>
          </cell>
          <cell r="N612" t="str">
            <v/>
          </cell>
          <cell r="O612" t="str">
            <v/>
          </cell>
        </row>
        <row r="613">
          <cell r="A613" t="str">
            <v>_/_6227_/_</v>
          </cell>
          <cell r="C613" t="str">
            <v>6227</v>
          </cell>
          <cell r="E613" t="str">
            <v>TB Total - Muslim Commercial Bank Limited DF</v>
          </cell>
          <cell r="F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M613">
            <v>0</v>
          </cell>
          <cell r="N613" t="str">
            <v/>
          </cell>
          <cell r="O613">
            <v>0</v>
          </cell>
        </row>
        <row r="614">
          <cell r="A614">
            <v>0</v>
          </cell>
          <cell r="C614" t="str">
            <v>6228</v>
          </cell>
          <cell r="N614" t="str">
            <v/>
          </cell>
          <cell r="O614" t="str">
            <v/>
          </cell>
        </row>
        <row r="615">
          <cell r="A615" t="str">
            <v>_/_6228_/_113208</v>
          </cell>
          <cell r="B615">
            <v>0</v>
          </cell>
          <cell r="C615" t="str">
            <v>6228</v>
          </cell>
          <cell r="D615" t="str">
            <v>113208</v>
          </cell>
          <cell r="E615" t="str">
            <v>FCML U-3 HBL Demand Finance</v>
          </cell>
          <cell r="F615">
            <v>7949157.75</v>
          </cell>
          <cell r="H615">
            <v>0</v>
          </cell>
          <cell r="I615">
            <v>7949157.75</v>
          </cell>
          <cell r="J615">
            <v>0</v>
          </cell>
          <cell r="K615">
            <v>7949157.75</v>
          </cell>
          <cell r="M615">
            <v>-0.25</v>
          </cell>
          <cell r="N615">
            <v>-31796632</v>
          </cell>
          <cell r="O615">
            <v>7949158</v>
          </cell>
        </row>
        <row r="616">
          <cell r="A616" t="str">
            <v>_/_6228_/_</v>
          </cell>
          <cell r="C616" t="str">
            <v>6228</v>
          </cell>
          <cell r="E616" t="str">
            <v>TB Total - FCML U-3 HBL Demand Finance</v>
          </cell>
          <cell r="F616">
            <v>7949157.75</v>
          </cell>
          <cell r="H616">
            <v>0</v>
          </cell>
          <cell r="I616">
            <v>7949157.75</v>
          </cell>
          <cell r="J616">
            <v>0</v>
          </cell>
          <cell r="K616">
            <v>7949157.75</v>
          </cell>
          <cell r="M616">
            <v>-0.25</v>
          </cell>
          <cell r="N616">
            <v>-31796632</v>
          </cell>
          <cell r="O616">
            <v>7949158</v>
          </cell>
        </row>
        <row r="617">
          <cell r="A617">
            <v>0</v>
          </cell>
          <cell r="C617" t="str">
            <v>6231</v>
          </cell>
          <cell r="N617" t="str">
            <v/>
          </cell>
          <cell r="O617" t="str">
            <v/>
          </cell>
        </row>
        <row r="618">
          <cell r="A618" t="str">
            <v>_/_6231_/_332104</v>
          </cell>
          <cell r="B618">
            <v>0</v>
          </cell>
          <cell r="C618" t="str">
            <v>6231</v>
          </cell>
          <cell r="D618" t="str">
            <v>332104</v>
          </cell>
          <cell r="E618" t="str">
            <v>Meezan Bank Demand Finance A/C</v>
          </cell>
          <cell r="F618">
            <v>-201921386.34</v>
          </cell>
          <cell r="H618">
            <v>0</v>
          </cell>
          <cell r="I618">
            <v>-201921386.34</v>
          </cell>
          <cell r="J618">
            <v>0</v>
          </cell>
          <cell r="K618">
            <v>-201921386.34</v>
          </cell>
          <cell r="M618">
            <v>-201921386.34</v>
          </cell>
          <cell r="N618">
            <v>0</v>
          </cell>
          <cell r="O618">
            <v>0</v>
          </cell>
        </row>
        <row r="619">
          <cell r="A619" t="str">
            <v>_/_6231_/_</v>
          </cell>
          <cell r="C619" t="str">
            <v>6231</v>
          </cell>
          <cell r="E619" t="str">
            <v>TB Total - Meezan Bank Limited - Musharika</v>
          </cell>
          <cell r="F619">
            <v>-201921386.34</v>
          </cell>
          <cell r="H619">
            <v>0</v>
          </cell>
          <cell r="I619">
            <v>-201921386.34</v>
          </cell>
          <cell r="J619">
            <v>0</v>
          </cell>
          <cell r="K619">
            <v>-201921386.34</v>
          </cell>
          <cell r="M619">
            <v>-201921386.34</v>
          </cell>
          <cell r="N619">
            <v>0</v>
          </cell>
          <cell r="O619">
            <v>0</v>
          </cell>
        </row>
        <row r="620">
          <cell r="A620">
            <v>0</v>
          </cell>
          <cell r="C620" t="str">
            <v>6232</v>
          </cell>
          <cell r="N620" t="str">
            <v/>
          </cell>
          <cell r="O620" t="str">
            <v/>
          </cell>
        </row>
        <row r="621">
          <cell r="A621" t="str">
            <v>_/_6232_/_332106</v>
          </cell>
          <cell r="B621">
            <v>0</v>
          </cell>
          <cell r="C621" t="str">
            <v>6232</v>
          </cell>
          <cell r="D621" t="str">
            <v>332106</v>
          </cell>
          <cell r="E621" t="str">
            <v>Meezan Bank, Morabaha Finance</v>
          </cell>
          <cell r="F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M621">
            <v>0</v>
          </cell>
          <cell r="N621" t="str">
            <v/>
          </cell>
          <cell r="O621">
            <v>0</v>
          </cell>
        </row>
        <row r="622">
          <cell r="A622" t="str">
            <v>_/_6232_/_</v>
          </cell>
          <cell r="C622" t="str">
            <v>6232</v>
          </cell>
          <cell r="E622" t="str">
            <v>TB Total - Meezan Bank Limited - Murabaha</v>
          </cell>
          <cell r="F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M622">
            <v>0</v>
          </cell>
          <cell r="N622" t="str">
            <v/>
          </cell>
          <cell r="O622">
            <v>0</v>
          </cell>
        </row>
        <row r="623">
          <cell r="A623">
            <v>0</v>
          </cell>
          <cell r="C623" t="str">
            <v>6233</v>
          </cell>
          <cell r="N623" t="str">
            <v/>
          </cell>
          <cell r="O623" t="str">
            <v/>
          </cell>
        </row>
        <row r="624">
          <cell r="A624" t="str">
            <v>_/_6233_/_332114</v>
          </cell>
          <cell r="B624">
            <v>0</v>
          </cell>
          <cell r="C624" t="str">
            <v>6233</v>
          </cell>
          <cell r="D624" t="str">
            <v>332114</v>
          </cell>
          <cell r="E624" t="str">
            <v>UBL, Abdali Road Br., Multan, D</v>
          </cell>
          <cell r="F624">
            <v>-226584000</v>
          </cell>
          <cell r="H624">
            <v>0</v>
          </cell>
          <cell r="I624">
            <v>-226584000</v>
          </cell>
          <cell r="J624">
            <v>0</v>
          </cell>
          <cell r="K624">
            <v>-226584000</v>
          </cell>
          <cell r="M624">
            <v>-22328167</v>
          </cell>
          <cell r="N624">
            <v>9.1478997357911194</v>
          </cell>
          <cell r="O624">
            <v>-204255833</v>
          </cell>
        </row>
        <row r="625">
          <cell r="A625" t="str">
            <v>_/_6233_/_</v>
          </cell>
          <cell r="C625" t="str">
            <v>6233</v>
          </cell>
          <cell r="E625" t="str">
            <v>TB Total - United Bank Limited DF II</v>
          </cell>
          <cell r="F625">
            <v>-226584000</v>
          </cell>
          <cell r="H625">
            <v>0</v>
          </cell>
          <cell r="I625">
            <v>-226584000</v>
          </cell>
          <cell r="J625">
            <v>0</v>
          </cell>
          <cell r="K625">
            <v>-226584000</v>
          </cell>
          <cell r="M625">
            <v>-22328167</v>
          </cell>
          <cell r="N625">
            <v>9.1478997357911194</v>
          </cell>
          <cell r="O625">
            <v>-204255833</v>
          </cell>
        </row>
        <row r="626">
          <cell r="A626">
            <v>0</v>
          </cell>
          <cell r="C626" t="str">
            <v>6234</v>
          </cell>
          <cell r="N626" t="str">
            <v/>
          </cell>
          <cell r="O626" t="str">
            <v/>
          </cell>
        </row>
        <row r="627">
          <cell r="A627" t="str">
            <v>_/_6234_/_332115</v>
          </cell>
          <cell r="B627">
            <v>0</v>
          </cell>
          <cell r="C627" t="str">
            <v>6234</v>
          </cell>
          <cell r="D627" t="str">
            <v>332115</v>
          </cell>
          <cell r="E627" t="str">
            <v>UBL, Abdali Road Br., Multan, D</v>
          </cell>
          <cell r="F627">
            <v>-50000000</v>
          </cell>
          <cell r="H627">
            <v>0</v>
          </cell>
          <cell r="I627">
            <v>-50000000</v>
          </cell>
          <cell r="J627">
            <v>0</v>
          </cell>
          <cell r="K627">
            <v>-50000000</v>
          </cell>
          <cell r="M627">
            <v>-50000000</v>
          </cell>
          <cell r="N627">
            <v>0</v>
          </cell>
          <cell r="O627">
            <v>0</v>
          </cell>
        </row>
        <row r="628">
          <cell r="A628" t="str">
            <v>_/_6234_/_</v>
          </cell>
          <cell r="C628" t="str">
            <v>6234</v>
          </cell>
          <cell r="E628" t="str">
            <v>TB Total - United Bank Limited DF III</v>
          </cell>
          <cell r="F628">
            <v>-50000000</v>
          </cell>
          <cell r="H628">
            <v>0</v>
          </cell>
          <cell r="I628">
            <v>-50000000</v>
          </cell>
          <cell r="J628">
            <v>0</v>
          </cell>
          <cell r="K628">
            <v>-50000000</v>
          </cell>
          <cell r="M628">
            <v>-50000000</v>
          </cell>
          <cell r="N628">
            <v>0</v>
          </cell>
          <cell r="O628">
            <v>0</v>
          </cell>
        </row>
        <row r="629">
          <cell r="A629">
            <v>0</v>
          </cell>
          <cell r="C629" t="str">
            <v>6235</v>
          </cell>
          <cell r="N629" t="str">
            <v/>
          </cell>
          <cell r="O629" t="str">
            <v/>
          </cell>
        </row>
        <row r="630">
          <cell r="A630" t="str">
            <v>_/_6235_/_332117</v>
          </cell>
          <cell r="B630">
            <v>0</v>
          </cell>
          <cell r="C630" t="str">
            <v>6235</v>
          </cell>
          <cell r="D630" t="str">
            <v>332117</v>
          </cell>
          <cell r="E630" t="str">
            <v>ABL, ChenOne Br., Multan, Deman</v>
          </cell>
          <cell r="F630">
            <v>-218580387</v>
          </cell>
          <cell r="H630">
            <v>0</v>
          </cell>
          <cell r="I630">
            <v>-218580387</v>
          </cell>
          <cell r="J630">
            <v>0</v>
          </cell>
          <cell r="K630">
            <v>-218580387</v>
          </cell>
          <cell r="M630">
            <v>-3173300</v>
          </cell>
          <cell r="N630">
            <v>67.881097595562977</v>
          </cell>
          <cell r="O630">
            <v>-215407087</v>
          </cell>
        </row>
        <row r="631">
          <cell r="A631" t="str">
            <v>_/_6235_/_</v>
          </cell>
          <cell r="C631" t="str">
            <v>6235</v>
          </cell>
          <cell r="E631" t="str">
            <v>TB Total - Allied Bank Limited DF</v>
          </cell>
          <cell r="F631">
            <v>-218580387</v>
          </cell>
          <cell r="H631">
            <v>0</v>
          </cell>
          <cell r="I631">
            <v>-218580387</v>
          </cell>
          <cell r="J631">
            <v>0</v>
          </cell>
          <cell r="K631">
            <v>-218580387</v>
          </cell>
          <cell r="M631">
            <v>-3173300</v>
          </cell>
          <cell r="N631">
            <v>67.881097595562977</v>
          </cell>
          <cell r="O631">
            <v>-215407087</v>
          </cell>
        </row>
        <row r="632">
          <cell r="A632">
            <v>0</v>
          </cell>
          <cell r="C632" t="str">
            <v>6236</v>
          </cell>
          <cell r="N632" t="str">
            <v/>
          </cell>
          <cell r="O632" t="str">
            <v/>
          </cell>
        </row>
        <row r="633">
          <cell r="A633" t="str">
            <v>_/_6236_/_332118</v>
          </cell>
          <cell r="B633">
            <v>0</v>
          </cell>
          <cell r="C633" t="str">
            <v>6236</v>
          </cell>
          <cell r="D633" t="str">
            <v>332118</v>
          </cell>
          <cell r="E633" t="str">
            <v>Faysal Bank Ltd, Old Bahawalpur</v>
          </cell>
          <cell r="F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M633">
            <v>-29000000</v>
          </cell>
          <cell r="N633">
            <v>-1</v>
          </cell>
          <cell r="O633">
            <v>29000000</v>
          </cell>
        </row>
        <row r="634">
          <cell r="A634" t="str">
            <v>_/_6236_/_</v>
          </cell>
          <cell r="C634" t="str">
            <v>6236</v>
          </cell>
          <cell r="E634" t="str">
            <v>TB Total - Faysal Bank Term Finance</v>
          </cell>
          <cell r="F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M634">
            <v>-29000000</v>
          </cell>
          <cell r="N634">
            <v>-1</v>
          </cell>
          <cell r="O634">
            <v>29000000</v>
          </cell>
        </row>
        <row r="635">
          <cell r="A635">
            <v>0</v>
          </cell>
          <cell r="C635" t="str">
            <v>6241</v>
          </cell>
          <cell r="N635" t="str">
            <v/>
          </cell>
          <cell r="O635" t="str">
            <v/>
          </cell>
        </row>
        <row r="636">
          <cell r="A636" t="str">
            <v>_/_6241_/_351101</v>
          </cell>
          <cell r="B636">
            <v>0</v>
          </cell>
          <cell r="C636" t="str">
            <v>6241</v>
          </cell>
          <cell r="D636" t="str">
            <v>351101</v>
          </cell>
          <cell r="E636" t="str">
            <v>Gratuity Payable</v>
          </cell>
          <cell r="F636">
            <v>-29121425</v>
          </cell>
          <cell r="H636">
            <v>0</v>
          </cell>
          <cell r="I636">
            <v>-29121425</v>
          </cell>
          <cell r="J636">
            <v>0</v>
          </cell>
          <cell r="K636">
            <v>-29121425</v>
          </cell>
          <cell r="M636">
            <v>-23144873</v>
          </cell>
          <cell r="N636">
            <v>0.25822358152494507</v>
          </cell>
          <cell r="O636">
            <v>-5976552</v>
          </cell>
        </row>
        <row r="637">
          <cell r="A637" t="str">
            <v>_/_6241_/_</v>
          </cell>
          <cell r="C637" t="str">
            <v>6241</v>
          </cell>
          <cell r="E637" t="str">
            <v>TB Total - Gratuity</v>
          </cell>
          <cell r="F637">
            <v>-29121425</v>
          </cell>
          <cell r="H637">
            <v>0</v>
          </cell>
          <cell r="I637">
            <v>-29121425</v>
          </cell>
          <cell r="J637">
            <v>0</v>
          </cell>
          <cell r="K637">
            <v>-29121425</v>
          </cell>
          <cell r="M637">
            <v>-23144873</v>
          </cell>
          <cell r="N637">
            <v>0.25822358152494507</v>
          </cell>
          <cell r="O637">
            <v>-5976552</v>
          </cell>
        </row>
        <row r="638">
          <cell r="A638">
            <v>0</v>
          </cell>
          <cell r="C638" t="str">
            <v>6242</v>
          </cell>
          <cell r="N638" t="str">
            <v/>
          </cell>
          <cell r="O638" t="str">
            <v/>
          </cell>
        </row>
        <row r="639">
          <cell r="A639" t="str">
            <v>_/_6242_/_352101</v>
          </cell>
          <cell r="B639">
            <v>0</v>
          </cell>
          <cell r="C639" t="str">
            <v>6242</v>
          </cell>
          <cell r="D639" t="str">
            <v>352101</v>
          </cell>
          <cell r="E639" t="str">
            <v>Deferred Liability for Taxation</v>
          </cell>
          <cell r="F639">
            <v>-584251000</v>
          </cell>
          <cell r="H639">
            <v>0</v>
          </cell>
          <cell r="I639">
            <v>-584251000</v>
          </cell>
          <cell r="J639">
            <v>0</v>
          </cell>
          <cell r="K639">
            <v>-584251000</v>
          </cell>
          <cell r="M639">
            <v>-605349000</v>
          </cell>
          <cell r="N639">
            <v>-3.48526222063636E-2</v>
          </cell>
          <cell r="O639">
            <v>21098000</v>
          </cell>
        </row>
        <row r="640">
          <cell r="A640" t="str">
            <v>_/_6242_/_</v>
          </cell>
          <cell r="C640" t="str">
            <v>6242</v>
          </cell>
          <cell r="E640" t="str">
            <v>TB Total - Deferred taxation</v>
          </cell>
          <cell r="F640">
            <v>-584251000</v>
          </cell>
          <cell r="H640">
            <v>0</v>
          </cell>
          <cell r="I640">
            <v>-584251000</v>
          </cell>
          <cell r="J640">
            <v>0</v>
          </cell>
          <cell r="K640">
            <v>-584251000</v>
          </cell>
          <cell r="M640">
            <v>-605349000</v>
          </cell>
          <cell r="N640">
            <v>-3.48526222063636E-2</v>
          </cell>
          <cell r="O640">
            <v>21098000</v>
          </cell>
        </row>
        <row r="641">
          <cell r="A641">
            <v>0</v>
          </cell>
          <cell r="C641" t="str">
            <v>6251</v>
          </cell>
          <cell r="N641" t="str">
            <v/>
          </cell>
          <cell r="O641" t="str">
            <v/>
          </cell>
        </row>
        <row r="642">
          <cell r="A642" t="str">
            <v>_/_6251_/_314010</v>
          </cell>
          <cell r="B642">
            <v>0</v>
          </cell>
          <cell r="C642" t="str">
            <v>6251</v>
          </cell>
          <cell r="D642" t="str">
            <v>314010</v>
          </cell>
          <cell r="E642" t="str">
            <v>Bills Payable</v>
          </cell>
          <cell r="F642">
            <v>-110821697.05</v>
          </cell>
          <cell r="H642">
            <v>0</v>
          </cell>
          <cell r="I642">
            <v>-110821697.05</v>
          </cell>
          <cell r="J642">
            <v>0</v>
          </cell>
          <cell r="K642">
            <v>-110821697.05</v>
          </cell>
          <cell r="M642">
            <v>-292031090.85000002</v>
          </cell>
          <cell r="N642">
            <v>-0.62051404620159811</v>
          </cell>
          <cell r="O642">
            <v>181209393.80000001</v>
          </cell>
        </row>
        <row r="643">
          <cell r="A643" t="str">
            <v>_/_6251_/_</v>
          </cell>
          <cell r="C643" t="str">
            <v>6251</v>
          </cell>
          <cell r="E643" t="str">
            <v>TB Total - Long term Bills payable</v>
          </cell>
          <cell r="F643">
            <v>-110821697.05</v>
          </cell>
          <cell r="H643">
            <v>0</v>
          </cell>
          <cell r="I643">
            <v>-110821697.05</v>
          </cell>
          <cell r="J643">
            <v>0</v>
          </cell>
          <cell r="K643">
            <v>-110821697.05</v>
          </cell>
          <cell r="M643">
            <v>-292031090.85000002</v>
          </cell>
          <cell r="N643">
            <v>-0.62051404620159811</v>
          </cell>
          <cell r="O643">
            <v>181209393.80000001</v>
          </cell>
        </row>
        <row r="644">
          <cell r="A644">
            <v>0</v>
          </cell>
          <cell r="C644" t="str">
            <v>6261</v>
          </cell>
          <cell r="N644" t="str">
            <v/>
          </cell>
          <cell r="O644" t="str">
            <v/>
          </cell>
        </row>
        <row r="645">
          <cell r="A645" t="str">
            <v>_/_6261_/_334101</v>
          </cell>
          <cell r="B645">
            <v>0</v>
          </cell>
          <cell r="C645" t="str">
            <v>6261</v>
          </cell>
          <cell r="D645" t="str">
            <v>334101</v>
          </cell>
          <cell r="E645" t="str">
            <v>Custom Duties Payable</v>
          </cell>
          <cell r="F645">
            <v>-18388032</v>
          </cell>
          <cell r="H645">
            <v>0</v>
          </cell>
          <cell r="I645">
            <v>-18388032</v>
          </cell>
          <cell r="J645">
            <v>0</v>
          </cell>
          <cell r="K645">
            <v>-18388032</v>
          </cell>
          <cell r="M645">
            <v>-708434</v>
          </cell>
          <cell r="N645">
            <v>24.955885798818237</v>
          </cell>
          <cell r="O645">
            <v>-17679598</v>
          </cell>
        </row>
        <row r="646">
          <cell r="A646" t="str">
            <v>_/_6261_/_</v>
          </cell>
          <cell r="C646" t="str">
            <v>6261</v>
          </cell>
          <cell r="E646" t="str">
            <v>TB Total - Surcharge</v>
          </cell>
          <cell r="F646">
            <v>-18388032</v>
          </cell>
          <cell r="H646">
            <v>0</v>
          </cell>
          <cell r="I646">
            <v>-18388032</v>
          </cell>
          <cell r="J646">
            <v>0</v>
          </cell>
          <cell r="K646">
            <v>-18388032</v>
          </cell>
          <cell r="M646">
            <v>-708434</v>
          </cell>
          <cell r="N646">
            <v>24.955885798818237</v>
          </cell>
          <cell r="O646">
            <v>-17679598</v>
          </cell>
        </row>
        <row r="647">
          <cell r="A647">
            <v>0</v>
          </cell>
          <cell r="C647" t="str">
            <v>6262</v>
          </cell>
          <cell r="N647" t="str">
            <v/>
          </cell>
          <cell r="O647" t="str">
            <v/>
          </cell>
        </row>
        <row r="648">
          <cell r="A648" t="str">
            <v>_/_6262_/_334101.1</v>
          </cell>
          <cell r="B648">
            <v>0</v>
          </cell>
          <cell r="C648" t="str">
            <v>6262</v>
          </cell>
          <cell r="D648" t="str">
            <v>334101.1</v>
          </cell>
          <cell r="E648" t="str">
            <v>CUSTOM  DUTY PAYABLE</v>
          </cell>
          <cell r="F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M648">
            <v>-17679598</v>
          </cell>
          <cell r="N648">
            <v>-1</v>
          </cell>
          <cell r="O648">
            <v>17679598</v>
          </cell>
        </row>
        <row r="649">
          <cell r="A649" t="str">
            <v>_/_6262_/_</v>
          </cell>
          <cell r="C649" t="str">
            <v>6262</v>
          </cell>
          <cell r="E649" t="str">
            <v>TB Total - Custom duties</v>
          </cell>
          <cell r="F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M649">
            <v>-17679598</v>
          </cell>
          <cell r="N649">
            <v>-1</v>
          </cell>
          <cell r="O649">
            <v>17679598</v>
          </cell>
        </row>
        <row r="650">
          <cell r="A650">
            <v>0</v>
          </cell>
          <cell r="C650" t="str">
            <v>6263</v>
          </cell>
          <cell r="N650" t="str">
            <v/>
          </cell>
          <cell r="O650" t="str">
            <v/>
          </cell>
        </row>
        <row r="651">
          <cell r="A651" t="str">
            <v>_/_6263_/_334102</v>
          </cell>
          <cell r="B651">
            <v>0</v>
          </cell>
          <cell r="C651" t="str">
            <v>6263</v>
          </cell>
          <cell r="D651" t="str">
            <v>334102</v>
          </cell>
          <cell r="E651" t="str">
            <v>E.T.O. Provision</v>
          </cell>
          <cell r="F651">
            <v>-31857201</v>
          </cell>
          <cell r="H651">
            <v>0</v>
          </cell>
          <cell r="I651">
            <v>-31857201</v>
          </cell>
          <cell r="J651">
            <v>0</v>
          </cell>
          <cell r="K651">
            <v>-31857201</v>
          </cell>
          <cell r="M651">
            <v>-27726442</v>
          </cell>
          <cell r="N651">
            <v>0.14898265706072203</v>
          </cell>
          <cell r="O651">
            <v>-4130759</v>
          </cell>
        </row>
        <row r="652">
          <cell r="A652" t="str">
            <v>_/_6263_/_</v>
          </cell>
          <cell r="C652" t="str">
            <v>6263</v>
          </cell>
          <cell r="E652" t="str">
            <v>TB Total - Infrastructure cess</v>
          </cell>
          <cell r="F652">
            <v>-31857201</v>
          </cell>
          <cell r="H652">
            <v>0</v>
          </cell>
          <cell r="I652">
            <v>-31857201</v>
          </cell>
          <cell r="J652">
            <v>0</v>
          </cell>
          <cell r="K652">
            <v>-31857201</v>
          </cell>
          <cell r="M652">
            <v>-27726442</v>
          </cell>
          <cell r="N652">
            <v>0.14898265706072203</v>
          </cell>
          <cell r="O652">
            <v>-4130759</v>
          </cell>
        </row>
        <row r="653">
          <cell r="A653">
            <v>0</v>
          </cell>
          <cell r="C653" t="str">
            <v>7111</v>
          </cell>
          <cell r="N653" t="str">
            <v/>
          </cell>
          <cell r="O653" t="str">
            <v/>
          </cell>
        </row>
        <row r="654">
          <cell r="A654" t="str">
            <v>_/_7111_/_411100</v>
          </cell>
          <cell r="B654">
            <v>0</v>
          </cell>
          <cell r="C654" t="str">
            <v>7111</v>
          </cell>
          <cell r="D654" t="str">
            <v>411100</v>
          </cell>
          <cell r="E654" t="str">
            <v>Issued for Cash</v>
          </cell>
          <cell r="F654">
            <v>-187551940</v>
          </cell>
          <cell r="H654">
            <v>0</v>
          </cell>
          <cell r="I654">
            <v>-187551940</v>
          </cell>
          <cell r="J654">
            <v>0</v>
          </cell>
          <cell r="K654">
            <v>-187551940</v>
          </cell>
          <cell r="M654">
            <v>-187551940</v>
          </cell>
          <cell r="N654">
            <v>0</v>
          </cell>
          <cell r="O654">
            <v>0</v>
          </cell>
        </row>
        <row r="655">
          <cell r="A655" t="str">
            <v>_/_7111_/_412100</v>
          </cell>
          <cell r="B655">
            <v>0</v>
          </cell>
          <cell r="C655" t="str">
            <v>7111</v>
          </cell>
          <cell r="D655" t="str">
            <v>412100</v>
          </cell>
          <cell r="E655" t="str">
            <v>Preference Share Capital Issue</v>
          </cell>
          <cell r="F655">
            <v>-250000000</v>
          </cell>
          <cell r="H655">
            <v>0</v>
          </cell>
          <cell r="I655">
            <v>-250000000</v>
          </cell>
          <cell r="J655">
            <v>0</v>
          </cell>
          <cell r="K655">
            <v>-250000000</v>
          </cell>
          <cell r="M655">
            <v>-250000000</v>
          </cell>
          <cell r="N655">
            <v>0</v>
          </cell>
          <cell r="O655">
            <v>0</v>
          </cell>
        </row>
        <row r="656">
          <cell r="A656" t="str">
            <v>_/_7111_/_</v>
          </cell>
          <cell r="C656" t="str">
            <v>7111</v>
          </cell>
          <cell r="E656" t="str">
            <v>TB Total - Paid up capital</v>
          </cell>
          <cell r="F656">
            <v>-437551940</v>
          </cell>
          <cell r="H656">
            <v>0</v>
          </cell>
          <cell r="I656">
            <v>-437551940</v>
          </cell>
          <cell r="J656">
            <v>0</v>
          </cell>
          <cell r="K656">
            <v>-437551940</v>
          </cell>
          <cell r="M656">
            <v>-437551940</v>
          </cell>
          <cell r="N656">
            <v>0</v>
          </cell>
          <cell r="O656">
            <v>0</v>
          </cell>
        </row>
        <row r="657">
          <cell r="A657">
            <v>0</v>
          </cell>
          <cell r="C657" t="str">
            <v>7121</v>
          </cell>
          <cell r="N657" t="str">
            <v/>
          </cell>
          <cell r="O657" t="str">
            <v/>
          </cell>
        </row>
        <row r="658">
          <cell r="A658" t="str">
            <v>_/_7121_/_422100</v>
          </cell>
          <cell r="B658">
            <v>0</v>
          </cell>
          <cell r="C658" t="str">
            <v>7121</v>
          </cell>
          <cell r="D658" t="str">
            <v>422100</v>
          </cell>
          <cell r="E658" t="str">
            <v>Share Premium Account</v>
          </cell>
          <cell r="F658">
            <v>-77616000</v>
          </cell>
          <cell r="H658">
            <v>0</v>
          </cell>
          <cell r="I658">
            <v>-77616000</v>
          </cell>
          <cell r="J658">
            <v>0</v>
          </cell>
          <cell r="K658">
            <v>-77616000</v>
          </cell>
          <cell r="M658">
            <v>-77616000</v>
          </cell>
          <cell r="N658">
            <v>0</v>
          </cell>
          <cell r="O658">
            <v>0</v>
          </cell>
        </row>
        <row r="659">
          <cell r="A659" t="str">
            <v>_/_7121_/_</v>
          </cell>
          <cell r="C659" t="str">
            <v>7121</v>
          </cell>
          <cell r="E659" t="str">
            <v>TB Total - Capital reserve</v>
          </cell>
          <cell r="F659">
            <v>-77616000</v>
          </cell>
          <cell r="H659">
            <v>0</v>
          </cell>
          <cell r="I659">
            <v>-77616000</v>
          </cell>
          <cell r="J659">
            <v>0</v>
          </cell>
          <cell r="K659">
            <v>-77616000</v>
          </cell>
          <cell r="M659">
            <v>-77616000</v>
          </cell>
          <cell r="N659">
            <v>0</v>
          </cell>
          <cell r="O659">
            <v>0</v>
          </cell>
        </row>
        <row r="660">
          <cell r="A660">
            <v>0</v>
          </cell>
          <cell r="C660" t="str">
            <v>7131</v>
          </cell>
          <cell r="N660" t="str">
            <v/>
          </cell>
          <cell r="O660" t="str">
            <v/>
          </cell>
        </row>
        <row r="661">
          <cell r="A661" t="str">
            <v>_/_7131_/_420100</v>
          </cell>
          <cell r="B661">
            <v>0</v>
          </cell>
          <cell r="C661" t="str">
            <v>7131</v>
          </cell>
          <cell r="D661" t="str">
            <v>420100</v>
          </cell>
          <cell r="E661" t="str">
            <v>Retained Earnings</v>
          </cell>
          <cell r="F661">
            <v>-198619917.13999999</v>
          </cell>
          <cell r="H661">
            <v>0</v>
          </cell>
          <cell r="I661">
            <v>-198619917.13999999</v>
          </cell>
          <cell r="J661">
            <v>0</v>
          </cell>
          <cell r="K661">
            <v>-198619917.13999999</v>
          </cell>
          <cell r="M661">
            <v>-149286088</v>
          </cell>
          <cell r="N661">
            <v>0.33046501385983124</v>
          </cell>
          <cell r="O661">
            <v>-49333829.139999986</v>
          </cell>
        </row>
        <row r="662">
          <cell r="A662" t="str">
            <v>_/_7131_/_421100</v>
          </cell>
          <cell r="B662">
            <v>0</v>
          </cell>
          <cell r="C662" t="str">
            <v>7131</v>
          </cell>
          <cell r="D662" t="str">
            <v>421100</v>
          </cell>
          <cell r="E662" t="str">
            <v>Retained Earnings</v>
          </cell>
          <cell r="F662">
            <v>-334395054.23000002</v>
          </cell>
          <cell r="H662">
            <v>0</v>
          </cell>
          <cell r="I662">
            <v>-334395054.23000002</v>
          </cell>
          <cell r="J662">
            <v>0</v>
          </cell>
          <cell r="K662">
            <v>-334395054.23000002</v>
          </cell>
          <cell r="M662">
            <v>-334395054.23000002</v>
          </cell>
          <cell r="N662">
            <v>0</v>
          </cell>
          <cell r="O662">
            <v>0</v>
          </cell>
        </row>
        <row r="663">
          <cell r="A663" t="str">
            <v>_/_7131_/_</v>
          </cell>
          <cell r="C663" t="str">
            <v>7131</v>
          </cell>
          <cell r="E663" t="str">
            <v>TB Total - Unappropriated profit</v>
          </cell>
          <cell r="F663">
            <v>-533014971.37</v>
          </cell>
          <cell r="H663">
            <v>0</v>
          </cell>
          <cell r="I663">
            <v>-533014971.37</v>
          </cell>
          <cell r="J663">
            <v>0</v>
          </cell>
          <cell r="K663">
            <v>-533014971.37</v>
          </cell>
          <cell r="M663">
            <v>-483681142.23000002</v>
          </cell>
          <cell r="N663">
            <v>0.10199659410442917</v>
          </cell>
          <cell r="O663">
            <v>-49333829.139999986</v>
          </cell>
        </row>
        <row r="664">
          <cell r="A664">
            <v>0</v>
          </cell>
          <cell r="C664" t="str">
            <v>7141</v>
          </cell>
          <cell r="N664" t="str">
            <v/>
          </cell>
          <cell r="O664" t="str">
            <v/>
          </cell>
        </row>
        <row r="665">
          <cell r="A665" t="str">
            <v>_/_7141_/_431100</v>
          </cell>
          <cell r="B665">
            <v>0</v>
          </cell>
          <cell r="C665" t="str">
            <v>7141</v>
          </cell>
          <cell r="D665" t="str">
            <v>431100</v>
          </cell>
          <cell r="E665" t="str">
            <v>Surplus on Revaluation of Fixed</v>
          </cell>
          <cell r="F665">
            <v>-2337827003.6599998</v>
          </cell>
          <cell r="H665">
            <v>0</v>
          </cell>
          <cell r="I665">
            <v>-2337827003.6599998</v>
          </cell>
          <cell r="J665">
            <v>0</v>
          </cell>
          <cell r="K665">
            <v>-2337827003.6599998</v>
          </cell>
          <cell r="M665">
            <v>-1898399998.45</v>
          </cell>
          <cell r="N665">
            <v>0.23147229539021377</v>
          </cell>
          <cell r="O665">
            <v>-439427005.2099998</v>
          </cell>
        </row>
        <row r="666">
          <cell r="A666" t="str">
            <v>_/_7141_/_431811</v>
          </cell>
          <cell r="B666">
            <v>0</v>
          </cell>
          <cell r="C666" t="str">
            <v>7141</v>
          </cell>
          <cell r="D666" t="str">
            <v>431811</v>
          </cell>
          <cell r="E666" t="str">
            <v>Incremental Depreciation - Fact</v>
          </cell>
          <cell r="F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M666">
            <v>0</v>
          </cell>
          <cell r="N666" t="str">
            <v/>
          </cell>
          <cell r="O666">
            <v>0</v>
          </cell>
        </row>
        <row r="667">
          <cell r="A667" t="str">
            <v>_/_7141_/_431812</v>
          </cell>
          <cell r="B667">
            <v>0</v>
          </cell>
          <cell r="C667" t="str">
            <v>7141</v>
          </cell>
          <cell r="D667" t="str">
            <v>431812</v>
          </cell>
          <cell r="E667" t="str">
            <v>Incremental Depreciation - Non</v>
          </cell>
          <cell r="F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M667">
            <v>0</v>
          </cell>
          <cell r="N667" t="str">
            <v/>
          </cell>
          <cell r="O667">
            <v>0</v>
          </cell>
        </row>
        <row r="668">
          <cell r="A668" t="str">
            <v>_/_7141_/_431815</v>
          </cell>
          <cell r="B668">
            <v>0</v>
          </cell>
          <cell r="C668" t="str">
            <v>7141</v>
          </cell>
          <cell r="D668" t="str">
            <v>431815</v>
          </cell>
          <cell r="E668" t="str">
            <v>Incremental Depreciation - Plan</v>
          </cell>
          <cell r="F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M668">
            <v>0</v>
          </cell>
          <cell r="N668" t="str">
            <v/>
          </cell>
          <cell r="O668">
            <v>0</v>
          </cell>
        </row>
        <row r="669">
          <cell r="A669" t="str">
            <v>_/_7141_/_431820</v>
          </cell>
          <cell r="B669">
            <v>0</v>
          </cell>
          <cell r="C669" t="str">
            <v>7141</v>
          </cell>
          <cell r="D669" t="str">
            <v>431820</v>
          </cell>
          <cell r="E669" t="str">
            <v>Incremental Depreciation - Elec</v>
          </cell>
          <cell r="F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M669">
            <v>0</v>
          </cell>
          <cell r="N669" t="str">
            <v/>
          </cell>
          <cell r="O669">
            <v>0</v>
          </cell>
        </row>
        <row r="670">
          <cell r="A670" t="str">
            <v>_/_7141_/_431825</v>
          </cell>
          <cell r="B670">
            <v>0</v>
          </cell>
          <cell r="C670" t="str">
            <v>7141</v>
          </cell>
          <cell r="D670" t="str">
            <v>431825</v>
          </cell>
          <cell r="E670" t="str">
            <v>Incremental Depreciation - Sui</v>
          </cell>
          <cell r="F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M670">
            <v>0</v>
          </cell>
          <cell r="N670" t="str">
            <v/>
          </cell>
          <cell r="O670">
            <v>0</v>
          </cell>
        </row>
        <row r="671">
          <cell r="A671" t="str">
            <v>_/_7141_/_431830</v>
          </cell>
          <cell r="B671">
            <v>0</v>
          </cell>
          <cell r="C671" t="str">
            <v>7141</v>
          </cell>
          <cell r="D671" t="str">
            <v>431830</v>
          </cell>
          <cell r="E671" t="str">
            <v>Incremental Depreciation - Tool</v>
          </cell>
          <cell r="F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M671">
            <v>0</v>
          </cell>
          <cell r="N671" t="str">
            <v/>
          </cell>
          <cell r="O671">
            <v>0</v>
          </cell>
        </row>
        <row r="672">
          <cell r="A672" t="str">
            <v>_/_7141_/_431840</v>
          </cell>
          <cell r="B672">
            <v>0</v>
          </cell>
          <cell r="C672" t="str">
            <v>7141</v>
          </cell>
          <cell r="D672" t="str">
            <v>431840</v>
          </cell>
          <cell r="E672" t="str">
            <v>Incremental Depreciation - Fire</v>
          </cell>
          <cell r="F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M672">
            <v>0</v>
          </cell>
          <cell r="N672" t="str">
            <v/>
          </cell>
          <cell r="O672">
            <v>0</v>
          </cell>
        </row>
        <row r="673">
          <cell r="A673" t="str">
            <v>_/_7141_/_612881</v>
          </cell>
          <cell r="B673">
            <v>0</v>
          </cell>
          <cell r="C673" t="str">
            <v>7141</v>
          </cell>
          <cell r="D673" t="str">
            <v>612881</v>
          </cell>
          <cell r="E673" t="str">
            <v>Depreciation on Revaluation - F</v>
          </cell>
          <cell r="F673">
            <v>7836246.0599999996</v>
          </cell>
          <cell r="H673">
            <v>0</v>
          </cell>
          <cell r="I673">
            <v>7836246.0599999996</v>
          </cell>
          <cell r="J673">
            <v>0</v>
          </cell>
          <cell r="K673">
            <v>7836246.0599999996</v>
          </cell>
          <cell r="M673">
            <v>0</v>
          </cell>
          <cell r="N673" t="str">
            <v/>
          </cell>
          <cell r="O673">
            <v>7836246.0599999996</v>
          </cell>
        </row>
        <row r="674">
          <cell r="A674" t="str">
            <v>_/_7141_/_612882</v>
          </cell>
          <cell r="B674">
            <v>0</v>
          </cell>
          <cell r="C674" t="str">
            <v>7141</v>
          </cell>
          <cell r="D674" t="str">
            <v>612882</v>
          </cell>
          <cell r="E674" t="str">
            <v>Depreciation on Revaluation - N</v>
          </cell>
          <cell r="F674">
            <v>5637597.4800000004</v>
          </cell>
          <cell r="H674">
            <v>0</v>
          </cell>
          <cell r="I674">
            <v>5637597.4800000004</v>
          </cell>
          <cell r="J674">
            <v>0</v>
          </cell>
          <cell r="K674">
            <v>5637597.4800000004</v>
          </cell>
          <cell r="M674">
            <v>0</v>
          </cell>
          <cell r="N674" t="str">
            <v/>
          </cell>
          <cell r="O674">
            <v>5637597.4800000004</v>
          </cell>
        </row>
        <row r="675">
          <cell r="A675" t="str">
            <v>_/_7141_/_612883</v>
          </cell>
          <cell r="B675">
            <v>0</v>
          </cell>
          <cell r="C675" t="str">
            <v>7141</v>
          </cell>
          <cell r="D675" t="str">
            <v>612883</v>
          </cell>
          <cell r="E675" t="str">
            <v>Depreciation on Revaluation - P</v>
          </cell>
          <cell r="F675">
            <v>31716049.260000002</v>
          </cell>
          <cell r="H675">
            <v>0</v>
          </cell>
          <cell r="I675">
            <v>31716049.260000002</v>
          </cell>
          <cell r="J675">
            <v>0</v>
          </cell>
          <cell r="K675">
            <v>31716049.260000002</v>
          </cell>
          <cell r="M675">
            <v>0</v>
          </cell>
          <cell r="N675" t="str">
            <v/>
          </cell>
          <cell r="O675">
            <v>31716049.260000002</v>
          </cell>
        </row>
        <row r="676">
          <cell r="A676" t="str">
            <v>_/_7141_/_612884</v>
          </cell>
          <cell r="B676">
            <v>0</v>
          </cell>
          <cell r="C676" t="str">
            <v>7141</v>
          </cell>
          <cell r="D676" t="str">
            <v>612884</v>
          </cell>
          <cell r="E676" t="str">
            <v>Depreciation on Revaluation - E</v>
          </cell>
          <cell r="F676">
            <v>919090.56</v>
          </cell>
          <cell r="H676">
            <v>0</v>
          </cell>
          <cell r="I676">
            <v>919090.56</v>
          </cell>
          <cell r="J676">
            <v>0</v>
          </cell>
          <cell r="K676">
            <v>919090.56</v>
          </cell>
          <cell r="M676">
            <v>0</v>
          </cell>
          <cell r="N676" t="str">
            <v/>
          </cell>
          <cell r="O676">
            <v>919090.56</v>
          </cell>
        </row>
        <row r="677">
          <cell r="A677" t="str">
            <v>_/_7141_/_612885</v>
          </cell>
          <cell r="B677">
            <v>0</v>
          </cell>
          <cell r="C677" t="str">
            <v>7141</v>
          </cell>
          <cell r="D677" t="str">
            <v>612885</v>
          </cell>
          <cell r="E677" t="str">
            <v>Depreciation on Revaluation - S</v>
          </cell>
          <cell r="F677">
            <v>26857.38</v>
          </cell>
          <cell r="H677">
            <v>0</v>
          </cell>
          <cell r="I677">
            <v>26857.38</v>
          </cell>
          <cell r="J677">
            <v>0</v>
          </cell>
          <cell r="K677">
            <v>26857.38</v>
          </cell>
          <cell r="M677">
            <v>0</v>
          </cell>
          <cell r="N677" t="str">
            <v/>
          </cell>
          <cell r="O677">
            <v>26857.38</v>
          </cell>
        </row>
        <row r="678">
          <cell r="A678" t="str">
            <v>_/_7141_/_612886</v>
          </cell>
          <cell r="B678">
            <v>0</v>
          </cell>
          <cell r="C678" t="str">
            <v>7141</v>
          </cell>
          <cell r="D678" t="str">
            <v>612886</v>
          </cell>
          <cell r="E678" t="str">
            <v>Depreciation on Revaluation - T</v>
          </cell>
          <cell r="F678">
            <v>335420.82</v>
          </cell>
          <cell r="H678">
            <v>0</v>
          </cell>
          <cell r="I678">
            <v>335420.82</v>
          </cell>
          <cell r="J678">
            <v>0</v>
          </cell>
          <cell r="K678">
            <v>335420.82</v>
          </cell>
          <cell r="M678">
            <v>0</v>
          </cell>
          <cell r="N678" t="str">
            <v/>
          </cell>
          <cell r="O678">
            <v>335420.82</v>
          </cell>
        </row>
        <row r="679">
          <cell r="A679" t="str">
            <v>_/_7141_/_612888</v>
          </cell>
          <cell r="B679">
            <v>0</v>
          </cell>
          <cell r="C679" t="str">
            <v>7141</v>
          </cell>
          <cell r="D679" t="str">
            <v>612888</v>
          </cell>
          <cell r="E679" t="str">
            <v>Depreciation on Revaluation - F</v>
          </cell>
          <cell r="F679">
            <v>437301.54</v>
          </cell>
          <cell r="H679">
            <v>0</v>
          </cell>
          <cell r="I679">
            <v>437301.54</v>
          </cell>
          <cell r="J679">
            <v>0</v>
          </cell>
          <cell r="K679">
            <v>437301.54</v>
          </cell>
          <cell r="M679">
            <v>0</v>
          </cell>
          <cell r="N679" t="str">
            <v/>
          </cell>
          <cell r="O679">
            <v>437301.54</v>
          </cell>
        </row>
        <row r="680">
          <cell r="A680" t="str">
            <v>_/_7141_/_</v>
          </cell>
          <cell r="C680" t="str">
            <v>7141</v>
          </cell>
          <cell r="E680" t="str">
            <v>TB Total - Surplus on Revaluation on Fixed assets</v>
          </cell>
          <cell r="F680">
            <v>-2290918440.5599995</v>
          </cell>
          <cell r="H680">
            <v>0</v>
          </cell>
          <cell r="I680">
            <v>-2290918440.5599995</v>
          </cell>
          <cell r="J680">
            <v>0</v>
          </cell>
          <cell r="K680">
            <v>-2290918440.5599995</v>
          </cell>
          <cell r="M680">
            <v>-1898399998.45</v>
          </cell>
          <cell r="N680">
            <v>0.20676276992756096</v>
          </cell>
          <cell r="O680">
            <v>-392518442.10999942</v>
          </cell>
        </row>
        <row r="681">
          <cell r="A681">
            <v>0</v>
          </cell>
          <cell r="C681" t="str">
            <v>8111</v>
          </cell>
          <cell r="N681" t="str">
            <v/>
          </cell>
          <cell r="O681" t="str">
            <v/>
          </cell>
        </row>
        <row r="682">
          <cell r="A682" t="str">
            <v>_/_8111_/_511100</v>
          </cell>
          <cell r="B682">
            <v>0</v>
          </cell>
          <cell r="C682" t="str">
            <v>8111</v>
          </cell>
          <cell r="D682" t="str">
            <v>511100</v>
          </cell>
          <cell r="E682" t="str">
            <v>Sales Local - Yarn</v>
          </cell>
          <cell r="F682">
            <v>-1490974727.2</v>
          </cell>
          <cell r="H682">
            <v>0</v>
          </cell>
          <cell r="I682">
            <v>-1490974727.2</v>
          </cell>
          <cell r="J682">
            <v>0</v>
          </cell>
          <cell r="K682">
            <v>-1490974727.2</v>
          </cell>
          <cell r="M682">
            <v>-2489141869.8800001</v>
          </cell>
          <cell r="N682">
            <v>-0.40100853822691956</v>
          </cell>
          <cell r="O682">
            <v>998167142.68000007</v>
          </cell>
        </row>
        <row r="683">
          <cell r="A683" t="str">
            <v>_/_8111_/_</v>
          </cell>
          <cell r="C683" t="str">
            <v>8111</v>
          </cell>
          <cell r="E683" t="str">
            <v>TB Total - Local Yarn</v>
          </cell>
          <cell r="F683">
            <v>-1490974727.2</v>
          </cell>
          <cell r="H683">
            <v>0</v>
          </cell>
          <cell r="I683">
            <v>-1490974727.2</v>
          </cell>
          <cell r="J683">
            <v>0</v>
          </cell>
          <cell r="K683">
            <v>-1490974727.2</v>
          </cell>
          <cell r="M683">
            <v>-2489141869.8800001</v>
          </cell>
          <cell r="N683">
            <v>-0.40100853822691956</v>
          </cell>
          <cell r="O683">
            <v>998167142.68000007</v>
          </cell>
        </row>
        <row r="684">
          <cell r="A684">
            <v>0</v>
          </cell>
          <cell r="C684" t="str">
            <v>8112</v>
          </cell>
          <cell r="N684" t="str">
            <v/>
          </cell>
          <cell r="O684" t="str">
            <v/>
          </cell>
        </row>
        <row r="685">
          <cell r="A685" t="str">
            <v>_/_8112_/_</v>
          </cell>
          <cell r="C685" t="str">
            <v>8112</v>
          </cell>
          <cell r="E685" t="str">
            <v>TB Total - Local Comber Noil</v>
          </cell>
          <cell r="F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M685">
            <v>0</v>
          </cell>
          <cell r="N685" t="str">
            <v/>
          </cell>
          <cell r="O685">
            <v>0</v>
          </cell>
        </row>
        <row r="686">
          <cell r="A686">
            <v>0</v>
          </cell>
          <cell r="C686" t="str">
            <v>8113</v>
          </cell>
          <cell r="N686" t="str">
            <v/>
          </cell>
          <cell r="O686" t="str">
            <v/>
          </cell>
        </row>
        <row r="687">
          <cell r="A687" t="str">
            <v>_/_8113_/_511200</v>
          </cell>
          <cell r="B687">
            <v>0</v>
          </cell>
          <cell r="C687" t="str">
            <v>8113</v>
          </cell>
          <cell r="D687" t="str">
            <v>511200</v>
          </cell>
          <cell r="E687" t="str">
            <v>Sales Local - Waste</v>
          </cell>
          <cell r="F687">
            <v>-30105621</v>
          </cell>
          <cell r="H687">
            <v>0</v>
          </cell>
          <cell r="I687">
            <v>-30105621</v>
          </cell>
          <cell r="J687">
            <v>0</v>
          </cell>
          <cell r="K687">
            <v>-30105621</v>
          </cell>
          <cell r="M687">
            <v>-50184779</v>
          </cell>
          <cell r="N687">
            <v>-0.40010454165793974</v>
          </cell>
          <cell r="O687">
            <v>20079158</v>
          </cell>
        </row>
        <row r="688">
          <cell r="A688" t="str">
            <v>_/_8113_/_552100</v>
          </cell>
          <cell r="B688">
            <v>0</v>
          </cell>
          <cell r="C688" t="str">
            <v>8113</v>
          </cell>
          <cell r="D688" t="str">
            <v>552100</v>
          </cell>
          <cell r="E688" t="str">
            <v>Miscellaneous Income - Sale of Salvage</v>
          </cell>
          <cell r="F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M688">
            <v>-0.43</v>
          </cell>
          <cell r="N688">
            <v>-1</v>
          </cell>
          <cell r="O688">
            <v>0.43</v>
          </cell>
        </row>
        <row r="689">
          <cell r="A689" t="str">
            <v>_/_8113_/_</v>
          </cell>
          <cell r="C689" t="str">
            <v>8113</v>
          </cell>
          <cell r="E689" t="str">
            <v>TB Total - Local Waste</v>
          </cell>
          <cell r="F689">
            <v>-30105621</v>
          </cell>
          <cell r="H689">
            <v>0</v>
          </cell>
          <cell r="I689">
            <v>-30105621</v>
          </cell>
          <cell r="J689">
            <v>0</v>
          </cell>
          <cell r="K689">
            <v>-30105621</v>
          </cell>
          <cell r="M689">
            <v>-50184779.43</v>
          </cell>
          <cell r="N689">
            <v>-0.40010454679804497</v>
          </cell>
          <cell r="O689">
            <v>20079158.43</v>
          </cell>
        </row>
        <row r="690">
          <cell r="A690">
            <v>0</v>
          </cell>
          <cell r="C690" t="str">
            <v>8114</v>
          </cell>
          <cell r="N690" t="str">
            <v/>
          </cell>
          <cell r="O690" t="str">
            <v/>
          </cell>
        </row>
        <row r="691">
          <cell r="A691" t="str">
            <v>_/_8114_/_511300</v>
          </cell>
          <cell r="B691">
            <v>0</v>
          </cell>
          <cell r="C691" t="str">
            <v>8114</v>
          </cell>
          <cell r="D691" t="str">
            <v>511300</v>
          </cell>
          <cell r="E691" t="str">
            <v>Sales Local - Raw Materials</v>
          </cell>
          <cell r="F691">
            <v>-61212432.439999998</v>
          </cell>
          <cell r="H691">
            <v>0</v>
          </cell>
          <cell r="I691">
            <v>-61212432.439999998</v>
          </cell>
          <cell r="J691">
            <v>0</v>
          </cell>
          <cell r="K691">
            <v>-61212432.439999998</v>
          </cell>
          <cell r="M691">
            <v>-8063315</v>
          </cell>
          <cell r="N691">
            <v>6.5914722964438317</v>
          </cell>
          <cell r="O691">
            <v>-53149117.439999998</v>
          </cell>
        </row>
        <row r="692">
          <cell r="A692" t="str">
            <v>_/_8114_/_</v>
          </cell>
          <cell r="C692" t="str">
            <v>8114</v>
          </cell>
          <cell r="E692" t="str">
            <v>TB Total - Raw material sale-Local</v>
          </cell>
          <cell r="F692">
            <v>-61212432.439999998</v>
          </cell>
          <cell r="H692">
            <v>0</v>
          </cell>
          <cell r="I692">
            <v>-61212432.439999998</v>
          </cell>
          <cell r="J692">
            <v>0</v>
          </cell>
          <cell r="K692">
            <v>-61212432.439999998</v>
          </cell>
          <cell r="M692">
            <v>-8063315</v>
          </cell>
          <cell r="N692">
            <v>6.5914722964438317</v>
          </cell>
          <cell r="O692">
            <v>-53149117.439999998</v>
          </cell>
        </row>
        <row r="693">
          <cell r="A693">
            <v>0</v>
          </cell>
          <cell r="C693" t="str">
            <v>8115</v>
          </cell>
          <cell r="N693" t="str">
            <v/>
          </cell>
          <cell r="O693" t="str">
            <v/>
          </cell>
        </row>
        <row r="694">
          <cell r="A694" t="str">
            <v>_/_8115_/_511100A</v>
          </cell>
          <cell r="B694">
            <v>0</v>
          </cell>
          <cell r="C694" t="str">
            <v>8115</v>
          </cell>
          <cell r="D694" t="str">
            <v>511100A</v>
          </cell>
          <cell r="E694" t="str">
            <v>Sales Local - Yarn Return</v>
          </cell>
          <cell r="F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M694">
            <v>38765550</v>
          </cell>
          <cell r="N694">
            <v>-1</v>
          </cell>
          <cell r="O694">
            <v>-38765550</v>
          </cell>
        </row>
        <row r="695">
          <cell r="A695" t="str">
            <v>_/_8115_/_</v>
          </cell>
          <cell r="C695" t="str">
            <v>8115</v>
          </cell>
          <cell r="E695" t="str">
            <v>TB Total - Sales return</v>
          </cell>
          <cell r="F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M695">
            <v>38765550</v>
          </cell>
          <cell r="N695">
            <v>-1</v>
          </cell>
          <cell r="O695">
            <v>-38765550</v>
          </cell>
        </row>
        <row r="696">
          <cell r="A696">
            <v>0</v>
          </cell>
          <cell r="C696" t="str">
            <v>8116</v>
          </cell>
          <cell r="N696" t="str">
            <v/>
          </cell>
          <cell r="O696" t="str">
            <v/>
          </cell>
        </row>
        <row r="697">
          <cell r="A697" t="str">
            <v>_/_8116_/_</v>
          </cell>
          <cell r="C697" t="str">
            <v>8116</v>
          </cell>
          <cell r="E697" t="str">
            <v>TB Total - Sales Tax</v>
          </cell>
          <cell r="F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M697">
            <v>0</v>
          </cell>
          <cell r="N697" t="str">
            <v/>
          </cell>
          <cell r="O697">
            <v>0</v>
          </cell>
        </row>
        <row r="698">
          <cell r="A698">
            <v>0</v>
          </cell>
          <cell r="C698" t="str">
            <v>8117</v>
          </cell>
          <cell r="N698" t="str">
            <v/>
          </cell>
          <cell r="O698" t="str">
            <v/>
          </cell>
        </row>
        <row r="699">
          <cell r="A699" t="str">
            <v>_/_8117_/_811111</v>
          </cell>
          <cell r="B699">
            <v>0</v>
          </cell>
          <cell r="C699" t="str">
            <v>8117</v>
          </cell>
          <cell r="D699" t="str">
            <v>811111</v>
          </cell>
          <cell r="E699" t="str">
            <v>Commission / Brokerage</v>
          </cell>
          <cell r="F699">
            <v>2271590</v>
          </cell>
          <cell r="H699">
            <v>0</v>
          </cell>
          <cell r="I699">
            <v>2271590</v>
          </cell>
          <cell r="J699">
            <v>0</v>
          </cell>
          <cell r="K699">
            <v>2271590</v>
          </cell>
          <cell r="M699">
            <v>3747773</v>
          </cell>
          <cell r="N699">
            <v>-0.3938827138143105</v>
          </cell>
          <cell r="O699">
            <v>-1476183</v>
          </cell>
        </row>
        <row r="700">
          <cell r="A700" t="str">
            <v>_/_8117_/_811112</v>
          </cell>
          <cell r="B700">
            <v>0</v>
          </cell>
          <cell r="C700" t="str">
            <v>8117</v>
          </cell>
          <cell r="D700" t="str">
            <v>811112</v>
          </cell>
          <cell r="E700" t="str">
            <v>Quality Claim on Local Sales</v>
          </cell>
          <cell r="F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M700">
            <v>-159284</v>
          </cell>
          <cell r="N700">
            <v>-1</v>
          </cell>
          <cell r="O700">
            <v>159284</v>
          </cell>
        </row>
        <row r="701">
          <cell r="A701" t="str">
            <v>_/_8117_/_811223</v>
          </cell>
          <cell r="B701">
            <v>0</v>
          </cell>
          <cell r="C701" t="str">
            <v>8117</v>
          </cell>
          <cell r="D701" t="str">
            <v>811223</v>
          </cell>
          <cell r="E701" t="str">
            <v>Commission/Brokerage on Waste S</v>
          </cell>
          <cell r="F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M701">
            <v>0</v>
          </cell>
          <cell r="N701" t="str">
            <v/>
          </cell>
          <cell r="O701">
            <v>0</v>
          </cell>
        </row>
        <row r="702">
          <cell r="A702" t="str">
            <v>_/_8117_/_</v>
          </cell>
          <cell r="C702" t="str">
            <v>8117</v>
          </cell>
          <cell r="E702" t="str">
            <v>TB Total - Local sales- Commission</v>
          </cell>
          <cell r="F702">
            <v>2271590</v>
          </cell>
          <cell r="H702">
            <v>0</v>
          </cell>
          <cell r="I702">
            <v>2271590</v>
          </cell>
          <cell r="J702">
            <v>0</v>
          </cell>
          <cell r="K702">
            <v>2271590</v>
          </cell>
          <cell r="M702">
            <v>3588489</v>
          </cell>
          <cell r="N702">
            <v>-0.36697869214591433</v>
          </cell>
          <cell r="O702">
            <v>-1316899</v>
          </cell>
        </row>
        <row r="703">
          <cell r="A703">
            <v>0</v>
          </cell>
          <cell r="C703" t="str">
            <v>8118</v>
          </cell>
          <cell r="N703" t="str">
            <v/>
          </cell>
          <cell r="O703" t="str">
            <v/>
          </cell>
        </row>
        <row r="704">
          <cell r="A704" t="str">
            <v>_/_8118_/_512100</v>
          </cell>
          <cell r="B704">
            <v>0</v>
          </cell>
          <cell r="C704" t="str">
            <v>8118</v>
          </cell>
          <cell r="D704" t="str">
            <v>512100</v>
          </cell>
          <cell r="E704" t="str">
            <v>Sales Export - Yarn</v>
          </cell>
          <cell r="F704">
            <v>-1178291288.74</v>
          </cell>
          <cell r="H704">
            <v>0</v>
          </cell>
          <cell r="I704">
            <v>-1178291288.74</v>
          </cell>
          <cell r="J704">
            <v>0</v>
          </cell>
          <cell r="K704">
            <v>-1178291288.74</v>
          </cell>
          <cell r="M704">
            <v>-2239789380.98</v>
          </cell>
          <cell r="N704">
            <v>-0.47392763857803044</v>
          </cell>
          <cell r="O704">
            <v>1061498092.24</v>
          </cell>
        </row>
        <row r="705">
          <cell r="A705" t="str">
            <v>_/_8118_/_</v>
          </cell>
          <cell r="C705" t="str">
            <v>8118</v>
          </cell>
          <cell r="E705" t="str">
            <v>TB Total - Export Yarn</v>
          </cell>
          <cell r="F705">
            <v>-1178291288.74</v>
          </cell>
          <cell r="H705">
            <v>0</v>
          </cell>
          <cell r="I705">
            <v>-1178291288.74</v>
          </cell>
          <cell r="J705">
            <v>0</v>
          </cell>
          <cell r="K705">
            <v>-1178291288.74</v>
          </cell>
          <cell r="M705">
            <v>-2239789380.98</v>
          </cell>
          <cell r="N705">
            <v>-0.47392763857803044</v>
          </cell>
          <cell r="O705">
            <v>1061498092.24</v>
          </cell>
        </row>
        <row r="706">
          <cell r="A706">
            <v>0</v>
          </cell>
          <cell r="C706" t="str">
            <v>8119</v>
          </cell>
          <cell r="N706" t="str">
            <v/>
          </cell>
          <cell r="O706" t="str">
            <v/>
          </cell>
        </row>
        <row r="707">
          <cell r="A707" t="str">
            <v>_/_8119_/_512200</v>
          </cell>
          <cell r="B707">
            <v>0</v>
          </cell>
          <cell r="C707" t="str">
            <v>8119</v>
          </cell>
          <cell r="D707" t="str">
            <v>512200</v>
          </cell>
          <cell r="E707" t="str">
            <v>Sales Export - Waste</v>
          </cell>
          <cell r="F707">
            <v>-39875978.060000002</v>
          </cell>
          <cell r="H707">
            <v>0</v>
          </cell>
          <cell r="I707">
            <v>-39875978.060000002</v>
          </cell>
          <cell r="J707">
            <v>0</v>
          </cell>
          <cell r="K707">
            <v>-39875978.060000002</v>
          </cell>
          <cell r="M707">
            <v>-78483392</v>
          </cell>
          <cell r="N707">
            <v>-0.49191826393028476</v>
          </cell>
          <cell r="O707">
            <v>38607413.939999998</v>
          </cell>
        </row>
        <row r="708">
          <cell r="A708" t="str">
            <v>_/_8119_/_</v>
          </cell>
          <cell r="C708" t="str">
            <v>8119</v>
          </cell>
          <cell r="E708" t="str">
            <v>TB Total - Export Comber Noil</v>
          </cell>
          <cell r="F708">
            <v>-39875978.060000002</v>
          </cell>
          <cell r="H708">
            <v>0</v>
          </cell>
          <cell r="I708">
            <v>-39875978.060000002</v>
          </cell>
          <cell r="J708">
            <v>0</v>
          </cell>
          <cell r="K708">
            <v>-39875978.060000002</v>
          </cell>
          <cell r="M708">
            <v>-78483392</v>
          </cell>
          <cell r="N708">
            <v>-0.49191826393028476</v>
          </cell>
          <cell r="O708">
            <v>38607413.939999998</v>
          </cell>
        </row>
        <row r="709">
          <cell r="A709">
            <v>0</v>
          </cell>
          <cell r="C709" t="str">
            <v>8120</v>
          </cell>
          <cell r="N709" t="str">
            <v/>
          </cell>
          <cell r="O709" t="str">
            <v/>
          </cell>
        </row>
        <row r="710">
          <cell r="A710" t="str">
            <v>_/_8120_/_</v>
          </cell>
          <cell r="C710" t="str">
            <v>8120</v>
          </cell>
          <cell r="E710" t="str">
            <v>TB Total - Export Hard Waste</v>
          </cell>
          <cell r="F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M710">
            <v>0</v>
          </cell>
          <cell r="N710" t="str">
            <v/>
          </cell>
          <cell r="O710">
            <v>0</v>
          </cell>
        </row>
        <row r="711">
          <cell r="A711">
            <v>0</v>
          </cell>
          <cell r="C711" t="str">
            <v>8121</v>
          </cell>
          <cell r="N711" t="str">
            <v/>
          </cell>
          <cell r="O711" t="str">
            <v/>
          </cell>
        </row>
        <row r="712">
          <cell r="A712" t="str">
            <v>_/_8121_/_512300</v>
          </cell>
          <cell r="B712">
            <v>0</v>
          </cell>
          <cell r="C712" t="str">
            <v>8121</v>
          </cell>
          <cell r="D712" t="str">
            <v>512300</v>
          </cell>
          <cell r="E712" t="str">
            <v>Sales Export - Raw Materials</v>
          </cell>
          <cell r="F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M712">
            <v>-1840816</v>
          </cell>
          <cell r="N712">
            <v>-1</v>
          </cell>
          <cell r="O712">
            <v>1840816</v>
          </cell>
        </row>
        <row r="713">
          <cell r="A713" t="str">
            <v>_/_8121_/_</v>
          </cell>
          <cell r="C713" t="str">
            <v>8121</v>
          </cell>
          <cell r="E713" t="str">
            <v>TB Total - Raw material sold - Export</v>
          </cell>
          <cell r="F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M713">
            <v>-1840816</v>
          </cell>
          <cell r="N713">
            <v>-1</v>
          </cell>
          <cell r="O713">
            <v>1840816</v>
          </cell>
        </row>
        <row r="714">
          <cell r="A714">
            <v>0</v>
          </cell>
          <cell r="C714" t="str">
            <v>8122</v>
          </cell>
          <cell r="N714" t="str">
            <v/>
          </cell>
          <cell r="O714" t="str">
            <v/>
          </cell>
        </row>
        <row r="715">
          <cell r="A715" t="str">
            <v>_/_8122_/_812111</v>
          </cell>
          <cell r="B715">
            <v>0</v>
          </cell>
          <cell r="C715" t="str">
            <v>8122</v>
          </cell>
          <cell r="D715" t="str">
            <v>812111</v>
          </cell>
          <cell r="E715" t="str">
            <v>Foreign Commission</v>
          </cell>
          <cell r="F715">
            <v>19651144.010000002</v>
          </cell>
          <cell r="H715">
            <v>0</v>
          </cell>
          <cell r="I715">
            <v>19651144.010000002</v>
          </cell>
          <cell r="J715">
            <v>0</v>
          </cell>
          <cell r="K715">
            <v>19651144.010000002</v>
          </cell>
          <cell r="M715">
            <v>30483746.27</v>
          </cell>
          <cell r="N715">
            <v>-0.35535666003954042</v>
          </cell>
          <cell r="O715">
            <v>-10832602.259999998</v>
          </cell>
        </row>
        <row r="716">
          <cell r="A716" t="str">
            <v>_/_8122_/_812112</v>
          </cell>
          <cell r="B716">
            <v>0</v>
          </cell>
          <cell r="C716" t="str">
            <v>8122</v>
          </cell>
          <cell r="D716" t="str">
            <v>812112</v>
          </cell>
          <cell r="E716" t="str">
            <v>Local Commission on Yarn Export</v>
          </cell>
          <cell r="F716">
            <v>5090007</v>
          </cell>
          <cell r="H716">
            <v>0</v>
          </cell>
          <cell r="I716">
            <v>5090007</v>
          </cell>
          <cell r="J716">
            <v>0</v>
          </cell>
          <cell r="K716">
            <v>5090007</v>
          </cell>
          <cell r="M716">
            <v>5103053</v>
          </cell>
          <cell r="N716">
            <v>-2.5565088193283511E-3</v>
          </cell>
          <cell r="O716">
            <v>-13046</v>
          </cell>
        </row>
        <row r="717">
          <cell r="A717" t="str">
            <v>_/_8122_/_812113</v>
          </cell>
          <cell r="B717">
            <v>0</v>
          </cell>
          <cell r="C717" t="str">
            <v>8122</v>
          </cell>
          <cell r="D717" t="str">
            <v>812113</v>
          </cell>
          <cell r="E717" t="str">
            <v>Quality Claim</v>
          </cell>
          <cell r="F717">
            <v>-2856811.93</v>
          </cell>
          <cell r="H717">
            <v>0</v>
          </cell>
          <cell r="I717">
            <v>-2856811.93</v>
          </cell>
          <cell r="J717">
            <v>0</v>
          </cell>
          <cell r="K717">
            <v>-2856811.93</v>
          </cell>
          <cell r="M717">
            <v>-225006.1</v>
          </cell>
          <cell r="N717">
            <v>11.696597692240344</v>
          </cell>
          <cell r="O717">
            <v>-2631805.83</v>
          </cell>
        </row>
        <row r="718">
          <cell r="A718" t="str">
            <v>_/_8122_/_812211</v>
          </cell>
          <cell r="B718">
            <v>0</v>
          </cell>
          <cell r="C718" t="str">
            <v>8122</v>
          </cell>
          <cell r="D718" t="str">
            <v>812211</v>
          </cell>
          <cell r="E718" t="str">
            <v>Foreign Commission</v>
          </cell>
          <cell r="F718">
            <v>146657.28</v>
          </cell>
          <cell r="H718">
            <v>0</v>
          </cell>
          <cell r="I718">
            <v>146657.28</v>
          </cell>
          <cell r="J718">
            <v>0</v>
          </cell>
          <cell r="K718">
            <v>146657.28</v>
          </cell>
          <cell r="M718">
            <v>272357.90000000002</v>
          </cell>
          <cell r="N718">
            <v>-0.46152735059273114</v>
          </cell>
          <cell r="O718">
            <v>-125700.62000000002</v>
          </cell>
        </row>
        <row r="719">
          <cell r="A719" t="str">
            <v>_/_8122_/_812212</v>
          </cell>
          <cell r="B719">
            <v>0</v>
          </cell>
          <cell r="C719" t="str">
            <v>8122</v>
          </cell>
          <cell r="D719" t="str">
            <v>812212</v>
          </cell>
          <cell r="E719" t="str">
            <v>Local Commission on Waste Expor</v>
          </cell>
          <cell r="F719">
            <v>458316</v>
          </cell>
          <cell r="H719">
            <v>0</v>
          </cell>
          <cell r="I719">
            <v>458316</v>
          </cell>
          <cell r="J719">
            <v>0</v>
          </cell>
          <cell r="K719">
            <v>458316</v>
          </cell>
          <cell r="M719">
            <v>1148879</v>
          </cell>
          <cell r="N719">
            <v>-0.60107548314487425</v>
          </cell>
          <cell r="O719">
            <v>-690563</v>
          </cell>
        </row>
        <row r="720">
          <cell r="A720" t="str">
            <v>_/_8122_/_</v>
          </cell>
          <cell r="C720" t="str">
            <v>8122</v>
          </cell>
          <cell r="E720" t="str">
            <v>TB Total - Export sales-Commission</v>
          </cell>
          <cell r="F720">
            <v>22489312.360000003</v>
          </cell>
          <cell r="H720">
            <v>0</v>
          </cell>
          <cell r="I720">
            <v>22489312.360000003</v>
          </cell>
          <cell r="J720">
            <v>0</v>
          </cell>
          <cell r="K720">
            <v>22489312.360000003</v>
          </cell>
          <cell r="M720">
            <v>36783030.069999993</v>
          </cell>
          <cell r="N720">
            <v>-0.38859543878789515</v>
          </cell>
          <cell r="O720">
            <v>-14293717.70999999</v>
          </cell>
        </row>
        <row r="721">
          <cell r="A721">
            <v>0</v>
          </cell>
          <cell r="C721" t="str">
            <v>8123</v>
          </cell>
          <cell r="N721" t="str">
            <v/>
          </cell>
          <cell r="O721" t="str">
            <v/>
          </cell>
        </row>
        <row r="722">
          <cell r="A722" t="str">
            <v>_/_8123_/_555100</v>
          </cell>
          <cell r="B722">
            <v>0</v>
          </cell>
          <cell r="C722" t="str">
            <v>8123</v>
          </cell>
          <cell r="D722" t="str">
            <v>555100</v>
          </cell>
          <cell r="E722" t="str">
            <v>Exchange Gain/(Loss) on Exports</v>
          </cell>
          <cell r="F722">
            <v>1556967.01</v>
          </cell>
          <cell r="H722">
            <v>0</v>
          </cell>
          <cell r="I722">
            <v>1556967.01</v>
          </cell>
          <cell r="J722">
            <v>0</v>
          </cell>
          <cell r="K722">
            <v>1556967.01</v>
          </cell>
          <cell r="M722">
            <v>10783253</v>
          </cell>
          <cell r="N722">
            <v>-0.85561249374377102</v>
          </cell>
          <cell r="O722">
            <v>-9226285.9900000002</v>
          </cell>
        </row>
        <row r="723">
          <cell r="A723" t="str">
            <v>_/_8123_/_555200</v>
          </cell>
          <cell r="B723">
            <v>0</v>
          </cell>
          <cell r="C723" t="str">
            <v>8123</v>
          </cell>
          <cell r="D723" t="str">
            <v>555200</v>
          </cell>
          <cell r="E723" t="str">
            <v>Exchange Gain/(Loss) on Imports</v>
          </cell>
          <cell r="F723">
            <v>7315551.1399999997</v>
          </cell>
          <cell r="H723">
            <v>0</v>
          </cell>
          <cell r="I723">
            <v>7315551.1399999997</v>
          </cell>
          <cell r="J723">
            <v>0</v>
          </cell>
          <cell r="K723">
            <v>7315551.1399999997</v>
          </cell>
          <cell r="M723">
            <v>910354.5</v>
          </cell>
          <cell r="N723">
            <v>7.0359367037785825</v>
          </cell>
          <cell r="O723">
            <v>6405196.6399999997</v>
          </cell>
        </row>
        <row r="724">
          <cell r="A724" t="str">
            <v>_/_8123_/_</v>
          </cell>
          <cell r="C724" t="str">
            <v>8123</v>
          </cell>
          <cell r="E724" t="str">
            <v>TB Total - Exchange Gains/ Loss</v>
          </cell>
          <cell r="F724">
            <v>8872518.1500000004</v>
          </cell>
          <cell r="H724">
            <v>0</v>
          </cell>
          <cell r="I724">
            <v>8872518.1500000004</v>
          </cell>
          <cell r="J724">
            <v>0</v>
          </cell>
          <cell r="K724">
            <v>8872518.1500000004</v>
          </cell>
          <cell r="M724">
            <v>11693607.5</v>
          </cell>
          <cell r="N724">
            <v>-0.24125055933337933</v>
          </cell>
          <cell r="O724">
            <v>-2821089.3499999996</v>
          </cell>
        </row>
        <row r="725">
          <cell r="A725">
            <v>0</v>
          </cell>
          <cell r="C725" t="str">
            <v>8124</v>
          </cell>
          <cell r="N725" t="str">
            <v/>
          </cell>
          <cell r="O725" t="str">
            <v/>
          </cell>
        </row>
        <row r="726">
          <cell r="A726" t="str">
            <v>_/_8124_/_16</v>
          </cell>
          <cell r="B726">
            <v>0</v>
          </cell>
          <cell r="C726" t="str">
            <v>8124</v>
          </cell>
          <cell r="D726" t="str">
            <v>16</v>
          </cell>
          <cell r="E726" t="str">
            <v>FG Transferred to U 3</v>
          </cell>
          <cell r="F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M726">
            <v>-5178150</v>
          </cell>
          <cell r="N726">
            <v>-1</v>
          </cell>
          <cell r="O726">
            <v>5178150</v>
          </cell>
        </row>
        <row r="727">
          <cell r="A727" t="str">
            <v>_/_8124_/_</v>
          </cell>
          <cell r="C727" t="str">
            <v>8124</v>
          </cell>
          <cell r="E727" t="str">
            <v>TB Total - INTER UNIT TRANSFER (Yarn)</v>
          </cell>
          <cell r="F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M727">
            <v>-5178150</v>
          </cell>
          <cell r="N727">
            <v>-1</v>
          </cell>
          <cell r="O727">
            <v>5178150</v>
          </cell>
        </row>
        <row r="728">
          <cell r="A728">
            <v>0</v>
          </cell>
          <cell r="C728" t="str">
            <v>8125</v>
          </cell>
          <cell r="N728" t="str">
            <v/>
          </cell>
          <cell r="O728" t="str">
            <v/>
          </cell>
        </row>
        <row r="729">
          <cell r="A729" t="str">
            <v>_/_8125_/_17</v>
          </cell>
          <cell r="B729">
            <v>0</v>
          </cell>
          <cell r="C729" t="str">
            <v>8125</v>
          </cell>
          <cell r="D729" t="str">
            <v>17</v>
          </cell>
          <cell r="E729" t="str">
            <v>Waste Transferred to U 3</v>
          </cell>
          <cell r="F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M729">
            <v>0</v>
          </cell>
          <cell r="N729" t="str">
            <v/>
          </cell>
          <cell r="O729">
            <v>0</v>
          </cell>
        </row>
        <row r="730">
          <cell r="A730" t="str">
            <v>_/_8125_/_</v>
          </cell>
          <cell r="C730" t="str">
            <v>8125</v>
          </cell>
          <cell r="E730" t="str">
            <v>TB Total - INTER UNIT TRANSFER (Waste)</v>
          </cell>
          <cell r="F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M730">
            <v>0</v>
          </cell>
          <cell r="N730" t="str">
            <v/>
          </cell>
          <cell r="O730">
            <v>0</v>
          </cell>
        </row>
        <row r="731">
          <cell r="A731">
            <v>0</v>
          </cell>
          <cell r="C731" t="str">
            <v>8126</v>
          </cell>
          <cell r="N731" t="str">
            <v/>
          </cell>
          <cell r="O731" t="str">
            <v/>
          </cell>
        </row>
        <row r="732">
          <cell r="A732" t="str">
            <v>_/_8126_/_</v>
          </cell>
          <cell r="C732" t="str">
            <v>8126</v>
          </cell>
          <cell r="E732" t="str">
            <v>TB Total - Donation of card fly</v>
          </cell>
          <cell r="F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M732">
            <v>0</v>
          </cell>
          <cell r="N732" t="str">
            <v/>
          </cell>
          <cell r="O732">
            <v>0</v>
          </cell>
        </row>
        <row r="733">
          <cell r="A733">
            <v>0</v>
          </cell>
          <cell r="C733" t="str">
            <v>8127</v>
          </cell>
          <cell r="N733" t="str">
            <v/>
          </cell>
          <cell r="O733" t="str">
            <v/>
          </cell>
        </row>
        <row r="734">
          <cell r="A734" t="str">
            <v>_/_8127_/_</v>
          </cell>
          <cell r="C734" t="str">
            <v>8127</v>
          </cell>
          <cell r="E734" t="str">
            <v>TB Total - Inter Unit Transfer (Raw Cotton)</v>
          </cell>
          <cell r="F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M734">
            <v>0</v>
          </cell>
          <cell r="N734" t="str">
            <v/>
          </cell>
          <cell r="O734">
            <v>0</v>
          </cell>
        </row>
        <row r="735">
          <cell r="A735">
            <v>0</v>
          </cell>
          <cell r="C735" t="str">
            <v>8211</v>
          </cell>
          <cell r="N735" t="str">
            <v/>
          </cell>
          <cell r="O735" t="str">
            <v/>
          </cell>
        </row>
        <row r="736">
          <cell r="A736" t="str">
            <v>_/_8211_/_9</v>
          </cell>
          <cell r="B736">
            <v>0</v>
          </cell>
          <cell r="C736" t="str">
            <v>8211</v>
          </cell>
          <cell r="D736" t="str">
            <v>9</v>
          </cell>
          <cell r="E736" t="str">
            <v>Opening RM</v>
          </cell>
          <cell r="F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M736">
            <v>875290936.76999998</v>
          </cell>
          <cell r="N736">
            <v>-1</v>
          </cell>
          <cell r="O736">
            <v>-875290936.76999998</v>
          </cell>
        </row>
        <row r="737">
          <cell r="A737" t="str">
            <v>_/_8211_/_</v>
          </cell>
          <cell r="C737" t="str">
            <v>8211</v>
          </cell>
          <cell r="E737" t="str">
            <v>TB Total - Opening Stock Raw Materials</v>
          </cell>
          <cell r="F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M737">
            <v>875290936.76999998</v>
          </cell>
          <cell r="N737">
            <v>-1</v>
          </cell>
          <cell r="O737">
            <v>-875290936.76999998</v>
          </cell>
        </row>
        <row r="738">
          <cell r="A738">
            <v>0</v>
          </cell>
          <cell r="C738" t="str">
            <v>8212</v>
          </cell>
          <cell r="N738" t="str">
            <v/>
          </cell>
          <cell r="O738" t="str">
            <v/>
          </cell>
        </row>
        <row r="739">
          <cell r="A739" t="str">
            <v>_/_8212_/_10</v>
          </cell>
          <cell r="B739">
            <v>0</v>
          </cell>
          <cell r="C739" t="str">
            <v>8212</v>
          </cell>
          <cell r="D739" t="str">
            <v>10</v>
          </cell>
          <cell r="E739" t="str">
            <v>Purchases</v>
          </cell>
          <cell r="F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M739">
            <v>3042398438.2399998</v>
          </cell>
          <cell r="N739">
            <v>-1</v>
          </cell>
          <cell r="O739">
            <v>-3042398438.2399998</v>
          </cell>
        </row>
        <row r="740">
          <cell r="A740" t="str">
            <v>_/_8212_/_100000</v>
          </cell>
          <cell r="B740">
            <v>0</v>
          </cell>
          <cell r="C740" t="str">
            <v>8212</v>
          </cell>
          <cell r="D740" t="str">
            <v>100000</v>
          </cell>
          <cell r="E740" t="str">
            <v>Insurance claim on raw material</v>
          </cell>
          <cell r="F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M740">
            <v>3687688</v>
          </cell>
          <cell r="N740">
            <v>-1</v>
          </cell>
          <cell r="O740">
            <v>-3687688</v>
          </cell>
        </row>
        <row r="741">
          <cell r="A741" t="str">
            <v>_/_8212_/_11</v>
          </cell>
          <cell r="B741">
            <v>0</v>
          </cell>
          <cell r="C741" t="str">
            <v>8212</v>
          </cell>
          <cell r="D741" t="str">
            <v>11</v>
          </cell>
          <cell r="E741" t="str">
            <v>Sliver (Waste) issued to Consumption</v>
          </cell>
          <cell r="F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M741">
            <v>250496</v>
          </cell>
          <cell r="N741">
            <v>-1</v>
          </cell>
          <cell r="O741">
            <v>-250496</v>
          </cell>
        </row>
        <row r="742">
          <cell r="A742" t="str">
            <v>_/_8212_/_12</v>
          </cell>
          <cell r="B742">
            <v>0</v>
          </cell>
          <cell r="C742" t="str">
            <v>8212</v>
          </cell>
          <cell r="D742" t="str">
            <v>12</v>
          </cell>
          <cell r="E742" t="str">
            <v>Claims Received on purchases</v>
          </cell>
          <cell r="F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M742">
            <v>-3687688</v>
          </cell>
          <cell r="N742">
            <v>-1</v>
          </cell>
          <cell r="O742">
            <v>3687688</v>
          </cell>
        </row>
        <row r="743">
          <cell r="A743" t="str">
            <v>_/_8212_/_611201</v>
          </cell>
          <cell r="B743">
            <v>0</v>
          </cell>
          <cell r="C743" t="str">
            <v>8212</v>
          </cell>
          <cell r="D743" t="str">
            <v>611201</v>
          </cell>
          <cell r="E743" t="str">
            <v>Raw Material Freight</v>
          </cell>
          <cell r="F743">
            <v>3338</v>
          </cell>
          <cell r="H743">
            <v>0</v>
          </cell>
          <cell r="I743">
            <v>3338</v>
          </cell>
          <cell r="J743">
            <v>0</v>
          </cell>
          <cell r="K743">
            <v>3338</v>
          </cell>
          <cell r="M743">
            <v>985269</v>
          </cell>
          <cell r="N743">
            <v>-0.99661209273812534</v>
          </cell>
          <cell r="O743">
            <v>-981931</v>
          </cell>
        </row>
        <row r="744">
          <cell r="A744" t="str">
            <v>_/_8212_/_611202</v>
          </cell>
          <cell r="B744">
            <v>0</v>
          </cell>
          <cell r="C744" t="str">
            <v>8212</v>
          </cell>
          <cell r="D744" t="str">
            <v>611202</v>
          </cell>
          <cell r="E744" t="str">
            <v>Cotton Freight</v>
          </cell>
          <cell r="F744">
            <v>8203320</v>
          </cell>
          <cell r="H744">
            <v>0</v>
          </cell>
          <cell r="I744">
            <v>8203320</v>
          </cell>
          <cell r="J744">
            <v>0</v>
          </cell>
          <cell r="K744">
            <v>8203320</v>
          </cell>
          <cell r="M744">
            <v>10461772.99</v>
          </cell>
          <cell r="N744">
            <v>-0.21587669625012579</v>
          </cell>
          <cell r="O744">
            <v>-2258452.9900000002</v>
          </cell>
        </row>
        <row r="745">
          <cell r="A745" t="str">
            <v>_/_8212_/_611203</v>
          </cell>
          <cell r="B745">
            <v>0</v>
          </cell>
          <cell r="C745" t="str">
            <v>8212</v>
          </cell>
          <cell r="D745" t="str">
            <v>611203</v>
          </cell>
          <cell r="E745" t="str">
            <v>Raw Material Insurance a/c</v>
          </cell>
          <cell r="F745">
            <v>1246762.76</v>
          </cell>
          <cell r="H745">
            <v>0</v>
          </cell>
          <cell r="I745">
            <v>1246762.76</v>
          </cell>
          <cell r="J745">
            <v>0</v>
          </cell>
          <cell r="K745">
            <v>1246762.76</v>
          </cell>
          <cell r="M745">
            <v>4172023</v>
          </cell>
          <cell r="N745">
            <v>-0.70116110098146633</v>
          </cell>
          <cell r="O745">
            <v>-2925260.24</v>
          </cell>
        </row>
        <row r="746">
          <cell r="A746" t="str">
            <v>_/_8212_/_611204</v>
          </cell>
          <cell r="B746">
            <v>0</v>
          </cell>
          <cell r="C746" t="str">
            <v>8212</v>
          </cell>
          <cell r="D746" t="str">
            <v>611204</v>
          </cell>
          <cell r="E746" t="str">
            <v>Raw Material Loading/Un-loading</v>
          </cell>
          <cell r="F746">
            <v>169048</v>
          </cell>
          <cell r="H746">
            <v>0</v>
          </cell>
          <cell r="I746">
            <v>169048</v>
          </cell>
          <cell r="J746">
            <v>0</v>
          </cell>
          <cell r="K746">
            <v>169048</v>
          </cell>
          <cell r="M746">
            <v>-718934</v>
          </cell>
          <cell r="N746">
            <v>-1.235137022313592</v>
          </cell>
          <cell r="O746">
            <v>887982</v>
          </cell>
        </row>
        <row r="747">
          <cell r="A747" t="str">
            <v>_/_8212_/_611205</v>
          </cell>
          <cell r="B747">
            <v>0</v>
          </cell>
          <cell r="C747" t="str">
            <v>8212</v>
          </cell>
          <cell r="D747" t="str">
            <v>611205</v>
          </cell>
          <cell r="E747" t="str">
            <v>Raw Material Purchase Expenses</v>
          </cell>
          <cell r="F747">
            <v>6788</v>
          </cell>
          <cell r="H747">
            <v>0</v>
          </cell>
          <cell r="I747">
            <v>6788</v>
          </cell>
          <cell r="J747">
            <v>0</v>
          </cell>
          <cell r="K747">
            <v>6788</v>
          </cell>
          <cell r="M747">
            <v>84927</v>
          </cell>
          <cell r="N747">
            <v>-0.92007253288118029</v>
          </cell>
          <cell r="O747">
            <v>-78139</v>
          </cell>
        </row>
        <row r="748">
          <cell r="A748" t="str">
            <v>_/_8212_/_</v>
          </cell>
          <cell r="C748" t="str">
            <v>8212</v>
          </cell>
          <cell r="E748" t="str">
            <v>TB Total - Purchase and purchase expenses</v>
          </cell>
          <cell r="F748">
            <v>9629256.7599999998</v>
          </cell>
          <cell r="H748">
            <v>0</v>
          </cell>
          <cell r="I748">
            <v>9629256.7599999998</v>
          </cell>
          <cell r="J748">
            <v>0</v>
          </cell>
          <cell r="K748">
            <v>9629256.7599999998</v>
          </cell>
          <cell r="M748">
            <v>3057633992.2299995</v>
          </cell>
          <cell r="N748">
            <v>-0.99685074904829363</v>
          </cell>
          <cell r="O748">
            <v>-3048004735.4699993</v>
          </cell>
        </row>
        <row r="749">
          <cell r="A749">
            <v>0</v>
          </cell>
          <cell r="C749" t="str">
            <v>8213</v>
          </cell>
          <cell r="N749" t="str">
            <v/>
          </cell>
          <cell r="O749" t="str">
            <v/>
          </cell>
        </row>
        <row r="750">
          <cell r="A750" t="str">
            <v>_/_8213_/_100000A</v>
          </cell>
          <cell r="B750">
            <v>0</v>
          </cell>
          <cell r="C750" t="str">
            <v>8213</v>
          </cell>
          <cell r="D750" t="str">
            <v>100000A</v>
          </cell>
          <cell r="E750" t="str">
            <v>Insurance claim on raw material</v>
          </cell>
          <cell r="F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M750">
            <v>-3687688</v>
          </cell>
          <cell r="N750">
            <v>-1</v>
          </cell>
          <cell r="O750">
            <v>3687688</v>
          </cell>
        </row>
        <row r="751">
          <cell r="A751" t="str">
            <v>_/_8213_/_</v>
          </cell>
          <cell r="C751" t="str">
            <v>8213</v>
          </cell>
          <cell r="E751" t="str">
            <v>TB Total - Insurance claim</v>
          </cell>
          <cell r="F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M751">
            <v>-3687688</v>
          </cell>
          <cell r="N751">
            <v>-1</v>
          </cell>
          <cell r="O751">
            <v>3687688</v>
          </cell>
        </row>
        <row r="752">
          <cell r="A752">
            <v>0</v>
          </cell>
          <cell r="C752" t="str">
            <v>8214</v>
          </cell>
          <cell r="N752" t="str">
            <v/>
          </cell>
          <cell r="O752" t="str">
            <v/>
          </cell>
        </row>
        <row r="753">
          <cell r="A753" t="str">
            <v>_/_8214_/_13</v>
          </cell>
          <cell r="B753">
            <v>0</v>
          </cell>
          <cell r="C753" t="str">
            <v>8214</v>
          </cell>
          <cell r="D753" t="str">
            <v>13</v>
          </cell>
          <cell r="E753" t="str">
            <v>Closing RM</v>
          </cell>
          <cell r="F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M753">
            <v>-742493132.20000005</v>
          </cell>
          <cell r="N753">
            <v>-1</v>
          </cell>
          <cell r="O753">
            <v>742493132.20000005</v>
          </cell>
        </row>
        <row r="754">
          <cell r="A754" t="str">
            <v>_/_8214_/_</v>
          </cell>
          <cell r="C754" t="str">
            <v>8214</v>
          </cell>
          <cell r="E754" t="str">
            <v>TB Total - Closing stock Raw material</v>
          </cell>
          <cell r="F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M754">
            <v>-742493132.20000005</v>
          </cell>
          <cell r="N754">
            <v>-1</v>
          </cell>
          <cell r="O754">
            <v>742493132.20000005</v>
          </cell>
        </row>
        <row r="755">
          <cell r="A755">
            <v>0</v>
          </cell>
          <cell r="C755" t="str">
            <v>8215</v>
          </cell>
          <cell r="N755" t="str">
            <v/>
          </cell>
          <cell r="O755" t="str">
            <v/>
          </cell>
        </row>
        <row r="756">
          <cell r="A756" t="str">
            <v>_/_8215_/_13A</v>
          </cell>
          <cell r="B756">
            <v>0</v>
          </cell>
          <cell r="C756" t="str">
            <v>8215</v>
          </cell>
          <cell r="D756" t="str">
            <v>13A</v>
          </cell>
          <cell r="E756" t="str">
            <v>Stock in transit</v>
          </cell>
          <cell r="F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  <cell r="M756">
            <v>-46332391.810000002</v>
          </cell>
          <cell r="N756">
            <v>-1</v>
          </cell>
          <cell r="O756">
            <v>46332391.810000002</v>
          </cell>
        </row>
        <row r="757">
          <cell r="A757" t="str">
            <v>_/_8215_/_</v>
          </cell>
          <cell r="C757" t="str">
            <v>8215</v>
          </cell>
          <cell r="E757" t="str">
            <v>TB Total - Stock in transit</v>
          </cell>
          <cell r="F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M757">
            <v>-46332391.810000002</v>
          </cell>
          <cell r="N757">
            <v>-1</v>
          </cell>
          <cell r="O757">
            <v>46332391.810000002</v>
          </cell>
        </row>
        <row r="758">
          <cell r="A758">
            <v>0</v>
          </cell>
          <cell r="C758" t="str">
            <v>8216</v>
          </cell>
          <cell r="N758" t="str">
            <v/>
          </cell>
          <cell r="O758" t="str">
            <v/>
          </cell>
        </row>
        <row r="759">
          <cell r="A759" t="str">
            <v>_/_8216_/_612101</v>
          </cell>
          <cell r="B759">
            <v>0</v>
          </cell>
          <cell r="C759" t="str">
            <v>8216</v>
          </cell>
          <cell r="D759" t="str">
            <v>612101</v>
          </cell>
          <cell r="E759" t="str">
            <v>Packing Material Consumed</v>
          </cell>
          <cell r="F759">
            <v>42769027.25</v>
          </cell>
          <cell r="H759">
            <v>0</v>
          </cell>
          <cell r="I759">
            <v>42769027.25</v>
          </cell>
          <cell r="J759">
            <v>0</v>
          </cell>
          <cell r="K759">
            <v>42769027.25</v>
          </cell>
          <cell r="M759">
            <v>91907055.269999996</v>
          </cell>
          <cell r="N759">
            <v>-0.53464913956436455</v>
          </cell>
          <cell r="O759">
            <v>-49138028.019999996</v>
          </cell>
        </row>
        <row r="760">
          <cell r="A760" t="str">
            <v>_/_8216_/_612102</v>
          </cell>
          <cell r="B760">
            <v>0</v>
          </cell>
          <cell r="C760" t="str">
            <v>8216</v>
          </cell>
          <cell r="D760" t="str">
            <v>612102</v>
          </cell>
          <cell r="E760" t="str">
            <v>Packing Expenses</v>
          </cell>
          <cell r="F760">
            <v>3034430</v>
          </cell>
          <cell r="H760">
            <v>0</v>
          </cell>
          <cell r="I760">
            <v>3034430</v>
          </cell>
          <cell r="J760">
            <v>0</v>
          </cell>
          <cell r="K760">
            <v>3034430</v>
          </cell>
          <cell r="M760">
            <v>5676303</v>
          </cell>
          <cell r="N760">
            <v>-0.46542141954014787</v>
          </cell>
          <cell r="O760">
            <v>-2641873</v>
          </cell>
        </row>
        <row r="761">
          <cell r="A761" t="str">
            <v>_/_8216_/_612103</v>
          </cell>
          <cell r="B761">
            <v>0</v>
          </cell>
          <cell r="C761" t="str">
            <v>8216</v>
          </cell>
          <cell r="D761" t="str">
            <v>612103</v>
          </cell>
          <cell r="E761" t="str">
            <v>Packing Materials Rebate</v>
          </cell>
          <cell r="F761">
            <v>-136340</v>
          </cell>
          <cell r="H761">
            <v>0</v>
          </cell>
          <cell r="I761">
            <v>-136340</v>
          </cell>
          <cell r="J761">
            <v>0</v>
          </cell>
          <cell r="K761">
            <v>-136340</v>
          </cell>
          <cell r="M761">
            <v>-1602432</v>
          </cell>
          <cell r="N761">
            <v>-0.91491682642383576</v>
          </cell>
          <cell r="O761">
            <v>1466092</v>
          </cell>
        </row>
        <row r="762">
          <cell r="A762" t="str">
            <v>_/_8216_/_</v>
          </cell>
          <cell r="C762" t="str">
            <v>8216</v>
          </cell>
          <cell r="E762" t="str">
            <v>TB Total - Packing materials consumed</v>
          </cell>
          <cell r="F762">
            <v>45667117.25</v>
          </cell>
          <cell r="H762">
            <v>0</v>
          </cell>
          <cell r="I762">
            <v>45667117.25</v>
          </cell>
          <cell r="J762">
            <v>0</v>
          </cell>
          <cell r="K762">
            <v>45667117.25</v>
          </cell>
          <cell r="M762">
            <v>95980926.269999996</v>
          </cell>
          <cell r="N762">
            <v>-0.52420632906234188</v>
          </cell>
          <cell r="O762">
            <v>-50313809.019999996</v>
          </cell>
        </row>
        <row r="763">
          <cell r="A763">
            <v>0</v>
          </cell>
          <cell r="C763" t="str">
            <v>8217</v>
          </cell>
          <cell r="N763" t="str">
            <v/>
          </cell>
          <cell r="O763" t="str">
            <v/>
          </cell>
        </row>
        <row r="764">
          <cell r="A764" t="str">
            <v>_/_8217_/_612310</v>
          </cell>
          <cell r="B764">
            <v>0</v>
          </cell>
          <cell r="C764" t="str">
            <v>8217</v>
          </cell>
          <cell r="D764" t="str">
            <v>612310</v>
          </cell>
          <cell r="E764" t="str">
            <v>Salaries To Production Staff</v>
          </cell>
          <cell r="F764">
            <v>39909121</v>
          </cell>
          <cell r="H764">
            <v>0</v>
          </cell>
          <cell r="I764">
            <v>39909121</v>
          </cell>
          <cell r="J764">
            <v>0</v>
          </cell>
          <cell r="K764">
            <v>39909121</v>
          </cell>
          <cell r="M764">
            <v>69619688</v>
          </cell>
          <cell r="N764">
            <v>-0.4267552448669405</v>
          </cell>
          <cell r="O764">
            <v>-29710567</v>
          </cell>
        </row>
        <row r="765">
          <cell r="A765" t="str">
            <v>_/_8217_/_612320</v>
          </cell>
          <cell r="B765">
            <v>0</v>
          </cell>
          <cell r="C765" t="str">
            <v>8217</v>
          </cell>
          <cell r="D765" t="str">
            <v>612320</v>
          </cell>
          <cell r="E765" t="str">
            <v>House Rent &amp; Other Allowances</v>
          </cell>
          <cell r="F765">
            <v>28061258</v>
          </cell>
          <cell r="H765">
            <v>0</v>
          </cell>
          <cell r="I765">
            <v>28061258</v>
          </cell>
          <cell r="J765">
            <v>0</v>
          </cell>
          <cell r="K765">
            <v>28061258</v>
          </cell>
          <cell r="M765">
            <v>53889730</v>
          </cell>
          <cell r="N765">
            <v>-0.47928375221030056</v>
          </cell>
          <cell r="O765">
            <v>-25828472</v>
          </cell>
        </row>
        <row r="766">
          <cell r="A766" t="str">
            <v>_/_8217_/_612330</v>
          </cell>
          <cell r="B766">
            <v>0</v>
          </cell>
          <cell r="C766" t="str">
            <v>8217</v>
          </cell>
          <cell r="D766" t="str">
            <v>612330</v>
          </cell>
          <cell r="E766" t="str">
            <v>Additional  Wages To Production</v>
          </cell>
          <cell r="F766">
            <v>47702755</v>
          </cell>
          <cell r="H766">
            <v>0</v>
          </cell>
          <cell r="I766">
            <v>47702755</v>
          </cell>
          <cell r="J766">
            <v>0</v>
          </cell>
          <cell r="K766">
            <v>47702755</v>
          </cell>
          <cell r="M766">
            <v>87581992</v>
          </cell>
          <cell r="N766">
            <v>-0.4553360352890809</v>
          </cell>
          <cell r="O766">
            <v>-39879237</v>
          </cell>
        </row>
        <row r="767">
          <cell r="A767" t="str">
            <v>_/_8217_/_612340</v>
          </cell>
          <cell r="B767">
            <v>0</v>
          </cell>
          <cell r="C767" t="str">
            <v>8217</v>
          </cell>
          <cell r="D767" t="str">
            <v>612340</v>
          </cell>
          <cell r="E767" t="str">
            <v>Social Security Expenses</v>
          </cell>
          <cell r="F767">
            <v>3715732</v>
          </cell>
          <cell r="H767">
            <v>0</v>
          </cell>
          <cell r="I767">
            <v>3715732</v>
          </cell>
          <cell r="J767">
            <v>0</v>
          </cell>
          <cell r="K767">
            <v>3715732</v>
          </cell>
          <cell r="M767">
            <v>6881419</v>
          </cell>
          <cell r="N767">
            <v>-0.46003404239736018</v>
          </cell>
          <cell r="O767">
            <v>-3165687</v>
          </cell>
        </row>
        <row r="768">
          <cell r="A768" t="str">
            <v>_/_8217_/_612345</v>
          </cell>
          <cell r="B768">
            <v>0</v>
          </cell>
          <cell r="C768" t="str">
            <v>8217</v>
          </cell>
          <cell r="D768" t="str">
            <v>612345</v>
          </cell>
          <cell r="E768" t="str">
            <v>E.O.B.I Contribution</v>
          </cell>
          <cell r="F768">
            <v>3151254</v>
          </cell>
          <cell r="H768">
            <v>0</v>
          </cell>
          <cell r="I768">
            <v>3151254</v>
          </cell>
          <cell r="J768">
            <v>0</v>
          </cell>
          <cell r="K768">
            <v>3151254</v>
          </cell>
          <cell r="M768">
            <v>5887206</v>
          </cell>
          <cell r="N768">
            <v>-0.46472842975088691</v>
          </cell>
          <cell r="O768">
            <v>-2735952</v>
          </cell>
        </row>
        <row r="769">
          <cell r="A769" t="str">
            <v>_/_8217_/_612350</v>
          </cell>
          <cell r="B769">
            <v>0</v>
          </cell>
          <cell r="C769" t="str">
            <v>8217</v>
          </cell>
          <cell r="D769" t="str">
            <v>612350</v>
          </cell>
          <cell r="E769" t="str">
            <v>Group Insurance Expenses</v>
          </cell>
          <cell r="F769">
            <v>672112</v>
          </cell>
          <cell r="H769">
            <v>0</v>
          </cell>
          <cell r="I769">
            <v>672112</v>
          </cell>
          <cell r="J769">
            <v>0</v>
          </cell>
          <cell r="K769">
            <v>672112</v>
          </cell>
          <cell r="M769">
            <v>1200926</v>
          </cell>
          <cell r="N769">
            <v>-0.44033853876092283</v>
          </cell>
          <cell r="O769">
            <v>-528814</v>
          </cell>
        </row>
        <row r="770">
          <cell r="A770" t="str">
            <v>_/_8217_/_612355</v>
          </cell>
          <cell r="B770">
            <v>0</v>
          </cell>
          <cell r="C770" t="str">
            <v>8217</v>
          </cell>
          <cell r="D770" t="str">
            <v>612355</v>
          </cell>
          <cell r="E770" t="str">
            <v>Incentive Rewards Expenses</v>
          </cell>
          <cell r="F770">
            <v>188000</v>
          </cell>
          <cell r="H770">
            <v>0</v>
          </cell>
          <cell r="I770">
            <v>188000</v>
          </cell>
          <cell r="J770">
            <v>0</v>
          </cell>
          <cell r="K770">
            <v>188000</v>
          </cell>
          <cell r="M770">
            <v>358500</v>
          </cell>
          <cell r="N770">
            <v>-0.47559274755927478</v>
          </cell>
          <cell r="O770">
            <v>-170500</v>
          </cell>
        </row>
        <row r="771">
          <cell r="A771" t="str">
            <v>_/_8217_/_612360</v>
          </cell>
          <cell r="B771">
            <v>0</v>
          </cell>
          <cell r="C771" t="str">
            <v>8217</v>
          </cell>
          <cell r="D771" t="str">
            <v>612360</v>
          </cell>
          <cell r="E771" t="str">
            <v>Canteen Expenses</v>
          </cell>
          <cell r="F771">
            <v>197000</v>
          </cell>
          <cell r="H771">
            <v>0</v>
          </cell>
          <cell r="I771">
            <v>197000</v>
          </cell>
          <cell r="J771">
            <v>0</v>
          </cell>
          <cell r="K771">
            <v>197000</v>
          </cell>
          <cell r="M771">
            <v>396000</v>
          </cell>
          <cell r="N771">
            <v>-0.50252525252525249</v>
          </cell>
          <cell r="O771">
            <v>-199000</v>
          </cell>
        </row>
        <row r="772">
          <cell r="A772" t="str">
            <v>_/_8217_/_612365</v>
          </cell>
          <cell r="B772">
            <v>0</v>
          </cell>
          <cell r="C772" t="str">
            <v>8217</v>
          </cell>
          <cell r="D772" t="str">
            <v>612365</v>
          </cell>
          <cell r="E772" t="str">
            <v>Misc. Manufactureing Expenses</v>
          </cell>
          <cell r="F772">
            <v>5827005</v>
          </cell>
          <cell r="H772">
            <v>0</v>
          </cell>
          <cell r="I772">
            <v>5827005</v>
          </cell>
          <cell r="J772">
            <v>0</v>
          </cell>
          <cell r="K772">
            <v>5827005</v>
          </cell>
          <cell r="M772">
            <v>14594333.699999999</v>
          </cell>
          <cell r="N772">
            <v>-0.60073511269651181</v>
          </cell>
          <cell r="O772">
            <v>-8767328.6999999993</v>
          </cell>
        </row>
        <row r="773">
          <cell r="A773" t="str">
            <v>_/_8217_/_612370</v>
          </cell>
          <cell r="B773">
            <v>0</v>
          </cell>
          <cell r="C773" t="str">
            <v>8217</v>
          </cell>
          <cell r="D773" t="str">
            <v>612370</v>
          </cell>
          <cell r="E773" t="str">
            <v>Haj Expenses</v>
          </cell>
          <cell r="F773">
            <v>100</v>
          </cell>
          <cell r="H773">
            <v>0</v>
          </cell>
          <cell r="I773">
            <v>100</v>
          </cell>
          <cell r="J773">
            <v>0</v>
          </cell>
          <cell r="K773">
            <v>100</v>
          </cell>
          <cell r="M773">
            <v>379050</v>
          </cell>
          <cell r="N773">
            <v>-0.9997361825616673</v>
          </cell>
          <cell r="O773">
            <v>-378950</v>
          </cell>
        </row>
        <row r="774">
          <cell r="A774" t="str">
            <v>_/_8217_/_612375</v>
          </cell>
          <cell r="B774">
            <v>0</v>
          </cell>
          <cell r="C774" t="str">
            <v>8217</v>
          </cell>
          <cell r="D774" t="str">
            <v>612375</v>
          </cell>
          <cell r="E774" t="str">
            <v>Labour Welfare Expenses</v>
          </cell>
          <cell r="F774">
            <v>561111</v>
          </cell>
          <cell r="H774">
            <v>0</v>
          </cell>
          <cell r="I774">
            <v>561111</v>
          </cell>
          <cell r="J774">
            <v>0</v>
          </cell>
          <cell r="K774">
            <v>561111</v>
          </cell>
          <cell r="M774">
            <v>717415.34</v>
          </cell>
          <cell r="N774">
            <v>-0.21787147735090245</v>
          </cell>
          <cell r="O774">
            <v>-156304.33999999997</v>
          </cell>
        </row>
        <row r="775">
          <cell r="A775" t="str">
            <v>_/_8217_/_612380</v>
          </cell>
          <cell r="B775">
            <v>0</v>
          </cell>
          <cell r="C775" t="str">
            <v>8217</v>
          </cell>
          <cell r="D775" t="str">
            <v>612380</v>
          </cell>
          <cell r="E775" t="str">
            <v>Gratuity Expenses</v>
          </cell>
          <cell r="F775">
            <v>8202138</v>
          </cell>
          <cell r="H775">
            <v>0</v>
          </cell>
          <cell r="I775">
            <v>8202138</v>
          </cell>
          <cell r="J775">
            <v>0</v>
          </cell>
          <cell r="K775">
            <v>8202138</v>
          </cell>
          <cell r="M775">
            <v>15781431</v>
          </cell>
          <cell r="N775">
            <v>-0.48026652335900338</v>
          </cell>
          <cell r="O775">
            <v>-7579293</v>
          </cell>
        </row>
        <row r="776">
          <cell r="A776" t="str">
            <v>_/_8217_/_612385</v>
          </cell>
          <cell r="B776">
            <v>0</v>
          </cell>
          <cell r="C776" t="str">
            <v>8217</v>
          </cell>
          <cell r="D776" t="str">
            <v>612385</v>
          </cell>
          <cell r="E776" t="str">
            <v>Bonus Expenses</v>
          </cell>
          <cell r="F776">
            <v>14611650</v>
          </cell>
          <cell r="H776">
            <v>0</v>
          </cell>
          <cell r="I776">
            <v>14611650</v>
          </cell>
          <cell r="J776">
            <v>0</v>
          </cell>
          <cell r="K776">
            <v>14611650</v>
          </cell>
          <cell r="M776">
            <v>29223302</v>
          </cell>
          <cell r="N776">
            <v>-0.50000003421926786</v>
          </cell>
          <cell r="O776">
            <v>-14611652</v>
          </cell>
        </row>
        <row r="777">
          <cell r="A777" t="str">
            <v>_/_8217_/_</v>
          </cell>
          <cell r="C777" t="str">
            <v>8217</v>
          </cell>
          <cell r="E777" t="str">
            <v>TB Total - Salaries, wages and benefits</v>
          </cell>
          <cell r="F777">
            <v>152799236</v>
          </cell>
          <cell r="H777">
            <v>0</v>
          </cell>
          <cell r="I777">
            <v>152799236</v>
          </cell>
          <cell r="J777">
            <v>0</v>
          </cell>
          <cell r="K777">
            <v>152799236</v>
          </cell>
          <cell r="M777">
            <v>286510993.03999996</v>
          </cell>
          <cell r="N777">
            <v>-0.46668979651099246</v>
          </cell>
          <cell r="O777">
            <v>-133711757.03999996</v>
          </cell>
        </row>
        <row r="778">
          <cell r="A778">
            <v>0</v>
          </cell>
          <cell r="C778" t="str">
            <v>8218</v>
          </cell>
          <cell r="N778" t="str">
            <v/>
          </cell>
          <cell r="O778" t="str">
            <v/>
          </cell>
        </row>
        <row r="779">
          <cell r="A779" t="str">
            <v>_/_8218_/_612751</v>
          </cell>
          <cell r="B779">
            <v>0</v>
          </cell>
          <cell r="C779" t="str">
            <v>8218</v>
          </cell>
          <cell r="D779" t="str">
            <v>612751</v>
          </cell>
          <cell r="E779" t="str">
            <v>Production Staff Travelling Exp</v>
          </cell>
          <cell r="F779">
            <v>347774</v>
          </cell>
          <cell r="H779">
            <v>0</v>
          </cell>
          <cell r="I779">
            <v>347774</v>
          </cell>
          <cell r="J779">
            <v>0</v>
          </cell>
          <cell r="K779">
            <v>347774</v>
          </cell>
          <cell r="M779">
            <v>885185</v>
          </cell>
          <cell r="N779">
            <v>-0.60711715630066032</v>
          </cell>
          <cell r="O779">
            <v>-537411</v>
          </cell>
        </row>
        <row r="780">
          <cell r="A780" t="str">
            <v>_/_8218_/_</v>
          </cell>
          <cell r="C780" t="str">
            <v>8218</v>
          </cell>
          <cell r="E780" t="str">
            <v>TB Total - Traveling and conveyance</v>
          </cell>
          <cell r="F780">
            <v>347774</v>
          </cell>
          <cell r="H780">
            <v>0</v>
          </cell>
          <cell r="I780">
            <v>347774</v>
          </cell>
          <cell r="J780">
            <v>0</v>
          </cell>
          <cell r="K780">
            <v>347774</v>
          </cell>
          <cell r="M780">
            <v>885185</v>
          </cell>
          <cell r="N780">
            <v>-0.60711715630066032</v>
          </cell>
          <cell r="O780">
            <v>-537411</v>
          </cell>
        </row>
        <row r="781">
          <cell r="A781">
            <v>0</v>
          </cell>
          <cell r="C781" t="str">
            <v>8219</v>
          </cell>
          <cell r="N781" t="str">
            <v/>
          </cell>
          <cell r="O781" t="str">
            <v/>
          </cell>
        </row>
        <row r="782">
          <cell r="A782" t="str">
            <v>_/_8219_/_612510</v>
          </cell>
          <cell r="B782">
            <v>0</v>
          </cell>
          <cell r="C782" t="str">
            <v>8219</v>
          </cell>
          <cell r="D782" t="str">
            <v>612510</v>
          </cell>
          <cell r="E782" t="str">
            <v>Electricity Expenses</v>
          </cell>
          <cell r="F782">
            <v>28056296</v>
          </cell>
          <cell r="H782">
            <v>0</v>
          </cell>
          <cell r="I782">
            <v>28056296</v>
          </cell>
          <cell r="J782">
            <v>0</v>
          </cell>
          <cell r="K782">
            <v>28056296</v>
          </cell>
          <cell r="M782">
            <v>71146041</v>
          </cell>
          <cell r="N782">
            <v>-0.60565204183322019</v>
          </cell>
          <cell r="O782">
            <v>-43089745</v>
          </cell>
        </row>
        <row r="783">
          <cell r="A783" t="str">
            <v>_/_8219_/_612520</v>
          </cell>
          <cell r="B783">
            <v>0</v>
          </cell>
          <cell r="C783" t="str">
            <v>8219</v>
          </cell>
          <cell r="D783" t="str">
            <v>612520</v>
          </cell>
          <cell r="E783" t="str">
            <v>Gas Charges</v>
          </cell>
          <cell r="F783">
            <v>123802146.18000001</v>
          </cell>
          <cell r="H783">
            <v>0</v>
          </cell>
          <cell r="I783">
            <v>123802146.18000001</v>
          </cell>
          <cell r="J783">
            <v>0</v>
          </cell>
          <cell r="K783">
            <v>123802146.18000001</v>
          </cell>
          <cell r="M783">
            <v>242158441.34999999</v>
          </cell>
          <cell r="N783">
            <v>-0.48875560360473053</v>
          </cell>
          <cell r="O783">
            <v>-118356295.16999999</v>
          </cell>
        </row>
        <row r="784">
          <cell r="A784" t="str">
            <v>_/_8219_/_612530</v>
          </cell>
          <cell r="B784">
            <v>0</v>
          </cell>
          <cell r="C784" t="str">
            <v>8219</v>
          </cell>
          <cell r="D784" t="str">
            <v>612530</v>
          </cell>
          <cell r="E784" t="str">
            <v>Electricity Duty</v>
          </cell>
          <cell r="F784">
            <v>2798420</v>
          </cell>
          <cell r="H784">
            <v>0</v>
          </cell>
          <cell r="I784">
            <v>2798420</v>
          </cell>
          <cell r="J784">
            <v>0</v>
          </cell>
          <cell r="K784">
            <v>2798420</v>
          </cell>
          <cell r="M784">
            <v>2149494</v>
          </cell>
          <cell r="N784">
            <v>0.30189709764251493</v>
          </cell>
          <cell r="O784">
            <v>648926</v>
          </cell>
        </row>
        <row r="785">
          <cell r="A785" t="str">
            <v>_/_8219_/_612540</v>
          </cell>
          <cell r="B785">
            <v>0</v>
          </cell>
          <cell r="C785" t="str">
            <v>8219</v>
          </cell>
          <cell r="D785" t="str">
            <v>612540</v>
          </cell>
          <cell r="E785" t="str">
            <v>Power House Generation</v>
          </cell>
          <cell r="F785">
            <v>-12859</v>
          </cell>
          <cell r="H785">
            <v>0</v>
          </cell>
          <cell r="I785">
            <v>-12859</v>
          </cell>
          <cell r="J785">
            <v>0</v>
          </cell>
          <cell r="K785">
            <v>-12859</v>
          </cell>
          <cell r="M785">
            <v>-82758</v>
          </cell>
          <cell r="N785">
            <v>-0.84461925131105153</v>
          </cell>
          <cell r="O785">
            <v>69899</v>
          </cell>
        </row>
        <row r="786">
          <cell r="A786" t="str">
            <v>_/_8219_/_612550</v>
          </cell>
          <cell r="B786">
            <v>0</v>
          </cell>
          <cell r="C786" t="str">
            <v>8219</v>
          </cell>
          <cell r="D786" t="str">
            <v>612550</v>
          </cell>
          <cell r="E786" t="str">
            <v>Power House Consumption</v>
          </cell>
          <cell r="F786">
            <v>6272622.5999999996</v>
          </cell>
          <cell r="H786">
            <v>0</v>
          </cell>
          <cell r="I786">
            <v>6272622.5999999996</v>
          </cell>
          <cell r="J786">
            <v>0</v>
          </cell>
          <cell r="K786">
            <v>6272622.5999999996</v>
          </cell>
          <cell r="M786">
            <v>16499357.99</v>
          </cell>
          <cell r="N786">
            <v>-0.61982626210051706</v>
          </cell>
          <cell r="O786">
            <v>-10226735.390000001</v>
          </cell>
        </row>
        <row r="787">
          <cell r="A787" t="str">
            <v>_/_8219_/_</v>
          </cell>
          <cell r="C787" t="str">
            <v>8219</v>
          </cell>
          <cell r="E787" t="str">
            <v>TB Total - Power and fuel</v>
          </cell>
          <cell r="F787">
            <v>160916625.78</v>
          </cell>
          <cell r="H787">
            <v>0</v>
          </cell>
          <cell r="I787">
            <v>160916625.78</v>
          </cell>
          <cell r="J787">
            <v>0</v>
          </cell>
          <cell r="K787">
            <v>160916625.78</v>
          </cell>
          <cell r="M787">
            <v>331870576.34000003</v>
          </cell>
          <cell r="N787">
            <v>-0.51512234813145474</v>
          </cell>
          <cell r="O787">
            <v>-170953950.56000003</v>
          </cell>
        </row>
        <row r="788">
          <cell r="A788">
            <v>0</v>
          </cell>
          <cell r="C788" t="str">
            <v>8220</v>
          </cell>
          <cell r="N788" t="str">
            <v/>
          </cell>
          <cell r="O788" t="str">
            <v/>
          </cell>
        </row>
        <row r="789">
          <cell r="A789" t="str">
            <v>_/_8220_/_612201</v>
          </cell>
          <cell r="B789">
            <v>0</v>
          </cell>
          <cell r="C789" t="str">
            <v>8220</v>
          </cell>
          <cell r="D789" t="str">
            <v>612201</v>
          </cell>
          <cell r="E789" t="str">
            <v>Store &amp; Spares Consumed</v>
          </cell>
          <cell r="F789">
            <v>35872095.140000001</v>
          </cell>
          <cell r="H789">
            <v>0</v>
          </cell>
          <cell r="I789">
            <v>35872095.140000001</v>
          </cell>
          <cell r="J789">
            <v>0</v>
          </cell>
          <cell r="K789">
            <v>35872095.140000001</v>
          </cell>
          <cell r="M789">
            <v>84976468.319999993</v>
          </cell>
          <cell r="N789">
            <v>-0.57785848424631259</v>
          </cell>
          <cell r="O789">
            <v>-49104373.179999992</v>
          </cell>
        </row>
        <row r="790">
          <cell r="A790" t="str">
            <v>_/_8220_/_612202</v>
          </cell>
          <cell r="B790">
            <v>0</v>
          </cell>
          <cell r="C790" t="str">
            <v>8220</v>
          </cell>
          <cell r="D790" t="str">
            <v>612202</v>
          </cell>
          <cell r="E790" t="str">
            <v>Store Expenses</v>
          </cell>
          <cell r="F790">
            <v>341729.05</v>
          </cell>
          <cell r="H790">
            <v>0</v>
          </cell>
          <cell r="I790">
            <v>341729.05</v>
          </cell>
          <cell r="J790">
            <v>0</v>
          </cell>
          <cell r="K790">
            <v>341729.05</v>
          </cell>
          <cell r="M790">
            <v>413508.24</v>
          </cell>
          <cell r="N790">
            <v>-0.17358587582196669</v>
          </cell>
          <cell r="O790">
            <v>-71779.19</v>
          </cell>
        </row>
        <row r="791">
          <cell r="A791" t="str">
            <v>_/_8220_/_612203</v>
          </cell>
          <cell r="B791">
            <v>0</v>
          </cell>
          <cell r="C791" t="str">
            <v>8220</v>
          </cell>
          <cell r="D791" t="str">
            <v>612203</v>
          </cell>
          <cell r="E791" t="str">
            <v>Store &amp; Spares - Courier Charge</v>
          </cell>
          <cell r="F791">
            <v>42039.81</v>
          </cell>
          <cell r="H791">
            <v>0</v>
          </cell>
          <cell r="I791">
            <v>42039.81</v>
          </cell>
          <cell r="J791">
            <v>0</v>
          </cell>
          <cell r="K791">
            <v>42039.81</v>
          </cell>
          <cell r="M791">
            <v>37650.720000000001</v>
          </cell>
          <cell r="N791">
            <v>0.11657386631650063</v>
          </cell>
          <cell r="O791">
            <v>4389.0899999999965</v>
          </cell>
        </row>
        <row r="792">
          <cell r="A792" t="str">
            <v>_/_8220_/_613400</v>
          </cell>
          <cell r="B792">
            <v>0</v>
          </cell>
          <cell r="C792" t="str">
            <v>8220</v>
          </cell>
          <cell r="D792" t="str">
            <v>613400</v>
          </cell>
          <cell r="E792" t="str">
            <v>Cost Of Sales-Stores &amp; Spares</v>
          </cell>
          <cell r="F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M792">
            <v>88546</v>
          </cell>
          <cell r="N792">
            <v>-1</v>
          </cell>
          <cell r="O792">
            <v>-88546</v>
          </cell>
        </row>
        <row r="793">
          <cell r="A793" t="str">
            <v>_/_8220_/_</v>
          </cell>
          <cell r="C793" t="str">
            <v>8220</v>
          </cell>
          <cell r="E793" t="str">
            <v>TB Total - Stores consumed</v>
          </cell>
          <cell r="F793">
            <v>36255864</v>
          </cell>
          <cell r="H793">
            <v>0</v>
          </cell>
          <cell r="I793">
            <v>36255864</v>
          </cell>
          <cell r="J793">
            <v>0</v>
          </cell>
          <cell r="K793">
            <v>36255864</v>
          </cell>
          <cell r="M793">
            <v>85516173.279999986</v>
          </cell>
          <cell r="N793">
            <v>-0.57603500473191416</v>
          </cell>
          <cell r="O793">
            <v>-49260309.279999986</v>
          </cell>
        </row>
        <row r="794">
          <cell r="A794">
            <v>0</v>
          </cell>
          <cell r="C794" t="str">
            <v>8221</v>
          </cell>
          <cell r="N794" t="str">
            <v/>
          </cell>
          <cell r="O794" t="str">
            <v/>
          </cell>
        </row>
        <row r="795">
          <cell r="A795" t="str">
            <v>_/_8221_/_612401</v>
          </cell>
          <cell r="B795">
            <v>0</v>
          </cell>
          <cell r="C795" t="str">
            <v>8221</v>
          </cell>
          <cell r="D795" t="str">
            <v>612401</v>
          </cell>
          <cell r="E795" t="str">
            <v>Processing Expenses</v>
          </cell>
          <cell r="F795">
            <v>326975</v>
          </cell>
          <cell r="H795">
            <v>0</v>
          </cell>
          <cell r="I795">
            <v>326975</v>
          </cell>
          <cell r="J795">
            <v>0</v>
          </cell>
          <cell r="K795">
            <v>326975</v>
          </cell>
          <cell r="M795">
            <v>3326400</v>
          </cell>
          <cell r="N795">
            <v>-0.90170304232804233</v>
          </cell>
          <cell r="O795">
            <v>-2999425</v>
          </cell>
        </row>
        <row r="796">
          <cell r="A796" t="str">
            <v>_/_8221_/_</v>
          </cell>
          <cell r="C796" t="str">
            <v>8221</v>
          </cell>
          <cell r="E796" t="str">
            <v>TB Total - Processing charges</v>
          </cell>
          <cell r="F796">
            <v>326975</v>
          </cell>
          <cell r="H796">
            <v>0</v>
          </cell>
          <cell r="I796">
            <v>326975</v>
          </cell>
          <cell r="J796">
            <v>0</v>
          </cell>
          <cell r="K796">
            <v>326975</v>
          </cell>
          <cell r="M796">
            <v>3326400</v>
          </cell>
          <cell r="N796">
            <v>-0.90170304232804233</v>
          </cell>
          <cell r="O796">
            <v>-2999425</v>
          </cell>
        </row>
        <row r="797">
          <cell r="A797">
            <v>0</v>
          </cell>
          <cell r="C797" t="str">
            <v>8222</v>
          </cell>
          <cell r="N797" t="str">
            <v/>
          </cell>
          <cell r="O797" t="str">
            <v/>
          </cell>
        </row>
        <row r="798">
          <cell r="A798" t="str">
            <v>_/_8222_/_612601</v>
          </cell>
          <cell r="B798">
            <v>0</v>
          </cell>
          <cell r="C798" t="str">
            <v>8222</v>
          </cell>
          <cell r="D798" t="str">
            <v>612601</v>
          </cell>
          <cell r="E798" t="str">
            <v>Repair Factory Building</v>
          </cell>
          <cell r="F798">
            <v>1514402.21</v>
          </cell>
          <cell r="H798">
            <v>0</v>
          </cell>
          <cell r="I798">
            <v>1514402.21</v>
          </cell>
          <cell r="J798">
            <v>0</v>
          </cell>
          <cell r="K798">
            <v>1514402.21</v>
          </cell>
          <cell r="M798">
            <v>3214908.23</v>
          </cell>
          <cell r="N798">
            <v>-0.52894387595007653</v>
          </cell>
          <cell r="O798">
            <v>-1700506.02</v>
          </cell>
        </row>
        <row r="799">
          <cell r="A799" t="str">
            <v>_/_8222_/_612602</v>
          </cell>
          <cell r="B799">
            <v>0</v>
          </cell>
          <cell r="C799" t="str">
            <v>8222</v>
          </cell>
          <cell r="D799" t="str">
            <v>612602</v>
          </cell>
          <cell r="E799" t="str">
            <v>Repair Non Factory Building</v>
          </cell>
          <cell r="F799">
            <v>558376.43999999994</v>
          </cell>
          <cell r="H799">
            <v>0</v>
          </cell>
          <cell r="I799">
            <v>558376.43999999994</v>
          </cell>
          <cell r="J799">
            <v>0</v>
          </cell>
          <cell r="K799">
            <v>558376.43999999994</v>
          </cell>
          <cell r="M799">
            <v>2845663.66</v>
          </cell>
          <cell r="N799">
            <v>-0.80377988873077155</v>
          </cell>
          <cell r="O799">
            <v>-2287287.2200000002</v>
          </cell>
        </row>
        <row r="800">
          <cell r="A800" t="str">
            <v>_/_8222_/_612603</v>
          </cell>
          <cell r="B800">
            <v>0</v>
          </cell>
          <cell r="C800" t="str">
            <v>8222</v>
          </cell>
          <cell r="D800" t="str">
            <v>612603</v>
          </cell>
          <cell r="E800" t="str">
            <v>Repair Colony Building</v>
          </cell>
          <cell r="F800">
            <v>478671.44</v>
          </cell>
          <cell r="H800">
            <v>0</v>
          </cell>
          <cell r="I800">
            <v>478671.44</v>
          </cell>
          <cell r="J800">
            <v>0</v>
          </cell>
          <cell r="K800">
            <v>478671.44</v>
          </cell>
          <cell r="M800">
            <v>450418.22</v>
          </cell>
          <cell r="N800">
            <v>6.2726636591210791E-2</v>
          </cell>
          <cell r="O800">
            <v>28253.22000000003</v>
          </cell>
        </row>
        <row r="801">
          <cell r="A801" t="str">
            <v>_/_8222_/_612604</v>
          </cell>
          <cell r="B801">
            <v>0</v>
          </cell>
          <cell r="C801" t="str">
            <v>8222</v>
          </cell>
          <cell r="D801" t="str">
            <v>612604</v>
          </cell>
          <cell r="E801" t="str">
            <v>Repair Machinery</v>
          </cell>
          <cell r="F801">
            <v>2878371</v>
          </cell>
          <cell r="H801">
            <v>0</v>
          </cell>
          <cell r="I801">
            <v>2878371</v>
          </cell>
          <cell r="J801">
            <v>0</v>
          </cell>
          <cell r="K801">
            <v>2878371</v>
          </cell>
          <cell r="M801">
            <v>3128530.67</v>
          </cell>
          <cell r="N801">
            <v>-7.9960753589160091E-2</v>
          </cell>
          <cell r="O801">
            <v>-250159.66999999993</v>
          </cell>
        </row>
        <row r="802">
          <cell r="A802" t="str">
            <v>_/_8222_/_612605</v>
          </cell>
          <cell r="B802">
            <v>0</v>
          </cell>
          <cell r="C802" t="str">
            <v>8222</v>
          </cell>
          <cell r="D802" t="str">
            <v>612605</v>
          </cell>
          <cell r="E802" t="str">
            <v>Power House Maintenance</v>
          </cell>
          <cell r="F802">
            <v>-824540.2</v>
          </cell>
          <cell r="H802">
            <v>0</v>
          </cell>
          <cell r="I802">
            <v>-824540.2</v>
          </cell>
          <cell r="J802">
            <v>0</v>
          </cell>
          <cell r="K802">
            <v>-824540.2</v>
          </cell>
          <cell r="M802">
            <v>3290231.03</v>
          </cell>
          <cell r="N802">
            <v>-1.2506025237990659</v>
          </cell>
          <cell r="O802">
            <v>-4114771.2299999995</v>
          </cell>
        </row>
        <row r="803">
          <cell r="A803" t="str">
            <v>_/_8222_/_612606</v>
          </cell>
          <cell r="B803">
            <v>0</v>
          </cell>
          <cell r="C803" t="str">
            <v>8222</v>
          </cell>
          <cell r="D803" t="str">
            <v>612606</v>
          </cell>
          <cell r="E803" t="str">
            <v>Fire Fighting Expenses</v>
          </cell>
          <cell r="F803">
            <v>122581.73</v>
          </cell>
          <cell r="H803">
            <v>0</v>
          </cell>
          <cell r="I803">
            <v>122581.73</v>
          </cell>
          <cell r="J803">
            <v>0</v>
          </cell>
          <cell r="K803">
            <v>122581.73</v>
          </cell>
          <cell r="M803">
            <v>693642.49</v>
          </cell>
          <cell r="N803">
            <v>-0.82327822795284644</v>
          </cell>
          <cell r="O803">
            <v>-571060.76</v>
          </cell>
        </row>
        <row r="804">
          <cell r="A804" t="str">
            <v>_/_8222_/_612607</v>
          </cell>
          <cell r="B804">
            <v>0</v>
          </cell>
          <cell r="C804" t="str">
            <v>8222</v>
          </cell>
          <cell r="D804" t="str">
            <v>612607</v>
          </cell>
          <cell r="E804" t="str">
            <v>Repair Weighing Scale</v>
          </cell>
          <cell r="F804">
            <v>30560</v>
          </cell>
          <cell r="H804">
            <v>0</v>
          </cell>
          <cell r="I804">
            <v>30560</v>
          </cell>
          <cell r="J804">
            <v>0</v>
          </cell>
          <cell r="K804">
            <v>30560</v>
          </cell>
          <cell r="M804">
            <v>49760</v>
          </cell>
          <cell r="N804">
            <v>-0.38585209003215432</v>
          </cell>
          <cell r="O804">
            <v>-19200</v>
          </cell>
        </row>
        <row r="805">
          <cell r="A805" t="str">
            <v>_/_8222_/_612608</v>
          </cell>
          <cell r="B805">
            <v>0</v>
          </cell>
          <cell r="C805" t="str">
            <v>8222</v>
          </cell>
          <cell r="D805" t="str">
            <v>612608</v>
          </cell>
          <cell r="E805" t="str">
            <v>Colony Maintenance</v>
          </cell>
          <cell r="F805">
            <v>15800</v>
          </cell>
          <cell r="H805">
            <v>0</v>
          </cell>
          <cell r="I805">
            <v>15800</v>
          </cell>
          <cell r="J805">
            <v>0</v>
          </cell>
          <cell r="K805">
            <v>15800</v>
          </cell>
          <cell r="M805">
            <v>184266</v>
          </cell>
          <cell r="N805">
            <v>-0.91425439310561907</v>
          </cell>
          <cell r="O805">
            <v>-168466</v>
          </cell>
        </row>
        <row r="806">
          <cell r="A806" t="str">
            <v>_/_8222_/_612609</v>
          </cell>
          <cell r="B806">
            <v>0</v>
          </cell>
          <cell r="C806" t="str">
            <v>8222</v>
          </cell>
          <cell r="D806" t="str">
            <v>612609</v>
          </cell>
          <cell r="E806" t="str">
            <v>Factory Maintenance</v>
          </cell>
          <cell r="F806">
            <v>1800</v>
          </cell>
          <cell r="H806">
            <v>0</v>
          </cell>
          <cell r="I806">
            <v>1800</v>
          </cell>
          <cell r="J806">
            <v>0</v>
          </cell>
          <cell r="K806">
            <v>1800</v>
          </cell>
          <cell r="M806">
            <v>209516</v>
          </cell>
          <cell r="N806">
            <v>-0.99140877069054389</v>
          </cell>
          <cell r="O806">
            <v>-207716</v>
          </cell>
        </row>
        <row r="807">
          <cell r="A807" t="str">
            <v>_/_8222_/_612610</v>
          </cell>
          <cell r="B807">
            <v>0</v>
          </cell>
          <cell r="C807" t="str">
            <v>8222</v>
          </cell>
          <cell r="D807" t="str">
            <v>612610</v>
          </cell>
          <cell r="E807" t="str">
            <v>Repair Laboratory Equipment</v>
          </cell>
          <cell r="F807">
            <v>10300</v>
          </cell>
          <cell r="H807">
            <v>0</v>
          </cell>
          <cell r="I807">
            <v>10300</v>
          </cell>
          <cell r="J807">
            <v>0</v>
          </cell>
          <cell r="K807">
            <v>10300</v>
          </cell>
          <cell r="M807">
            <v>3200</v>
          </cell>
          <cell r="N807">
            <v>2.21875</v>
          </cell>
          <cell r="O807">
            <v>7100</v>
          </cell>
        </row>
        <row r="808">
          <cell r="A808" t="str">
            <v>_/_8222_/_612611</v>
          </cell>
          <cell r="B808">
            <v>0</v>
          </cell>
          <cell r="C808" t="str">
            <v>8222</v>
          </cell>
          <cell r="D808" t="str">
            <v>612611</v>
          </cell>
          <cell r="E808" t="str">
            <v>Repair Electric Equipment</v>
          </cell>
          <cell r="F808">
            <v>-221890</v>
          </cell>
          <cell r="H808">
            <v>0</v>
          </cell>
          <cell r="I808">
            <v>-221890</v>
          </cell>
          <cell r="J808">
            <v>0</v>
          </cell>
          <cell r="K808">
            <v>-221890</v>
          </cell>
          <cell r="M808">
            <v>226216.65</v>
          </cell>
          <cell r="N808">
            <v>-1.9808738658272944</v>
          </cell>
          <cell r="O808">
            <v>-448106.65</v>
          </cell>
        </row>
        <row r="809">
          <cell r="A809" t="str">
            <v>_/_8222_/_</v>
          </cell>
          <cell r="C809" t="str">
            <v>8222</v>
          </cell>
          <cell r="E809" t="str">
            <v>TB Total - Repair and maintenance - CGS</v>
          </cell>
          <cell r="F809">
            <v>4564432.62</v>
          </cell>
          <cell r="H809">
            <v>0</v>
          </cell>
          <cell r="I809">
            <v>4564432.62</v>
          </cell>
          <cell r="J809">
            <v>0</v>
          </cell>
          <cell r="K809">
            <v>4564432.62</v>
          </cell>
          <cell r="M809">
            <v>14296352.950000001</v>
          </cell>
          <cell r="N809">
            <v>-0.68072748092023005</v>
          </cell>
          <cell r="O809">
            <v>-9731920.3300000019</v>
          </cell>
        </row>
        <row r="810">
          <cell r="A810">
            <v>0</v>
          </cell>
          <cell r="C810" t="str">
            <v>8223</v>
          </cell>
          <cell r="N810" t="str">
            <v/>
          </cell>
          <cell r="O810" t="str">
            <v/>
          </cell>
        </row>
        <row r="811">
          <cell r="A811" t="str">
            <v>_/_8223_/_612701</v>
          </cell>
          <cell r="B811">
            <v>0</v>
          </cell>
          <cell r="C811" t="str">
            <v>8223</v>
          </cell>
          <cell r="D811" t="str">
            <v>612701</v>
          </cell>
          <cell r="E811" t="str">
            <v>Insurance of Building &amp; Machine</v>
          </cell>
          <cell r="F811">
            <v>4410077.7300000004</v>
          </cell>
          <cell r="H811">
            <v>0</v>
          </cell>
          <cell r="I811">
            <v>4410077.7300000004</v>
          </cell>
          <cell r="J811">
            <v>0</v>
          </cell>
          <cell r="K811">
            <v>4410077.7300000004</v>
          </cell>
          <cell r="M811">
            <v>6708927.6699999999</v>
          </cell>
          <cell r="N811">
            <v>-0.34265534718456719</v>
          </cell>
          <cell r="O811">
            <v>-2298849.9399999995</v>
          </cell>
        </row>
        <row r="812">
          <cell r="A812" t="str">
            <v>_/_8223_/_612721</v>
          </cell>
          <cell r="B812">
            <v>0</v>
          </cell>
          <cell r="C812" t="str">
            <v>8223</v>
          </cell>
          <cell r="D812" t="str">
            <v>612721</v>
          </cell>
          <cell r="E812" t="str">
            <v>Insurance of Store</v>
          </cell>
          <cell r="F812">
            <v>6736.04</v>
          </cell>
          <cell r="H812">
            <v>0</v>
          </cell>
          <cell r="I812">
            <v>6736.04</v>
          </cell>
          <cell r="J812">
            <v>0</v>
          </cell>
          <cell r="K812">
            <v>6736.04</v>
          </cell>
          <cell r="M812">
            <v>138513.5</v>
          </cell>
          <cell r="N812">
            <v>-0.95136907232868995</v>
          </cell>
          <cell r="O812">
            <v>-131777.46</v>
          </cell>
        </row>
        <row r="813">
          <cell r="A813" t="str">
            <v>_/_8223_/_</v>
          </cell>
          <cell r="C813" t="str">
            <v>8223</v>
          </cell>
          <cell r="E813" t="str">
            <v>TB Total - Insurance</v>
          </cell>
          <cell r="F813">
            <v>4416813.7699999996</v>
          </cell>
          <cell r="H813">
            <v>0</v>
          </cell>
          <cell r="I813">
            <v>4416813.7699999996</v>
          </cell>
          <cell r="J813">
            <v>0</v>
          </cell>
          <cell r="K813">
            <v>4416813.7699999996</v>
          </cell>
          <cell r="M813">
            <v>6847441.1699999999</v>
          </cell>
          <cell r="N813">
            <v>-0.35496871599993612</v>
          </cell>
          <cell r="O813">
            <v>-2430627.4000000004</v>
          </cell>
        </row>
        <row r="814">
          <cell r="A814">
            <v>0</v>
          </cell>
          <cell r="C814" t="str">
            <v>8224</v>
          </cell>
          <cell r="N814" t="str">
            <v/>
          </cell>
          <cell r="O814" t="str">
            <v/>
          </cell>
        </row>
        <row r="815">
          <cell r="A815" t="str">
            <v>_/_8224_/_612811</v>
          </cell>
          <cell r="B815">
            <v>0</v>
          </cell>
          <cell r="C815" t="str">
            <v>8224</v>
          </cell>
          <cell r="D815" t="str">
            <v>612811</v>
          </cell>
          <cell r="E815" t="str">
            <v>Depreciation - Factory Building</v>
          </cell>
          <cell r="F815">
            <v>2374907.7000000002</v>
          </cell>
          <cell r="H815">
            <v>0</v>
          </cell>
          <cell r="I815">
            <v>2374907.7000000002</v>
          </cell>
          <cell r="J815">
            <v>0</v>
          </cell>
          <cell r="K815">
            <v>2374907.7000000002</v>
          </cell>
          <cell r="M815">
            <v>10555145.4</v>
          </cell>
          <cell r="N815">
            <v>-0.77500000142110781</v>
          </cell>
          <cell r="O815">
            <v>-8180237.7000000002</v>
          </cell>
        </row>
        <row r="816">
          <cell r="A816" t="str">
            <v>_/_8224_/_612812</v>
          </cell>
          <cell r="B816">
            <v>0</v>
          </cell>
          <cell r="C816" t="str">
            <v>8224</v>
          </cell>
          <cell r="D816" t="str">
            <v>612812</v>
          </cell>
          <cell r="E816" t="str">
            <v>Depreciation - Non Factory Buil</v>
          </cell>
          <cell r="F816">
            <v>1394501.88</v>
          </cell>
          <cell r="H816">
            <v>0</v>
          </cell>
          <cell r="I816">
            <v>1394501.88</v>
          </cell>
          <cell r="J816">
            <v>0</v>
          </cell>
          <cell r="K816">
            <v>1394501.88</v>
          </cell>
          <cell r="M816">
            <v>1702353.5</v>
          </cell>
          <cell r="N816">
            <v>-0.18083883282761196</v>
          </cell>
          <cell r="O816">
            <v>-307851.62000000011</v>
          </cell>
        </row>
        <row r="817">
          <cell r="A817" t="str">
            <v>_/_8224_/_612815</v>
          </cell>
          <cell r="B817">
            <v>0</v>
          </cell>
          <cell r="C817" t="str">
            <v>8224</v>
          </cell>
          <cell r="D817" t="str">
            <v>612815</v>
          </cell>
          <cell r="E817" t="str">
            <v>Depreciation - Plant &amp; Machiner</v>
          </cell>
          <cell r="F817">
            <v>37316361.32</v>
          </cell>
          <cell r="H817">
            <v>0</v>
          </cell>
          <cell r="I817">
            <v>37316361.32</v>
          </cell>
          <cell r="J817">
            <v>0</v>
          </cell>
          <cell r="K817">
            <v>37316361.32</v>
          </cell>
          <cell r="M817">
            <v>154454656.08000001</v>
          </cell>
          <cell r="N817">
            <v>-0.75839924630907896</v>
          </cell>
          <cell r="O817">
            <v>-117138294.76000002</v>
          </cell>
        </row>
        <row r="818">
          <cell r="A818" t="str">
            <v>_/_8224_/_612820</v>
          </cell>
          <cell r="B818">
            <v>0</v>
          </cell>
          <cell r="C818" t="str">
            <v>8224</v>
          </cell>
          <cell r="D818" t="str">
            <v>612820</v>
          </cell>
          <cell r="E818" t="str">
            <v>Depreciation - Electric Fitting</v>
          </cell>
          <cell r="F818">
            <v>1209383.8899999999</v>
          </cell>
          <cell r="H818">
            <v>0</v>
          </cell>
          <cell r="I818">
            <v>1209383.8899999999</v>
          </cell>
          <cell r="J818">
            <v>0</v>
          </cell>
          <cell r="K818">
            <v>1209383.8899999999</v>
          </cell>
          <cell r="M818">
            <v>4142654.8</v>
          </cell>
          <cell r="N818">
            <v>-0.7080654922056262</v>
          </cell>
          <cell r="O818">
            <v>-2933270.91</v>
          </cell>
        </row>
        <row r="819">
          <cell r="A819" t="str">
            <v>_/_8224_/_612825</v>
          </cell>
          <cell r="B819">
            <v>0</v>
          </cell>
          <cell r="C819" t="str">
            <v>8224</v>
          </cell>
          <cell r="D819" t="str">
            <v>612825</v>
          </cell>
          <cell r="E819" t="str">
            <v>Depreciation - Sui gas installa</v>
          </cell>
          <cell r="F819">
            <v>223142.64</v>
          </cell>
          <cell r="H819">
            <v>0</v>
          </cell>
          <cell r="I819">
            <v>223142.64</v>
          </cell>
          <cell r="J819">
            <v>0</v>
          </cell>
          <cell r="K819">
            <v>223142.64</v>
          </cell>
          <cell r="M819">
            <v>988507.16</v>
          </cell>
          <cell r="N819">
            <v>-0.77426300078595278</v>
          </cell>
          <cell r="O819">
            <v>-765364.52</v>
          </cell>
        </row>
        <row r="820">
          <cell r="A820" t="str">
            <v>_/_8224_/_612830</v>
          </cell>
          <cell r="B820">
            <v>0</v>
          </cell>
          <cell r="C820" t="str">
            <v>8224</v>
          </cell>
          <cell r="D820" t="str">
            <v>612830</v>
          </cell>
          <cell r="E820" t="str">
            <v>Depreciation - Tools laboratory</v>
          </cell>
          <cell r="F820">
            <v>185223.42</v>
          </cell>
          <cell r="H820">
            <v>0</v>
          </cell>
          <cell r="I820">
            <v>185223.42</v>
          </cell>
          <cell r="J820">
            <v>0</v>
          </cell>
          <cell r="K820">
            <v>185223.42</v>
          </cell>
          <cell r="M820">
            <v>819258.99</v>
          </cell>
          <cell r="N820">
            <v>-0.77391347271025979</v>
          </cell>
          <cell r="O820">
            <v>-634035.56999999995</v>
          </cell>
        </row>
        <row r="821">
          <cell r="A821" t="str">
            <v>_/_8224_/_612840</v>
          </cell>
          <cell r="B821">
            <v>0</v>
          </cell>
          <cell r="C821" t="str">
            <v>8224</v>
          </cell>
          <cell r="D821" t="str">
            <v>612840</v>
          </cell>
          <cell r="E821" t="str">
            <v>Depreciation - Fire Fighting Eq</v>
          </cell>
          <cell r="F821">
            <v>50196.9</v>
          </cell>
          <cell r="H821">
            <v>0</v>
          </cell>
          <cell r="I821">
            <v>50196.9</v>
          </cell>
          <cell r="J821">
            <v>0</v>
          </cell>
          <cell r="K821">
            <v>50196.9</v>
          </cell>
          <cell r="M821">
            <v>220745.52</v>
          </cell>
          <cell r="N821">
            <v>-0.77260285961862329</v>
          </cell>
          <cell r="O821">
            <v>-170548.62</v>
          </cell>
        </row>
        <row r="822">
          <cell r="A822" t="str">
            <v>_/_8224_/_</v>
          </cell>
          <cell r="C822" t="str">
            <v>8224</v>
          </cell>
          <cell r="E822" t="str">
            <v>TB Total - Depreciation - CGS</v>
          </cell>
          <cell r="F822">
            <v>42753717.75</v>
          </cell>
          <cell r="H822">
            <v>0</v>
          </cell>
          <cell r="I822">
            <v>42753717.75</v>
          </cell>
          <cell r="J822">
            <v>0</v>
          </cell>
          <cell r="K822">
            <v>42753717.75</v>
          </cell>
          <cell r="M822">
            <v>172883321.45000005</v>
          </cell>
          <cell r="N822">
            <v>-0.75270189517752362</v>
          </cell>
          <cell r="O822">
            <v>-130129603.70000005</v>
          </cell>
        </row>
        <row r="823">
          <cell r="A823">
            <v>0</v>
          </cell>
          <cell r="C823" t="str">
            <v>8225</v>
          </cell>
          <cell r="N823" t="str">
            <v/>
          </cell>
          <cell r="O823" t="str">
            <v/>
          </cell>
        </row>
        <row r="824">
          <cell r="A824" t="str">
            <v>_/_8225_/_612861</v>
          </cell>
          <cell r="B824">
            <v>0</v>
          </cell>
          <cell r="C824" t="str">
            <v>8225</v>
          </cell>
          <cell r="D824" t="str">
            <v>612861</v>
          </cell>
          <cell r="E824" t="str">
            <v>Cotton Cess</v>
          </cell>
          <cell r="F824">
            <v>1510806</v>
          </cell>
          <cell r="H824">
            <v>0</v>
          </cell>
          <cell r="I824">
            <v>1510806</v>
          </cell>
          <cell r="J824">
            <v>0</v>
          </cell>
          <cell r="K824">
            <v>1510806</v>
          </cell>
          <cell r="M824">
            <v>3232489</v>
          </cell>
          <cell r="N824">
            <v>-0.53261836312513355</v>
          </cell>
          <cell r="O824">
            <v>-1721683</v>
          </cell>
        </row>
        <row r="825">
          <cell r="A825" t="str">
            <v>_/_8225_/_612862</v>
          </cell>
          <cell r="B825">
            <v>0</v>
          </cell>
          <cell r="C825" t="str">
            <v>8225</v>
          </cell>
          <cell r="D825" t="str">
            <v>612862</v>
          </cell>
          <cell r="E825" t="str">
            <v>Market Committee Fee on Cotton</v>
          </cell>
          <cell r="F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M825">
            <v>27641</v>
          </cell>
          <cell r="N825">
            <v>-1</v>
          </cell>
          <cell r="O825">
            <v>-27641</v>
          </cell>
        </row>
        <row r="826">
          <cell r="A826" t="str">
            <v>_/_8225_/_</v>
          </cell>
          <cell r="C826" t="str">
            <v>8225</v>
          </cell>
          <cell r="E826" t="str">
            <v>TB Total - Rates and taxes (CGS)</v>
          </cell>
          <cell r="F826">
            <v>1510806</v>
          </cell>
          <cell r="H826">
            <v>0</v>
          </cell>
          <cell r="I826">
            <v>1510806</v>
          </cell>
          <cell r="J826">
            <v>0</v>
          </cell>
          <cell r="K826">
            <v>1510806</v>
          </cell>
          <cell r="M826">
            <v>3260130</v>
          </cell>
          <cell r="N826">
            <v>-0.5365810565836332</v>
          </cell>
          <cell r="O826">
            <v>-1749324</v>
          </cell>
        </row>
        <row r="827">
          <cell r="A827">
            <v>0</v>
          </cell>
          <cell r="C827" t="str">
            <v>8226</v>
          </cell>
          <cell r="N827" t="str">
            <v/>
          </cell>
          <cell r="O827" t="str">
            <v/>
          </cell>
        </row>
        <row r="828">
          <cell r="A828" t="str">
            <v>_/_8226_/_612901</v>
          </cell>
          <cell r="B828">
            <v>0</v>
          </cell>
          <cell r="C828" t="str">
            <v>8226</v>
          </cell>
          <cell r="D828" t="str">
            <v>612901</v>
          </cell>
          <cell r="E828" t="str">
            <v>Misc. Pallay Dari Expenses</v>
          </cell>
          <cell r="F828">
            <v>101970</v>
          </cell>
          <cell r="H828">
            <v>0</v>
          </cell>
          <cell r="I828">
            <v>101970</v>
          </cell>
          <cell r="J828">
            <v>0</v>
          </cell>
          <cell r="K828">
            <v>101970</v>
          </cell>
          <cell r="M828">
            <v>185176</v>
          </cell>
          <cell r="N828">
            <v>-0.44933468700047524</v>
          </cell>
          <cell r="O828">
            <v>-83206</v>
          </cell>
        </row>
        <row r="829">
          <cell r="A829" t="str">
            <v>_/_8226_/_</v>
          </cell>
          <cell r="C829" t="str">
            <v>8226</v>
          </cell>
          <cell r="E829" t="str">
            <v>TB Total - Others - CGS</v>
          </cell>
          <cell r="F829">
            <v>101970</v>
          </cell>
          <cell r="H829">
            <v>0</v>
          </cell>
          <cell r="I829">
            <v>101970</v>
          </cell>
          <cell r="J829">
            <v>0</v>
          </cell>
          <cell r="K829">
            <v>101970</v>
          </cell>
          <cell r="M829">
            <v>185176</v>
          </cell>
          <cell r="N829">
            <v>-0.44933468700047524</v>
          </cell>
          <cell r="O829">
            <v>-83206</v>
          </cell>
        </row>
        <row r="830">
          <cell r="A830">
            <v>0</v>
          </cell>
          <cell r="C830" t="str">
            <v>8227</v>
          </cell>
          <cell r="N830" t="str">
            <v/>
          </cell>
          <cell r="O830" t="str">
            <v/>
          </cell>
        </row>
        <row r="831">
          <cell r="A831" t="str">
            <v>_/_8227_/_1</v>
          </cell>
          <cell r="B831">
            <v>0</v>
          </cell>
          <cell r="C831" t="str">
            <v>8227</v>
          </cell>
          <cell r="D831" t="str">
            <v>1</v>
          </cell>
          <cell r="E831" t="str">
            <v>Opening WIP</v>
          </cell>
          <cell r="F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M831">
            <v>21399000</v>
          </cell>
          <cell r="N831">
            <v>-1</v>
          </cell>
          <cell r="O831">
            <v>-21399000</v>
          </cell>
        </row>
        <row r="832">
          <cell r="A832" t="str">
            <v>_/_8227_/_</v>
          </cell>
          <cell r="C832" t="str">
            <v>8227</v>
          </cell>
          <cell r="E832" t="str">
            <v>TB Total - WIP-Opening</v>
          </cell>
          <cell r="F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M832">
            <v>21399000</v>
          </cell>
          <cell r="N832">
            <v>-1</v>
          </cell>
          <cell r="O832">
            <v>-21399000</v>
          </cell>
        </row>
        <row r="833">
          <cell r="A833">
            <v>0</v>
          </cell>
          <cell r="C833" t="str">
            <v>8228</v>
          </cell>
          <cell r="N833" t="str">
            <v/>
          </cell>
          <cell r="O833" t="str">
            <v/>
          </cell>
        </row>
        <row r="834">
          <cell r="A834" t="str">
            <v>_/_8228_/_2</v>
          </cell>
          <cell r="B834">
            <v>0</v>
          </cell>
          <cell r="C834" t="str">
            <v>8228</v>
          </cell>
          <cell r="D834" t="str">
            <v>2</v>
          </cell>
          <cell r="E834" t="str">
            <v>Closing WIP</v>
          </cell>
          <cell r="F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M834">
            <v>-30637000</v>
          </cell>
          <cell r="N834">
            <v>-1</v>
          </cell>
          <cell r="O834">
            <v>30637000</v>
          </cell>
        </row>
        <row r="835">
          <cell r="A835" t="str">
            <v>_/_8228_/_</v>
          </cell>
          <cell r="C835" t="str">
            <v>8228</v>
          </cell>
          <cell r="E835" t="str">
            <v>TB Total - WIP-Closing</v>
          </cell>
          <cell r="F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M835">
            <v>-30637000</v>
          </cell>
          <cell r="N835">
            <v>-1</v>
          </cell>
          <cell r="O835">
            <v>30637000</v>
          </cell>
        </row>
        <row r="836">
          <cell r="A836">
            <v>0</v>
          </cell>
          <cell r="C836" t="str">
            <v>8229</v>
          </cell>
          <cell r="N836" t="str">
            <v/>
          </cell>
          <cell r="O836" t="str">
            <v/>
          </cell>
        </row>
        <row r="837">
          <cell r="A837" t="str">
            <v>_/_8229_/_3</v>
          </cell>
          <cell r="B837">
            <v>0</v>
          </cell>
          <cell r="C837" t="str">
            <v>8229</v>
          </cell>
          <cell r="D837" t="str">
            <v>3</v>
          </cell>
          <cell r="E837" t="str">
            <v>Opening FG</v>
          </cell>
          <cell r="F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M837">
            <v>106936614</v>
          </cell>
          <cell r="N837">
            <v>-1</v>
          </cell>
          <cell r="O837">
            <v>-106936614</v>
          </cell>
        </row>
        <row r="838">
          <cell r="A838" t="str">
            <v>_/_8229_/_</v>
          </cell>
          <cell r="C838" t="str">
            <v>8229</v>
          </cell>
          <cell r="E838" t="str">
            <v>TB Total - Finished Goods Openning</v>
          </cell>
          <cell r="F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M838">
            <v>106936614</v>
          </cell>
          <cell r="N838">
            <v>-1</v>
          </cell>
          <cell r="O838">
            <v>-106936614</v>
          </cell>
        </row>
        <row r="839">
          <cell r="A839">
            <v>0</v>
          </cell>
          <cell r="C839" t="str">
            <v>8230</v>
          </cell>
          <cell r="N839" t="str">
            <v/>
          </cell>
          <cell r="O839" t="str">
            <v/>
          </cell>
        </row>
        <row r="840">
          <cell r="A840" t="str">
            <v>_/_8230_/_4</v>
          </cell>
          <cell r="B840">
            <v>0</v>
          </cell>
          <cell r="C840" t="str">
            <v>8230</v>
          </cell>
          <cell r="D840" t="str">
            <v>4</v>
          </cell>
          <cell r="E840" t="str">
            <v>Purchases FG</v>
          </cell>
          <cell r="F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M840">
            <v>113595430</v>
          </cell>
          <cell r="N840">
            <v>-1</v>
          </cell>
          <cell r="O840">
            <v>-113595430</v>
          </cell>
        </row>
        <row r="841">
          <cell r="A841" t="str">
            <v>_/_8230_/_5</v>
          </cell>
          <cell r="B841">
            <v>0</v>
          </cell>
          <cell r="C841" t="str">
            <v>8230</v>
          </cell>
          <cell r="D841" t="str">
            <v>5</v>
          </cell>
          <cell r="E841" t="str">
            <v>Purchases Return</v>
          </cell>
          <cell r="F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M841">
            <v>-13186564</v>
          </cell>
          <cell r="N841">
            <v>-1</v>
          </cell>
          <cell r="O841">
            <v>13186564</v>
          </cell>
        </row>
        <row r="842">
          <cell r="A842" t="str">
            <v>_/_8230_/_6</v>
          </cell>
          <cell r="B842">
            <v>0</v>
          </cell>
          <cell r="C842" t="str">
            <v>8230</v>
          </cell>
          <cell r="D842" t="str">
            <v>6</v>
          </cell>
          <cell r="E842" t="str">
            <v>Finished goods (Waste) issued to Consumption</v>
          </cell>
          <cell r="F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M842">
            <v>-250496</v>
          </cell>
          <cell r="N842">
            <v>-1</v>
          </cell>
          <cell r="O842">
            <v>250496</v>
          </cell>
        </row>
        <row r="843">
          <cell r="A843" t="str">
            <v>_/_8230_/_</v>
          </cell>
          <cell r="C843" t="str">
            <v>8230</v>
          </cell>
          <cell r="E843" t="str">
            <v>TB Total - Finished Goods Purchases</v>
          </cell>
          <cell r="F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M843">
            <v>100158370</v>
          </cell>
          <cell r="N843">
            <v>-1</v>
          </cell>
          <cell r="O843">
            <v>-100158370</v>
          </cell>
        </row>
        <row r="844">
          <cell r="A844">
            <v>0</v>
          </cell>
          <cell r="C844" t="str">
            <v>8231</v>
          </cell>
          <cell r="N844" t="str">
            <v/>
          </cell>
          <cell r="O844" t="str">
            <v/>
          </cell>
        </row>
        <row r="845">
          <cell r="A845" t="str">
            <v>_/_8231_/_7</v>
          </cell>
          <cell r="B845">
            <v>0</v>
          </cell>
          <cell r="C845" t="str">
            <v>8231</v>
          </cell>
          <cell r="D845" t="str">
            <v>7</v>
          </cell>
          <cell r="E845" t="str">
            <v>Closing FG</v>
          </cell>
          <cell r="F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M845">
            <v>-187726110</v>
          </cell>
          <cell r="N845">
            <v>-1</v>
          </cell>
          <cell r="O845">
            <v>187726110</v>
          </cell>
        </row>
        <row r="846">
          <cell r="A846" t="str">
            <v>_/_8231_/_</v>
          </cell>
          <cell r="C846" t="str">
            <v>8231</v>
          </cell>
          <cell r="E846" t="str">
            <v>TB Total - Finished Goods Closing</v>
          </cell>
          <cell r="F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M846">
            <v>-187726110</v>
          </cell>
          <cell r="N846">
            <v>-1</v>
          </cell>
          <cell r="O846">
            <v>187726110</v>
          </cell>
        </row>
        <row r="847">
          <cell r="A847">
            <v>0</v>
          </cell>
          <cell r="C847" t="str">
            <v>8232</v>
          </cell>
          <cell r="N847" t="str">
            <v/>
          </cell>
          <cell r="O847" t="str">
            <v/>
          </cell>
        </row>
        <row r="848">
          <cell r="A848" t="str">
            <v>_/_8232_/_613200</v>
          </cell>
          <cell r="B848">
            <v>0</v>
          </cell>
          <cell r="C848" t="str">
            <v>8232</v>
          </cell>
          <cell r="D848" t="str">
            <v>613200</v>
          </cell>
          <cell r="E848" t="str">
            <v>Cost Of Sales-Raw Material</v>
          </cell>
          <cell r="F848">
            <v>44722911.710000001</v>
          </cell>
          <cell r="H848">
            <v>0</v>
          </cell>
          <cell r="I848">
            <v>44722911.710000001</v>
          </cell>
          <cell r="J848">
            <v>0</v>
          </cell>
          <cell r="K848">
            <v>44722911.710000001</v>
          </cell>
          <cell r="M848">
            <v>8139546.1699999999</v>
          </cell>
          <cell r="N848">
            <v>4.4945215342392979</v>
          </cell>
          <cell r="O848">
            <v>36583365.539999999</v>
          </cell>
        </row>
        <row r="849">
          <cell r="A849" t="str">
            <v>_/_8232_/_</v>
          </cell>
          <cell r="C849" t="str">
            <v>8232</v>
          </cell>
          <cell r="E849" t="str">
            <v>TB Total - Cost of raw mateial sold</v>
          </cell>
          <cell r="F849">
            <v>44722911.710000001</v>
          </cell>
          <cell r="H849">
            <v>0</v>
          </cell>
          <cell r="I849">
            <v>44722911.710000001</v>
          </cell>
          <cell r="J849">
            <v>0</v>
          </cell>
          <cell r="K849">
            <v>44722911.710000001</v>
          </cell>
          <cell r="M849">
            <v>8139546.1699999999</v>
          </cell>
          <cell r="N849">
            <v>4.4945215342392979</v>
          </cell>
          <cell r="O849">
            <v>36583365.539999999</v>
          </cell>
        </row>
        <row r="850">
          <cell r="A850">
            <v>0</v>
          </cell>
          <cell r="C850" t="str">
            <v>8233</v>
          </cell>
          <cell r="N850" t="str">
            <v/>
          </cell>
          <cell r="O850" t="str">
            <v/>
          </cell>
        </row>
        <row r="851">
          <cell r="A851" t="str">
            <v>_/_8233_/_611100</v>
          </cell>
          <cell r="B851">
            <v>0</v>
          </cell>
          <cell r="C851" t="str">
            <v>8233</v>
          </cell>
          <cell r="D851" t="str">
            <v>611100</v>
          </cell>
          <cell r="E851" t="str">
            <v>Raw Material Consumption Accoun</v>
          </cell>
          <cell r="F851">
            <v>1856846502.3599999</v>
          </cell>
          <cell r="H851">
            <v>0</v>
          </cell>
          <cell r="I851">
            <v>1856846502.3599999</v>
          </cell>
          <cell r="J851">
            <v>0</v>
          </cell>
          <cell r="K851">
            <v>1856846502.3599999</v>
          </cell>
          <cell r="M851">
            <v>-0.39</v>
          </cell>
          <cell r="N851">
            <v>-4761144878.8461533</v>
          </cell>
          <cell r="O851">
            <v>1856846502.75</v>
          </cell>
        </row>
        <row r="852">
          <cell r="A852" t="str">
            <v>_/_8233_/_</v>
          </cell>
          <cell r="C852" t="str">
            <v>8233</v>
          </cell>
          <cell r="E852" t="str">
            <v>TB Total - Raw material Consumption</v>
          </cell>
          <cell r="F852">
            <v>1856846502.3599999</v>
          </cell>
          <cell r="H852">
            <v>0</v>
          </cell>
          <cell r="I852">
            <v>1856846502.3599999</v>
          </cell>
          <cell r="J852">
            <v>0</v>
          </cell>
          <cell r="K852">
            <v>1856846502.3599999</v>
          </cell>
          <cell r="M852">
            <v>-0.39</v>
          </cell>
          <cell r="N852">
            <v>-4761144878.8461533</v>
          </cell>
          <cell r="O852">
            <v>1856846502.75</v>
          </cell>
        </row>
        <row r="853">
          <cell r="A853">
            <v>0</v>
          </cell>
          <cell r="C853" t="str">
            <v>8234</v>
          </cell>
          <cell r="N853" t="str">
            <v/>
          </cell>
          <cell r="O853" t="str">
            <v/>
          </cell>
        </row>
        <row r="854">
          <cell r="A854" t="str">
            <v>_/_8234_/_613100</v>
          </cell>
          <cell r="B854">
            <v>0</v>
          </cell>
          <cell r="C854" t="str">
            <v>8234</v>
          </cell>
          <cell r="D854" t="str">
            <v>613100</v>
          </cell>
          <cell r="E854" t="str">
            <v>Cost Of Sales-Yarn</v>
          </cell>
          <cell r="F854">
            <v>2013088403.7</v>
          </cell>
          <cell r="H854">
            <v>0</v>
          </cell>
          <cell r="I854">
            <v>2013088403.7</v>
          </cell>
          <cell r="J854">
            <v>0</v>
          </cell>
          <cell r="K854">
            <v>2013088403.7</v>
          </cell>
          <cell r="M854">
            <v>-0.42</v>
          </cell>
          <cell r="N854">
            <v>-4793067628.8571434</v>
          </cell>
          <cell r="O854">
            <v>2013088404.1200001</v>
          </cell>
        </row>
        <row r="855">
          <cell r="A855" t="str">
            <v>_/_8234_/_</v>
          </cell>
          <cell r="C855" t="str">
            <v>8234</v>
          </cell>
          <cell r="E855" t="str">
            <v>TB Total - Cost of Sales Yarn</v>
          </cell>
          <cell r="F855">
            <v>2013088403.7</v>
          </cell>
          <cell r="H855">
            <v>0</v>
          </cell>
          <cell r="I855">
            <v>2013088403.7</v>
          </cell>
          <cell r="J855">
            <v>0</v>
          </cell>
          <cell r="K855">
            <v>2013088403.7</v>
          </cell>
          <cell r="M855">
            <v>-0.42</v>
          </cell>
          <cell r="N855">
            <v>-4793067628.8571434</v>
          </cell>
          <cell r="O855">
            <v>2013088404.1200001</v>
          </cell>
        </row>
        <row r="856">
          <cell r="A856">
            <v>0</v>
          </cell>
          <cell r="C856" t="str">
            <v>8235</v>
          </cell>
          <cell r="N856" t="str">
            <v/>
          </cell>
          <cell r="O856" t="str">
            <v/>
          </cell>
        </row>
        <row r="857">
          <cell r="A857" t="str">
            <v>_/_8235_/_613300</v>
          </cell>
          <cell r="B857">
            <v>0</v>
          </cell>
          <cell r="C857" t="str">
            <v>8235</v>
          </cell>
          <cell r="D857" t="str">
            <v>613300</v>
          </cell>
          <cell r="E857" t="str">
            <v>Cost Of Sales-Waste</v>
          </cell>
          <cell r="F857">
            <v>67566981.909999996</v>
          </cell>
          <cell r="H857">
            <v>0</v>
          </cell>
          <cell r="I857">
            <v>67566981.909999996</v>
          </cell>
          <cell r="J857">
            <v>0</v>
          </cell>
          <cell r="K857">
            <v>67566981.909999996</v>
          </cell>
          <cell r="M857">
            <v>-0.05</v>
          </cell>
          <cell r="N857">
            <v>-1351339639.1999998</v>
          </cell>
          <cell r="O857">
            <v>67566981.959999993</v>
          </cell>
        </row>
        <row r="858">
          <cell r="A858" t="str">
            <v>_/_8235_/_</v>
          </cell>
          <cell r="C858" t="str">
            <v>8235</v>
          </cell>
          <cell r="E858" t="str">
            <v>TB Total - Cost of Sales Waste</v>
          </cell>
          <cell r="F858">
            <v>67566981.909999996</v>
          </cell>
          <cell r="H858">
            <v>0</v>
          </cell>
          <cell r="I858">
            <v>67566981.909999996</v>
          </cell>
          <cell r="J858">
            <v>0</v>
          </cell>
          <cell r="K858">
            <v>67566981.909999996</v>
          </cell>
          <cell r="M858">
            <v>-0.05</v>
          </cell>
          <cell r="N858">
            <v>-1351339639.1999998</v>
          </cell>
          <cell r="O858">
            <v>67566981.959999993</v>
          </cell>
        </row>
        <row r="859">
          <cell r="A859">
            <v>0</v>
          </cell>
          <cell r="C859" t="str">
            <v>8235A</v>
          </cell>
          <cell r="N859" t="str">
            <v/>
          </cell>
          <cell r="O859" t="str">
            <v/>
          </cell>
        </row>
        <row r="860">
          <cell r="A860" t="str">
            <v>_/_8235A_/_</v>
          </cell>
          <cell r="C860" t="str">
            <v>8235A</v>
          </cell>
          <cell r="E860" t="str">
            <v>TB Total - Cost of Sales Stores and Spares</v>
          </cell>
          <cell r="F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M860">
            <v>0</v>
          </cell>
          <cell r="N860" t="str">
            <v/>
          </cell>
          <cell r="O860">
            <v>0</v>
          </cell>
        </row>
        <row r="861">
          <cell r="A861">
            <v>0</v>
          </cell>
          <cell r="C861" t="str">
            <v>8236</v>
          </cell>
          <cell r="N861" t="str">
            <v/>
          </cell>
          <cell r="O861" t="str">
            <v/>
          </cell>
        </row>
        <row r="862">
          <cell r="A862" t="str">
            <v>_/_8236_/_614100</v>
          </cell>
          <cell r="B862">
            <v>0</v>
          </cell>
          <cell r="C862" t="str">
            <v>8236</v>
          </cell>
          <cell r="D862" t="str">
            <v>614100</v>
          </cell>
          <cell r="E862" t="str">
            <v>Cost of Goods Manufactured</v>
          </cell>
          <cell r="F862">
            <v>-1987646434.03</v>
          </cell>
          <cell r="H862">
            <v>0</v>
          </cell>
          <cell r="I862">
            <v>-1987646434.03</v>
          </cell>
          <cell r="J862">
            <v>0</v>
          </cell>
          <cell r="K862">
            <v>-1987646434.03</v>
          </cell>
          <cell r="M862">
            <v>0.34</v>
          </cell>
          <cell r="N862">
            <v>-5846018924.6176462</v>
          </cell>
          <cell r="O862">
            <v>-1987646434.3699999</v>
          </cell>
        </row>
        <row r="863">
          <cell r="A863" t="str">
            <v>_/_8236_/_</v>
          </cell>
          <cell r="C863" t="str">
            <v>8236</v>
          </cell>
          <cell r="E863" t="str">
            <v>TB Total - Cost of Goods manufactured</v>
          </cell>
          <cell r="F863">
            <v>-1987646434.03</v>
          </cell>
          <cell r="H863">
            <v>0</v>
          </cell>
          <cell r="I863">
            <v>-1987646434.03</v>
          </cell>
          <cell r="J863">
            <v>0</v>
          </cell>
          <cell r="K863">
            <v>-1987646434.03</v>
          </cell>
          <cell r="M863">
            <v>0.34</v>
          </cell>
          <cell r="N863">
            <v>-5846018924.6176462</v>
          </cell>
          <cell r="O863">
            <v>-1987646434.3699999</v>
          </cell>
        </row>
        <row r="864">
          <cell r="A864">
            <v>0</v>
          </cell>
          <cell r="C864" t="str">
            <v>8237</v>
          </cell>
          <cell r="N864" t="str">
            <v/>
          </cell>
          <cell r="O864" t="str">
            <v/>
          </cell>
        </row>
        <row r="865">
          <cell r="A865" t="str">
            <v>_/_8237_/_15</v>
          </cell>
          <cell r="B865">
            <v>0</v>
          </cell>
          <cell r="C865" t="str">
            <v>8237</v>
          </cell>
          <cell r="D865" t="str">
            <v>15</v>
          </cell>
          <cell r="E865" t="str">
            <v>RM Transferred from U 3</v>
          </cell>
          <cell r="F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M865">
            <v>30454092</v>
          </cell>
          <cell r="N865">
            <v>-1</v>
          </cell>
          <cell r="O865">
            <v>-30454092</v>
          </cell>
        </row>
        <row r="866">
          <cell r="A866" t="str">
            <v>_/_8237_/_8</v>
          </cell>
          <cell r="B866">
            <v>0</v>
          </cell>
          <cell r="C866" t="str">
            <v>8237</v>
          </cell>
          <cell r="D866" t="str">
            <v>8</v>
          </cell>
          <cell r="E866" t="str">
            <v>FG Transferred from Unit 3</v>
          </cell>
          <cell r="F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M866">
            <v>12266628</v>
          </cell>
          <cell r="N866">
            <v>-1</v>
          </cell>
          <cell r="O866">
            <v>-12266628</v>
          </cell>
        </row>
        <row r="867">
          <cell r="A867" t="str">
            <v>_/_8237_/_</v>
          </cell>
          <cell r="C867" t="str">
            <v>8237</v>
          </cell>
          <cell r="E867" t="str">
            <v>TB Total - Inter Unit Transfer of cotton to Unit 1</v>
          </cell>
          <cell r="F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M867">
            <v>42720720</v>
          </cell>
          <cell r="N867">
            <v>-1</v>
          </cell>
          <cell r="O867">
            <v>-42720720</v>
          </cell>
        </row>
        <row r="868">
          <cell r="A868">
            <v>0</v>
          </cell>
          <cell r="C868" t="str">
            <v>8238</v>
          </cell>
          <cell r="N868" t="str">
            <v/>
          </cell>
          <cell r="O868" t="str">
            <v/>
          </cell>
        </row>
        <row r="869">
          <cell r="A869" t="str">
            <v>_/_8238_/_14</v>
          </cell>
          <cell r="B869">
            <v>0</v>
          </cell>
          <cell r="C869" t="str">
            <v>8238</v>
          </cell>
          <cell r="D869" t="str">
            <v>14</v>
          </cell>
          <cell r="E869" t="str">
            <v>RM Transferred to U 3</v>
          </cell>
          <cell r="F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M869">
            <v>-5165780</v>
          </cell>
          <cell r="N869">
            <v>-1</v>
          </cell>
          <cell r="O869">
            <v>5165780</v>
          </cell>
        </row>
        <row r="870">
          <cell r="A870" t="str">
            <v>_/_8238_/_</v>
          </cell>
          <cell r="C870" t="str">
            <v>8238</v>
          </cell>
          <cell r="E870" t="str">
            <v>TB Total - Inter Unit Transfer From Unit -1</v>
          </cell>
          <cell r="F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M870">
            <v>-5165780</v>
          </cell>
          <cell r="N870">
            <v>-1</v>
          </cell>
          <cell r="O870">
            <v>5165780</v>
          </cell>
        </row>
        <row r="871">
          <cell r="A871">
            <v>0</v>
          </cell>
          <cell r="C871" t="str">
            <v>8311</v>
          </cell>
          <cell r="N871" t="str">
            <v/>
          </cell>
          <cell r="O871" t="str">
            <v/>
          </cell>
        </row>
        <row r="872">
          <cell r="A872" t="str">
            <v>_/_8311_/_553010</v>
          </cell>
          <cell r="B872">
            <v>0</v>
          </cell>
          <cell r="C872" t="str">
            <v>8311</v>
          </cell>
          <cell r="D872" t="str">
            <v>553010</v>
          </cell>
          <cell r="E872" t="str">
            <v>Profit on Sale of Assets</v>
          </cell>
          <cell r="F872">
            <v>-431100.66</v>
          </cell>
          <cell r="H872">
            <v>0</v>
          </cell>
          <cell r="I872">
            <v>-431100.66</v>
          </cell>
          <cell r="J872">
            <v>0</v>
          </cell>
          <cell r="K872">
            <v>-431100.66</v>
          </cell>
          <cell r="M872">
            <v>-887817.54</v>
          </cell>
          <cell r="N872">
            <v>-0.51442651155551633</v>
          </cell>
          <cell r="O872">
            <v>456716.88000000006</v>
          </cell>
        </row>
        <row r="873">
          <cell r="A873" t="str">
            <v>_/_8311_/_</v>
          </cell>
          <cell r="C873" t="str">
            <v>8311</v>
          </cell>
          <cell r="E873" t="str">
            <v xml:space="preserve">TB Total - Gain on disposal of operating assets </v>
          </cell>
          <cell r="F873">
            <v>-431100.66</v>
          </cell>
          <cell r="H873">
            <v>0</v>
          </cell>
          <cell r="I873">
            <v>-431100.66</v>
          </cell>
          <cell r="J873">
            <v>0</v>
          </cell>
          <cell r="K873">
            <v>-431100.66</v>
          </cell>
          <cell r="M873">
            <v>-887817.54</v>
          </cell>
          <cell r="N873">
            <v>-0.51442651155551633</v>
          </cell>
          <cell r="O873">
            <v>456716.88000000006</v>
          </cell>
        </row>
        <row r="874">
          <cell r="A874">
            <v>0</v>
          </cell>
          <cell r="C874" t="str">
            <v>8312</v>
          </cell>
          <cell r="N874" t="str">
            <v/>
          </cell>
          <cell r="O874" t="str">
            <v/>
          </cell>
        </row>
        <row r="875">
          <cell r="A875" t="str">
            <v>_/_8312_/_553020</v>
          </cell>
          <cell r="B875">
            <v>0</v>
          </cell>
          <cell r="C875" t="str">
            <v>8312</v>
          </cell>
          <cell r="D875" t="str">
            <v>553020</v>
          </cell>
          <cell r="E875" t="str">
            <v>Profit on Sale of Long Term Investment</v>
          </cell>
          <cell r="F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M875">
            <v>0</v>
          </cell>
          <cell r="N875" t="str">
            <v/>
          </cell>
          <cell r="O875">
            <v>0</v>
          </cell>
        </row>
        <row r="876">
          <cell r="A876" t="str">
            <v>_/_8312_/_</v>
          </cell>
          <cell r="C876" t="str">
            <v>8312</v>
          </cell>
          <cell r="E876" t="str">
            <v>TB Total - Profit on disposal of long term Investment</v>
          </cell>
          <cell r="F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M876">
            <v>0</v>
          </cell>
          <cell r="N876" t="str">
            <v/>
          </cell>
          <cell r="O876">
            <v>0</v>
          </cell>
        </row>
        <row r="877">
          <cell r="A877">
            <v>0</v>
          </cell>
          <cell r="C877" t="str">
            <v>8313</v>
          </cell>
          <cell r="N877" t="str">
            <v/>
          </cell>
          <cell r="O877" t="str">
            <v/>
          </cell>
        </row>
        <row r="878">
          <cell r="A878" t="str">
            <v>_/_8313_/_</v>
          </cell>
          <cell r="C878" t="str">
            <v>8313</v>
          </cell>
          <cell r="E878" t="str">
            <v>TB Total - Bad debts recovered</v>
          </cell>
          <cell r="F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M878">
            <v>0</v>
          </cell>
          <cell r="N878" t="str">
            <v/>
          </cell>
          <cell r="O878">
            <v>0</v>
          </cell>
        </row>
        <row r="879">
          <cell r="A879">
            <v>0</v>
          </cell>
          <cell r="C879" t="str">
            <v>8314</v>
          </cell>
          <cell r="N879" t="str">
            <v/>
          </cell>
          <cell r="O879" t="str">
            <v/>
          </cell>
        </row>
        <row r="880">
          <cell r="A880" t="str">
            <v>_/_8314_/_551100</v>
          </cell>
          <cell r="B880">
            <v>0</v>
          </cell>
          <cell r="C880" t="str">
            <v>8314</v>
          </cell>
          <cell r="D880" t="str">
            <v>551100</v>
          </cell>
          <cell r="E880" t="str">
            <v>Interest Received</v>
          </cell>
          <cell r="F880">
            <v>-12.44</v>
          </cell>
          <cell r="H880">
            <v>0</v>
          </cell>
          <cell r="I880">
            <v>-12.44</v>
          </cell>
          <cell r="J880">
            <v>0</v>
          </cell>
          <cell r="K880">
            <v>-12.44</v>
          </cell>
          <cell r="M880">
            <v>-1804207.46</v>
          </cell>
          <cell r="N880">
            <v>-0.99999310500578464</v>
          </cell>
          <cell r="O880">
            <v>1804195.02</v>
          </cell>
        </row>
        <row r="881">
          <cell r="A881" t="str">
            <v>_/_8314_/_</v>
          </cell>
          <cell r="C881" t="str">
            <v>8314</v>
          </cell>
          <cell r="E881" t="str">
            <v>TB Total - Interest Income On Margin Account</v>
          </cell>
          <cell r="F881">
            <v>-12.44</v>
          </cell>
          <cell r="H881">
            <v>0</v>
          </cell>
          <cell r="I881">
            <v>-12.44</v>
          </cell>
          <cell r="J881">
            <v>0</v>
          </cell>
          <cell r="K881">
            <v>-12.44</v>
          </cell>
          <cell r="M881">
            <v>-1804207.46</v>
          </cell>
          <cell r="N881">
            <v>-0.99999310500578464</v>
          </cell>
          <cell r="O881">
            <v>1804195.02</v>
          </cell>
        </row>
        <row r="882">
          <cell r="A882">
            <v>0</v>
          </cell>
          <cell r="C882" t="str">
            <v>8314.1</v>
          </cell>
          <cell r="N882" t="str">
            <v/>
          </cell>
          <cell r="O882" t="str">
            <v/>
          </cell>
        </row>
        <row r="883">
          <cell r="A883" t="str">
            <v>_/_8314.1_/_554100</v>
          </cell>
          <cell r="B883">
            <v>0</v>
          </cell>
          <cell r="C883" t="str">
            <v>8314.1</v>
          </cell>
          <cell r="D883" t="str">
            <v>554100</v>
          </cell>
          <cell r="E883" t="str">
            <v>Credit Balances Written Back</v>
          </cell>
          <cell r="F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M883">
            <v>-82645.62</v>
          </cell>
          <cell r="N883">
            <v>-1</v>
          </cell>
          <cell r="O883">
            <v>82645.62</v>
          </cell>
        </row>
        <row r="884">
          <cell r="A884" t="str">
            <v>_/_8314.1_/_</v>
          </cell>
          <cell r="C884" t="str">
            <v>8314.1</v>
          </cell>
          <cell r="E884" t="str">
            <v>TB Total - Balances written off</v>
          </cell>
          <cell r="F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M884">
            <v>-82645.62</v>
          </cell>
          <cell r="N884">
            <v>-1</v>
          </cell>
          <cell r="O884">
            <v>82645.62</v>
          </cell>
        </row>
        <row r="885">
          <cell r="A885">
            <v>0</v>
          </cell>
          <cell r="C885" t="str">
            <v>8411</v>
          </cell>
          <cell r="N885" t="str">
            <v/>
          </cell>
          <cell r="O885" t="str">
            <v/>
          </cell>
        </row>
        <row r="886">
          <cell r="A886" t="str">
            <v>_/_8411_/_812114</v>
          </cell>
          <cell r="B886">
            <v>0</v>
          </cell>
          <cell r="C886" t="str">
            <v>8411</v>
          </cell>
          <cell r="D886" t="str">
            <v>812114</v>
          </cell>
          <cell r="E886" t="str">
            <v>Export Development Surcharge</v>
          </cell>
          <cell r="F886">
            <v>3000968</v>
          </cell>
          <cell r="H886">
            <v>0</v>
          </cell>
          <cell r="I886">
            <v>3000968</v>
          </cell>
          <cell r="J886">
            <v>0</v>
          </cell>
          <cell r="K886">
            <v>3000968</v>
          </cell>
          <cell r="M886">
            <v>5032295</v>
          </cell>
          <cell r="N886">
            <v>-0.4036581718679052</v>
          </cell>
          <cell r="O886">
            <v>-2031327</v>
          </cell>
        </row>
        <row r="887">
          <cell r="A887" t="str">
            <v>_/_8411_/_812213</v>
          </cell>
          <cell r="B887">
            <v>0</v>
          </cell>
          <cell r="C887" t="str">
            <v>8411</v>
          </cell>
          <cell r="D887" t="str">
            <v>812213</v>
          </cell>
          <cell r="E887" t="str">
            <v>Export Development Surcharge Wa</v>
          </cell>
          <cell r="F887">
            <v>111243</v>
          </cell>
          <cell r="H887">
            <v>0</v>
          </cell>
          <cell r="I887">
            <v>111243</v>
          </cell>
          <cell r="J887">
            <v>0</v>
          </cell>
          <cell r="K887">
            <v>111243</v>
          </cell>
          <cell r="M887">
            <v>190587</v>
          </cell>
          <cell r="N887">
            <v>-0.41631380944135749</v>
          </cell>
          <cell r="O887">
            <v>-79344</v>
          </cell>
        </row>
        <row r="888">
          <cell r="A888" t="str">
            <v>_/_8411_/_</v>
          </cell>
          <cell r="C888" t="str">
            <v>8411</v>
          </cell>
          <cell r="E888" t="str">
            <v>TB Total - Export sales- Export development surcharge</v>
          </cell>
          <cell r="F888">
            <v>3112211</v>
          </cell>
          <cell r="H888">
            <v>0</v>
          </cell>
          <cell r="I888">
            <v>3112211</v>
          </cell>
          <cell r="J888">
            <v>0</v>
          </cell>
          <cell r="K888">
            <v>3112211</v>
          </cell>
          <cell r="M888">
            <v>5222882</v>
          </cell>
          <cell r="N888">
            <v>-0.40411998586221171</v>
          </cell>
          <cell r="O888">
            <v>-2110671</v>
          </cell>
        </row>
        <row r="889">
          <cell r="A889">
            <v>0</v>
          </cell>
          <cell r="C889" t="str">
            <v>8412</v>
          </cell>
          <cell r="N889" t="str">
            <v/>
          </cell>
          <cell r="O889" t="str">
            <v/>
          </cell>
        </row>
        <row r="890">
          <cell r="A890" t="str">
            <v>_/_8412_/_812121</v>
          </cell>
          <cell r="B890">
            <v>0</v>
          </cell>
          <cell r="C890" t="str">
            <v>8412</v>
          </cell>
          <cell r="D890" t="str">
            <v>812121</v>
          </cell>
          <cell r="E890" t="str">
            <v>Local Freight on Yarn Export Sa</v>
          </cell>
          <cell r="F890">
            <v>6732710</v>
          </cell>
          <cell r="H890">
            <v>0</v>
          </cell>
          <cell r="I890">
            <v>6732710</v>
          </cell>
          <cell r="J890">
            <v>0</v>
          </cell>
          <cell r="K890">
            <v>6732710</v>
          </cell>
          <cell r="M890">
            <v>13166200</v>
          </cell>
          <cell r="N890">
            <v>-0.48863681244398538</v>
          </cell>
          <cell r="O890">
            <v>-6433490</v>
          </cell>
        </row>
        <row r="891">
          <cell r="A891" t="str">
            <v>_/_8412_/_812122</v>
          </cell>
          <cell r="B891">
            <v>0</v>
          </cell>
          <cell r="C891" t="str">
            <v>8412</v>
          </cell>
          <cell r="D891" t="str">
            <v>812122</v>
          </cell>
          <cell r="E891" t="str">
            <v>Sea Freight</v>
          </cell>
          <cell r="F891">
            <v>47007679.5</v>
          </cell>
          <cell r="H891">
            <v>0</v>
          </cell>
          <cell r="I891">
            <v>47007679.5</v>
          </cell>
          <cell r="J891">
            <v>0</v>
          </cell>
          <cell r="K891">
            <v>47007679.5</v>
          </cell>
          <cell r="M891">
            <v>93112213</v>
          </cell>
          <cell r="N891">
            <v>-0.49515022803721787</v>
          </cell>
          <cell r="O891">
            <v>-46104533.5</v>
          </cell>
        </row>
        <row r="892">
          <cell r="A892" t="str">
            <v>_/_8412_/_812123</v>
          </cell>
          <cell r="B892">
            <v>0</v>
          </cell>
          <cell r="C892" t="str">
            <v>8412</v>
          </cell>
          <cell r="D892" t="str">
            <v>812123</v>
          </cell>
          <cell r="E892" t="str">
            <v>Clearing &amp; Forwarding Expenses</v>
          </cell>
          <cell r="F892">
            <v>3518505</v>
          </cell>
          <cell r="H892">
            <v>0</v>
          </cell>
          <cell r="I892">
            <v>3518505</v>
          </cell>
          <cell r="J892">
            <v>0</v>
          </cell>
          <cell r="K892">
            <v>3518505</v>
          </cell>
          <cell r="M892">
            <v>6998333</v>
          </cell>
          <cell r="N892">
            <v>-0.49723669908248153</v>
          </cell>
          <cell r="O892">
            <v>-3479828</v>
          </cell>
        </row>
        <row r="893">
          <cell r="A893" t="str">
            <v>_/_8412_/_812199</v>
          </cell>
          <cell r="B893">
            <v>0</v>
          </cell>
          <cell r="C893" t="str">
            <v>8412</v>
          </cell>
          <cell r="D893" t="str">
            <v>812199</v>
          </cell>
          <cell r="E893" t="str">
            <v>Export Expenses Clearing Accoun</v>
          </cell>
          <cell r="F893">
            <v>0.6</v>
          </cell>
          <cell r="H893">
            <v>0</v>
          </cell>
          <cell r="I893">
            <v>0.6</v>
          </cell>
          <cell r="J893">
            <v>0</v>
          </cell>
          <cell r="K893">
            <v>0.6</v>
          </cell>
          <cell r="M893">
            <v>0</v>
          </cell>
          <cell r="N893" t="str">
            <v/>
          </cell>
          <cell r="O893">
            <v>0.6</v>
          </cell>
        </row>
        <row r="894">
          <cell r="A894" t="str">
            <v>_/_8412_/_812221</v>
          </cell>
          <cell r="B894">
            <v>0</v>
          </cell>
          <cell r="C894" t="str">
            <v>8412</v>
          </cell>
          <cell r="D894" t="str">
            <v>812221</v>
          </cell>
          <cell r="E894" t="str">
            <v>Local Freight on Waste Export</v>
          </cell>
          <cell r="F894">
            <v>526500</v>
          </cell>
          <cell r="H894">
            <v>0</v>
          </cell>
          <cell r="I894">
            <v>526500</v>
          </cell>
          <cell r="J894">
            <v>0</v>
          </cell>
          <cell r="K894">
            <v>526500</v>
          </cell>
          <cell r="M894">
            <v>1097400</v>
          </cell>
          <cell r="N894">
            <v>-0.5202296336796064</v>
          </cell>
          <cell r="O894">
            <v>-570900</v>
          </cell>
        </row>
        <row r="895">
          <cell r="A895" t="str">
            <v>_/_8412_/_812222</v>
          </cell>
          <cell r="B895">
            <v>0</v>
          </cell>
          <cell r="C895" t="str">
            <v>8412</v>
          </cell>
          <cell r="D895" t="str">
            <v>812222</v>
          </cell>
          <cell r="E895" t="str">
            <v>Sea Freight on Waste Export</v>
          </cell>
          <cell r="F895">
            <v>1580270</v>
          </cell>
          <cell r="H895">
            <v>0</v>
          </cell>
          <cell r="I895">
            <v>1580270</v>
          </cell>
          <cell r="J895">
            <v>0</v>
          </cell>
          <cell r="K895">
            <v>1580270</v>
          </cell>
          <cell r="M895">
            <v>2756594</v>
          </cell>
          <cell r="N895">
            <v>-0.42673095856698517</v>
          </cell>
          <cell r="O895">
            <v>-1176324</v>
          </cell>
        </row>
        <row r="896">
          <cell r="A896" t="str">
            <v>_/_8412_/_812223</v>
          </cell>
          <cell r="B896">
            <v>0</v>
          </cell>
          <cell r="C896" t="str">
            <v>8412</v>
          </cell>
          <cell r="D896" t="str">
            <v>812223</v>
          </cell>
          <cell r="E896" t="str">
            <v>Clearing &amp; Forwarding on Waste</v>
          </cell>
          <cell r="F896">
            <v>221761</v>
          </cell>
          <cell r="H896">
            <v>0</v>
          </cell>
          <cell r="I896">
            <v>221761</v>
          </cell>
          <cell r="J896">
            <v>0</v>
          </cell>
          <cell r="K896">
            <v>221761</v>
          </cell>
          <cell r="M896">
            <v>480373</v>
          </cell>
          <cell r="N896">
            <v>-0.53835665201832739</v>
          </cell>
          <cell r="O896">
            <v>-258612</v>
          </cell>
        </row>
        <row r="897">
          <cell r="A897" t="str">
            <v>_/_8412_/_812224</v>
          </cell>
          <cell r="B897">
            <v>0</v>
          </cell>
          <cell r="C897" t="str">
            <v>8412</v>
          </cell>
          <cell r="D897" t="str">
            <v>812224</v>
          </cell>
          <cell r="E897" t="str">
            <v>Cotton Waste loading/unloading</v>
          </cell>
          <cell r="F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M897">
            <v>0</v>
          </cell>
          <cell r="N897" t="str">
            <v/>
          </cell>
          <cell r="O897">
            <v>0</v>
          </cell>
        </row>
        <row r="898">
          <cell r="A898" t="str">
            <v>_/_8412_/_812321</v>
          </cell>
          <cell r="B898">
            <v>0</v>
          </cell>
          <cell r="C898" t="str">
            <v>8412</v>
          </cell>
          <cell r="D898" t="str">
            <v>812321</v>
          </cell>
          <cell r="E898" t="str">
            <v>Other Export Expenses</v>
          </cell>
          <cell r="F898">
            <v>115537</v>
          </cell>
          <cell r="H898">
            <v>0</v>
          </cell>
          <cell r="I898">
            <v>115537</v>
          </cell>
          <cell r="J898">
            <v>0</v>
          </cell>
          <cell r="K898">
            <v>115537</v>
          </cell>
          <cell r="M898">
            <v>54636</v>
          </cell>
          <cell r="N898">
            <v>1.1146679844790981</v>
          </cell>
          <cell r="O898">
            <v>60901</v>
          </cell>
        </row>
        <row r="899">
          <cell r="A899" t="str">
            <v>_/_8412_/_812322</v>
          </cell>
          <cell r="B899">
            <v>0</v>
          </cell>
          <cell r="C899" t="str">
            <v>8412</v>
          </cell>
          <cell r="D899" t="str">
            <v>812322</v>
          </cell>
          <cell r="E899" t="str">
            <v>Selling Expenses - Export - Raw</v>
          </cell>
          <cell r="F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M899">
            <v>1940</v>
          </cell>
          <cell r="N899">
            <v>-1</v>
          </cell>
          <cell r="O899">
            <v>-1940</v>
          </cell>
        </row>
        <row r="900">
          <cell r="A900" t="str">
            <v>_/_8412_/_822906</v>
          </cell>
          <cell r="B900">
            <v>0</v>
          </cell>
          <cell r="C900" t="str">
            <v>8412</v>
          </cell>
          <cell r="D900" t="str">
            <v>822906</v>
          </cell>
          <cell r="E900" t="str">
            <v>Export Expenses on Raw Material</v>
          </cell>
          <cell r="F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M900">
            <v>501460</v>
          </cell>
          <cell r="N900">
            <v>-1</v>
          </cell>
          <cell r="O900">
            <v>-501460</v>
          </cell>
        </row>
        <row r="901">
          <cell r="A901" t="str">
            <v>_/_8412_/_</v>
          </cell>
          <cell r="C901" t="str">
            <v>8412</v>
          </cell>
          <cell r="E901" t="str">
            <v>TB Total - Export sales- Freight, shipment and handling charges</v>
          </cell>
          <cell r="F901">
            <v>59702963.100000001</v>
          </cell>
          <cell r="H901">
            <v>0</v>
          </cell>
          <cell r="I901">
            <v>59702963.100000001</v>
          </cell>
          <cell r="J901">
            <v>0</v>
          </cell>
          <cell r="K901">
            <v>59702963.100000001</v>
          </cell>
          <cell r="M901">
            <v>118169149</v>
          </cell>
          <cell r="N901">
            <v>-0.4947669200867309</v>
          </cell>
          <cell r="O901">
            <v>-58466185.899999999</v>
          </cell>
        </row>
        <row r="902">
          <cell r="A902">
            <v>0</v>
          </cell>
          <cell r="C902" t="str">
            <v>8413</v>
          </cell>
          <cell r="N902" t="str">
            <v/>
          </cell>
          <cell r="O902" t="str">
            <v/>
          </cell>
        </row>
        <row r="903">
          <cell r="A903" t="str">
            <v>_/_8413_/_812124</v>
          </cell>
          <cell r="B903">
            <v>0</v>
          </cell>
          <cell r="C903" t="str">
            <v>8413</v>
          </cell>
          <cell r="D903" t="str">
            <v>812124</v>
          </cell>
          <cell r="E903" t="str">
            <v>Insurance of Yarn</v>
          </cell>
          <cell r="F903">
            <v>132020</v>
          </cell>
          <cell r="H903">
            <v>0</v>
          </cell>
          <cell r="I903">
            <v>132020</v>
          </cell>
          <cell r="J903">
            <v>0</v>
          </cell>
          <cell r="K903">
            <v>132020</v>
          </cell>
          <cell r="M903">
            <v>155656</v>
          </cell>
          <cell r="N903">
            <v>-0.15184766407976563</v>
          </cell>
          <cell r="O903">
            <v>-23636</v>
          </cell>
        </row>
        <row r="904">
          <cell r="A904" t="str">
            <v>_/_8413_/_</v>
          </cell>
          <cell r="C904" t="str">
            <v>8413</v>
          </cell>
          <cell r="E904" t="str">
            <v>TB Total - Export sales -Insurance</v>
          </cell>
          <cell r="F904">
            <v>132020</v>
          </cell>
          <cell r="H904">
            <v>0</v>
          </cell>
          <cell r="I904">
            <v>132020</v>
          </cell>
          <cell r="J904">
            <v>0</v>
          </cell>
          <cell r="K904">
            <v>132020</v>
          </cell>
          <cell r="M904">
            <v>155656</v>
          </cell>
          <cell r="N904">
            <v>-0.15184766407976563</v>
          </cell>
          <cell r="O904">
            <v>-23636</v>
          </cell>
        </row>
        <row r="905">
          <cell r="A905">
            <v>0</v>
          </cell>
          <cell r="C905" t="str">
            <v>8414</v>
          </cell>
          <cell r="N905" t="str">
            <v/>
          </cell>
          <cell r="O905" t="str">
            <v/>
          </cell>
        </row>
        <row r="906">
          <cell r="A906" t="str">
            <v>_/_8414_/_811121</v>
          </cell>
          <cell r="B906">
            <v>0</v>
          </cell>
          <cell r="C906" t="str">
            <v>8414</v>
          </cell>
          <cell r="D906" t="str">
            <v>811121</v>
          </cell>
          <cell r="E906" t="str">
            <v>Freight on Yarn Sale Local</v>
          </cell>
          <cell r="F906">
            <v>2643450</v>
          </cell>
          <cell r="H906">
            <v>0</v>
          </cell>
          <cell r="I906">
            <v>2643450</v>
          </cell>
          <cell r="J906">
            <v>0</v>
          </cell>
          <cell r="K906">
            <v>2643450</v>
          </cell>
          <cell r="M906">
            <v>3814880</v>
          </cell>
          <cell r="N906">
            <v>-0.3070686364970851</v>
          </cell>
          <cell r="O906">
            <v>-1171430</v>
          </cell>
        </row>
        <row r="907">
          <cell r="A907" t="str">
            <v>_/_8414_/_811122</v>
          </cell>
          <cell r="B907">
            <v>0</v>
          </cell>
          <cell r="C907" t="str">
            <v>8414</v>
          </cell>
          <cell r="D907" t="str">
            <v>811122</v>
          </cell>
          <cell r="E907" t="str">
            <v>Sale Promotion Expenses</v>
          </cell>
          <cell r="F907">
            <v>437928</v>
          </cell>
          <cell r="H907">
            <v>0</v>
          </cell>
          <cell r="I907">
            <v>437928</v>
          </cell>
          <cell r="J907">
            <v>0</v>
          </cell>
          <cell r="K907">
            <v>437928</v>
          </cell>
          <cell r="M907">
            <v>1253158</v>
          </cell>
          <cell r="N907">
            <v>-0.65054047454510922</v>
          </cell>
          <cell r="O907">
            <v>-815230</v>
          </cell>
        </row>
        <row r="908">
          <cell r="A908" t="str">
            <v>_/_8414_/_811221</v>
          </cell>
          <cell r="B908">
            <v>0</v>
          </cell>
          <cell r="C908" t="str">
            <v>8414</v>
          </cell>
          <cell r="D908" t="str">
            <v>811221</v>
          </cell>
          <cell r="E908" t="str">
            <v>Freight &amp; Other Expenses on Was</v>
          </cell>
          <cell r="F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M908">
            <v>2350</v>
          </cell>
          <cell r="N908">
            <v>-1</v>
          </cell>
          <cell r="O908">
            <v>-2350</v>
          </cell>
        </row>
        <row r="909">
          <cell r="A909" t="str">
            <v>_/_8414_/_811222</v>
          </cell>
          <cell r="B909">
            <v>0</v>
          </cell>
          <cell r="C909" t="str">
            <v>8414</v>
          </cell>
          <cell r="D909" t="str">
            <v>811222</v>
          </cell>
          <cell r="E909" t="str">
            <v>Cotton Waste Loading / Unloadin</v>
          </cell>
          <cell r="F909">
            <v>449578</v>
          </cell>
          <cell r="H909">
            <v>0</v>
          </cell>
          <cell r="I909">
            <v>449578</v>
          </cell>
          <cell r="J909">
            <v>0</v>
          </cell>
          <cell r="K909">
            <v>449578</v>
          </cell>
          <cell r="M909">
            <v>1388166</v>
          </cell>
          <cell r="N909">
            <v>-0.67613527488787362</v>
          </cell>
          <cell r="O909">
            <v>-938588</v>
          </cell>
        </row>
        <row r="910">
          <cell r="A910" t="str">
            <v>_/_8414_/_</v>
          </cell>
          <cell r="C910" t="str">
            <v>8414</v>
          </cell>
          <cell r="E910" t="str">
            <v>TB Total - Local sales- Freight, shipment and handling charges</v>
          </cell>
          <cell r="F910">
            <v>3530956</v>
          </cell>
          <cell r="H910">
            <v>0</v>
          </cell>
          <cell r="I910">
            <v>3530956</v>
          </cell>
          <cell r="J910">
            <v>0</v>
          </cell>
          <cell r="K910">
            <v>3530956</v>
          </cell>
          <cell r="M910">
            <v>6458554</v>
          </cell>
          <cell r="N910">
            <v>-0.45329000887814824</v>
          </cell>
          <cell r="O910">
            <v>-2927598</v>
          </cell>
        </row>
        <row r="911">
          <cell r="A911">
            <v>0</v>
          </cell>
          <cell r="C911" t="str">
            <v>8415</v>
          </cell>
          <cell r="N911" t="str">
            <v/>
          </cell>
          <cell r="O911" t="str">
            <v/>
          </cell>
        </row>
        <row r="912">
          <cell r="A912" t="str">
            <v>_/_8415_/_612731</v>
          </cell>
          <cell r="B912">
            <v>0</v>
          </cell>
          <cell r="C912" t="str">
            <v>8415</v>
          </cell>
          <cell r="D912" t="str">
            <v>612731</v>
          </cell>
          <cell r="E912" t="str">
            <v>Insurance of Yarn/Waste</v>
          </cell>
          <cell r="F912">
            <v>47825.54</v>
          </cell>
          <cell r="H912">
            <v>0</v>
          </cell>
          <cell r="I912">
            <v>47825.54</v>
          </cell>
          <cell r="J912">
            <v>0</v>
          </cell>
          <cell r="K912">
            <v>47825.54</v>
          </cell>
          <cell r="M912">
            <v>55472</v>
          </cell>
          <cell r="N912">
            <v>-0.13784359676954139</v>
          </cell>
          <cell r="O912">
            <v>-7646.4599999999991</v>
          </cell>
        </row>
        <row r="913">
          <cell r="A913" t="str">
            <v>_/_8415_/_</v>
          </cell>
          <cell r="C913" t="str">
            <v>8415</v>
          </cell>
          <cell r="E913" t="str">
            <v>TB Total - Local sales- Insurance</v>
          </cell>
          <cell r="F913">
            <v>47825.54</v>
          </cell>
          <cell r="H913">
            <v>0</v>
          </cell>
          <cell r="I913">
            <v>47825.54</v>
          </cell>
          <cell r="J913">
            <v>0</v>
          </cell>
          <cell r="K913">
            <v>47825.54</v>
          </cell>
          <cell r="M913">
            <v>55472</v>
          </cell>
          <cell r="N913">
            <v>-0.13784359676954139</v>
          </cell>
          <cell r="O913">
            <v>-7646.4599999999991</v>
          </cell>
        </row>
        <row r="914">
          <cell r="A914">
            <v>0</v>
          </cell>
          <cell r="C914" t="str">
            <v>8416</v>
          </cell>
          <cell r="N914" t="str">
            <v/>
          </cell>
          <cell r="O914" t="str">
            <v/>
          </cell>
        </row>
        <row r="915">
          <cell r="A915" t="str">
            <v>_/_8416_/_813110</v>
          </cell>
          <cell r="B915">
            <v>0</v>
          </cell>
          <cell r="C915" t="str">
            <v>8416</v>
          </cell>
          <cell r="D915" t="str">
            <v>813110</v>
          </cell>
          <cell r="E915" t="str">
            <v>Salaries to Marketing Staff</v>
          </cell>
          <cell r="F915">
            <v>376795</v>
          </cell>
          <cell r="H915">
            <v>0</v>
          </cell>
          <cell r="I915">
            <v>376795</v>
          </cell>
          <cell r="J915">
            <v>0</v>
          </cell>
          <cell r="K915">
            <v>376795</v>
          </cell>
          <cell r="M915">
            <v>0</v>
          </cell>
          <cell r="N915" t="str">
            <v/>
          </cell>
          <cell r="O915">
            <v>376795</v>
          </cell>
        </row>
        <row r="916">
          <cell r="A916" t="str">
            <v>_/_8416_/_813120</v>
          </cell>
          <cell r="B916">
            <v>0</v>
          </cell>
          <cell r="C916" t="str">
            <v>8416</v>
          </cell>
          <cell r="D916" t="str">
            <v>813120</v>
          </cell>
          <cell r="E916" t="str">
            <v>House Rent to Marketing Staff</v>
          </cell>
          <cell r="F916">
            <v>121235</v>
          </cell>
          <cell r="H916">
            <v>0</v>
          </cell>
          <cell r="I916">
            <v>121235</v>
          </cell>
          <cell r="J916">
            <v>0</v>
          </cell>
          <cell r="K916">
            <v>121235</v>
          </cell>
          <cell r="M916">
            <v>0</v>
          </cell>
          <cell r="N916" t="str">
            <v/>
          </cell>
          <cell r="O916">
            <v>121235</v>
          </cell>
        </row>
        <row r="917">
          <cell r="A917" t="str">
            <v>_/_8416_/_</v>
          </cell>
          <cell r="C917" t="str">
            <v>8416</v>
          </cell>
          <cell r="E917" t="str">
            <v>TB Total - Marketing Expense</v>
          </cell>
          <cell r="F917">
            <v>498030</v>
          </cell>
          <cell r="H917">
            <v>0</v>
          </cell>
          <cell r="I917">
            <v>498030</v>
          </cell>
          <cell r="J917">
            <v>0</v>
          </cell>
          <cell r="K917">
            <v>498030</v>
          </cell>
          <cell r="M917">
            <v>0</v>
          </cell>
          <cell r="N917" t="str">
            <v/>
          </cell>
          <cell r="O917">
            <v>498030</v>
          </cell>
        </row>
        <row r="918">
          <cell r="A918">
            <v>0</v>
          </cell>
          <cell r="C918" t="str">
            <v>8511</v>
          </cell>
          <cell r="N918" t="str">
            <v/>
          </cell>
          <cell r="O918" t="str">
            <v/>
          </cell>
        </row>
        <row r="919">
          <cell r="A919" t="str">
            <v>_/_8511_/_801006</v>
          </cell>
          <cell r="B919">
            <v>0</v>
          </cell>
          <cell r="C919" t="str">
            <v>8511</v>
          </cell>
          <cell r="D919" t="str">
            <v>801006</v>
          </cell>
          <cell r="E919" t="str">
            <v>Directors Meeting Fee</v>
          </cell>
          <cell r="F919">
            <v>6000</v>
          </cell>
          <cell r="H919">
            <v>0</v>
          </cell>
          <cell r="I919">
            <v>6000</v>
          </cell>
          <cell r="J919">
            <v>0</v>
          </cell>
          <cell r="K919">
            <v>6000</v>
          </cell>
          <cell r="M919">
            <v>4000</v>
          </cell>
          <cell r="N919">
            <v>0.5</v>
          </cell>
          <cell r="O919">
            <v>2000</v>
          </cell>
        </row>
        <row r="920">
          <cell r="A920" t="str">
            <v>_/_8511_/_</v>
          </cell>
          <cell r="C920" t="str">
            <v>8511</v>
          </cell>
          <cell r="E920" t="str">
            <v>TB Total - Directors' meeting fee</v>
          </cell>
          <cell r="F920">
            <v>6000</v>
          </cell>
          <cell r="H920">
            <v>0</v>
          </cell>
          <cell r="I920">
            <v>6000</v>
          </cell>
          <cell r="J920">
            <v>0</v>
          </cell>
          <cell r="K920">
            <v>6000</v>
          </cell>
          <cell r="M920">
            <v>4000</v>
          </cell>
          <cell r="N920">
            <v>0.5</v>
          </cell>
          <cell r="O920">
            <v>2000</v>
          </cell>
        </row>
        <row r="921">
          <cell r="A921">
            <v>0</v>
          </cell>
          <cell r="C921" t="str">
            <v>8512</v>
          </cell>
          <cell r="N921" t="str">
            <v/>
          </cell>
          <cell r="O921" t="str">
            <v/>
          </cell>
        </row>
        <row r="922">
          <cell r="A922" t="str">
            <v>_/_8512_/_801010</v>
          </cell>
          <cell r="B922">
            <v>0</v>
          </cell>
          <cell r="C922" t="str">
            <v>8512</v>
          </cell>
          <cell r="D922" t="str">
            <v>801010</v>
          </cell>
          <cell r="E922" t="str">
            <v>Directors Salaries</v>
          </cell>
          <cell r="F922">
            <v>1038000</v>
          </cell>
          <cell r="H922">
            <v>0</v>
          </cell>
          <cell r="I922">
            <v>1038000</v>
          </cell>
          <cell r="J922">
            <v>0</v>
          </cell>
          <cell r="K922">
            <v>1038000</v>
          </cell>
          <cell r="M922">
            <v>2040000</v>
          </cell>
          <cell r="N922">
            <v>-0.49117647058823527</v>
          </cell>
          <cell r="O922">
            <v>-1002000</v>
          </cell>
        </row>
        <row r="923">
          <cell r="A923" t="str">
            <v>_/_8512_/_801015</v>
          </cell>
          <cell r="B923">
            <v>0</v>
          </cell>
          <cell r="C923" t="str">
            <v>8512</v>
          </cell>
          <cell r="D923" t="str">
            <v>801015</v>
          </cell>
          <cell r="E923" t="str">
            <v>Directors Allowances</v>
          </cell>
          <cell r="F923">
            <v>408000</v>
          </cell>
          <cell r="H923">
            <v>0</v>
          </cell>
          <cell r="I923">
            <v>408000</v>
          </cell>
          <cell r="J923">
            <v>0</v>
          </cell>
          <cell r="K923">
            <v>408000</v>
          </cell>
          <cell r="M923">
            <v>852000</v>
          </cell>
          <cell r="N923">
            <v>-0.52112676056338025</v>
          </cell>
          <cell r="O923">
            <v>-444000</v>
          </cell>
        </row>
        <row r="924">
          <cell r="A924" t="str">
            <v>_/_8512_/_801025</v>
          </cell>
          <cell r="B924">
            <v>0</v>
          </cell>
          <cell r="C924" t="str">
            <v>8512</v>
          </cell>
          <cell r="D924" t="str">
            <v>801025</v>
          </cell>
          <cell r="E924" t="str">
            <v>Salaries to Admin Staff</v>
          </cell>
          <cell r="F924">
            <v>4735372</v>
          </cell>
          <cell r="H924">
            <v>0</v>
          </cell>
          <cell r="I924">
            <v>4735372</v>
          </cell>
          <cell r="J924">
            <v>0</v>
          </cell>
          <cell r="K924">
            <v>4735372</v>
          </cell>
          <cell r="M924">
            <v>11535605</v>
          </cell>
          <cell r="N924">
            <v>-0.58949946708473466</v>
          </cell>
          <cell r="O924">
            <v>-6800233</v>
          </cell>
        </row>
        <row r="925">
          <cell r="A925" t="str">
            <v>_/_8512_/_801030</v>
          </cell>
          <cell r="B925">
            <v>0</v>
          </cell>
          <cell r="C925" t="str">
            <v>8512</v>
          </cell>
          <cell r="D925" t="str">
            <v>801030</v>
          </cell>
          <cell r="E925" t="str">
            <v>House Rent to Admin Staff</v>
          </cell>
          <cell r="F925">
            <v>1879160</v>
          </cell>
          <cell r="H925">
            <v>0</v>
          </cell>
          <cell r="I925">
            <v>1879160</v>
          </cell>
          <cell r="J925">
            <v>0</v>
          </cell>
          <cell r="K925">
            <v>1879160</v>
          </cell>
          <cell r="M925">
            <v>4908531</v>
          </cell>
          <cell r="N925">
            <v>-0.61716448363064225</v>
          </cell>
          <cell r="O925">
            <v>-3029371</v>
          </cell>
        </row>
        <row r="926">
          <cell r="A926" t="str">
            <v>_/_8512_/_801035</v>
          </cell>
          <cell r="B926">
            <v>0</v>
          </cell>
          <cell r="C926" t="str">
            <v>8512</v>
          </cell>
          <cell r="D926" t="str">
            <v>801035</v>
          </cell>
          <cell r="E926" t="str">
            <v>Additional Wages To Admin Staff</v>
          </cell>
          <cell r="F926">
            <v>111933</v>
          </cell>
          <cell r="H926">
            <v>0</v>
          </cell>
          <cell r="I926">
            <v>111933</v>
          </cell>
          <cell r="J926">
            <v>0</v>
          </cell>
          <cell r="K926">
            <v>111933</v>
          </cell>
          <cell r="M926">
            <v>586881</v>
          </cell>
          <cell r="N926">
            <v>-0.80927479335674524</v>
          </cell>
          <cell r="O926">
            <v>-474948</v>
          </cell>
        </row>
        <row r="927">
          <cell r="A927" t="str">
            <v>_/_8512_/_801040</v>
          </cell>
          <cell r="B927">
            <v>0</v>
          </cell>
          <cell r="C927" t="str">
            <v>8512</v>
          </cell>
          <cell r="D927" t="str">
            <v>801040</v>
          </cell>
          <cell r="E927" t="str">
            <v>Social Security (Admin)</v>
          </cell>
          <cell r="F927">
            <v>108044</v>
          </cell>
          <cell r="H927">
            <v>0</v>
          </cell>
          <cell r="I927">
            <v>108044</v>
          </cell>
          <cell r="J927">
            <v>0</v>
          </cell>
          <cell r="K927">
            <v>108044</v>
          </cell>
          <cell r="M927">
            <v>357448</v>
          </cell>
          <cell r="N927">
            <v>-0.69773505516886369</v>
          </cell>
          <cell r="O927">
            <v>-249404</v>
          </cell>
        </row>
        <row r="928">
          <cell r="A928" t="str">
            <v>_/_8512_/_801045</v>
          </cell>
          <cell r="B928">
            <v>0</v>
          </cell>
          <cell r="C928" t="str">
            <v>8512</v>
          </cell>
          <cell r="D928" t="str">
            <v>801045</v>
          </cell>
          <cell r="E928" t="str">
            <v>E.O.B.I.Contribution (Admin)</v>
          </cell>
          <cell r="F928">
            <v>116390</v>
          </cell>
          <cell r="H928">
            <v>0</v>
          </cell>
          <cell r="I928">
            <v>116390</v>
          </cell>
          <cell r="J928">
            <v>0</v>
          </cell>
          <cell r="K928">
            <v>116390</v>
          </cell>
          <cell r="M928">
            <v>279220</v>
          </cell>
          <cell r="N928">
            <v>-0.58316023207506629</v>
          </cell>
          <cell r="O928">
            <v>-162830</v>
          </cell>
        </row>
        <row r="929">
          <cell r="A929" t="str">
            <v>_/_8512_/_801050</v>
          </cell>
          <cell r="B929">
            <v>0</v>
          </cell>
          <cell r="C929" t="str">
            <v>8512</v>
          </cell>
          <cell r="D929" t="str">
            <v>801050</v>
          </cell>
          <cell r="E929" t="str">
            <v>Group Insurance (Admin)</v>
          </cell>
          <cell r="F929">
            <v>55200</v>
          </cell>
          <cell r="H929">
            <v>0</v>
          </cell>
          <cell r="I929">
            <v>55200</v>
          </cell>
          <cell r="J929">
            <v>0</v>
          </cell>
          <cell r="K929">
            <v>55200</v>
          </cell>
          <cell r="M929">
            <v>108135</v>
          </cell>
          <cell r="N929">
            <v>-0.48952698016368429</v>
          </cell>
          <cell r="O929">
            <v>-52935</v>
          </cell>
        </row>
        <row r="930">
          <cell r="A930" t="str">
            <v>_/_8512_/_801055</v>
          </cell>
          <cell r="B930">
            <v>0</v>
          </cell>
          <cell r="C930" t="str">
            <v>8512</v>
          </cell>
          <cell r="D930" t="str">
            <v>801055</v>
          </cell>
          <cell r="E930" t="str">
            <v>Bonus To Admin Staff</v>
          </cell>
          <cell r="F930">
            <v>1593204</v>
          </cell>
          <cell r="H930">
            <v>0</v>
          </cell>
          <cell r="I930">
            <v>1593204</v>
          </cell>
          <cell r="J930">
            <v>0</v>
          </cell>
          <cell r="K930">
            <v>1593204</v>
          </cell>
          <cell r="M930">
            <v>3148680</v>
          </cell>
          <cell r="N930">
            <v>-0.49400891802279051</v>
          </cell>
          <cell r="O930">
            <v>-1555476</v>
          </cell>
        </row>
        <row r="931">
          <cell r="A931" t="str">
            <v>_/_8512_/_801060</v>
          </cell>
          <cell r="B931">
            <v>0</v>
          </cell>
          <cell r="C931" t="str">
            <v>8512</v>
          </cell>
          <cell r="D931" t="str">
            <v>801060</v>
          </cell>
          <cell r="E931" t="str">
            <v>Labour Welfare (Admin)</v>
          </cell>
          <cell r="F931">
            <v>509398</v>
          </cell>
          <cell r="H931">
            <v>0</v>
          </cell>
          <cell r="I931">
            <v>509398</v>
          </cell>
          <cell r="J931">
            <v>0</v>
          </cell>
          <cell r="K931">
            <v>509398</v>
          </cell>
          <cell r="M931">
            <v>811908</v>
          </cell>
          <cell r="N931">
            <v>-0.37259147588150382</v>
          </cell>
          <cell r="O931">
            <v>-302510</v>
          </cell>
        </row>
        <row r="932">
          <cell r="A932" t="str">
            <v>_/_8512_/_801065</v>
          </cell>
          <cell r="B932">
            <v>0</v>
          </cell>
          <cell r="C932" t="str">
            <v>8512</v>
          </cell>
          <cell r="D932" t="str">
            <v>801065</v>
          </cell>
          <cell r="E932" t="str">
            <v>Security Expenses</v>
          </cell>
          <cell r="F932">
            <v>2432255.4300000002</v>
          </cell>
          <cell r="H932">
            <v>0</v>
          </cell>
          <cell r="I932">
            <v>2432255.4300000002</v>
          </cell>
          <cell r="J932">
            <v>0</v>
          </cell>
          <cell r="K932">
            <v>2432255.4300000002</v>
          </cell>
          <cell r="M932">
            <v>4835125.8</v>
          </cell>
          <cell r="N932">
            <v>-0.49696129312705778</v>
          </cell>
          <cell r="O932">
            <v>-2402870.3699999996</v>
          </cell>
        </row>
        <row r="933">
          <cell r="A933" t="str">
            <v>_/_8512_/_801070</v>
          </cell>
          <cell r="B933">
            <v>0</v>
          </cell>
          <cell r="C933" t="str">
            <v>8512</v>
          </cell>
          <cell r="D933" t="str">
            <v>801070</v>
          </cell>
          <cell r="E933" t="str">
            <v>Gratuity To Admin Staff</v>
          </cell>
          <cell r="F933">
            <v>780678</v>
          </cell>
          <cell r="H933">
            <v>0</v>
          </cell>
          <cell r="I933">
            <v>780678</v>
          </cell>
          <cell r="J933">
            <v>0</v>
          </cell>
          <cell r="K933">
            <v>780678</v>
          </cell>
          <cell r="M933">
            <v>3216659</v>
          </cell>
          <cell r="N933">
            <v>-0.75730159771365257</v>
          </cell>
          <cell r="O933">
            <v>-2435981</v>
          </cell>
        </row>
        <row r="934">
          <cell r="A934" t="str">
            <v>_/_8512_/_</v>
          </cell>
          <cell r="C934" t="str">
            <v>8512</v>
          </cell>
          <cell r="E934" t="str">
            <v>TB Total - Salaries and benefits</v>
          </cell>
          <cell r="F934">
            <v>13767634.43</v>
          </cell>
          <cell r="H934">
            <v>0</v>
          </cell>
          <cell r="I934">
            <v>13767634.43</v>
          </cell>
          <cell r="J934">
            <v>0</v>
          </cell>
          <cell r="K934">
            <v>13767634.43</v>
          </cell>
          <cell r="M934">
            <v>32680192.800000001</v>
          </cell>
          <cell r="N934">
            <v>-0.57871624215142337</v>
          </cell>
          <cell r="O934">
            <v>-18912558.370000001</v>
          </cell>
        </row>
        <row r="935">
          <cell r="A935">
            <v>0</v>
          </cell>
          <cell r="C935" t="str">
            <v>8513</v>
          </cell>
          <cell r="N935" t="str">
            <v/>
          </cell>
          <cell r="O935" t="str">
            <v/>
          </cell>
        </row>
        <row r="936">
          <cell r="A936" t="str">
            <v>_/_8513_/_802101</v>
          </cell>
          <cell r="B936">
            <v>0</v>
          </cell>
          <cell r="C936" t="str">
            <v>8513</v>
          </cell>
          <cell r="D936" t="str">
            <v>802101</v>
          </cell>
          <cell r="E936" t="str">
            <v>Directors' Travelling Expenses</v>
          </cell>
          <cell r="F936">
            <v>539030.19999999995</v>
          </cell>
          <cell r="H936">
            <v>0</v>
          </cell>
          <cell r="I936">
            <v>539030.19999999995</v>
          </cell>
          <cell r="J936">
            <v>0</v>
          </cell>
          <cell r="K936">
            <v>539030.19999999995</v>
          </cell>
          <cell r="M936">
            <v>2065257</v>
          </cell>
          <cell r="N936">
            <v>-0.73900090884572722</v>
          </cell>
          <cell r="O936">
            <v>-1526226.8</v>
          </cell>
        </row>
        <row r="937">
          <cell r="A937" t="str">
            <v>_/_8513_/_802102</v>
          </cell>
          <cell r="B937">
            <v>0</v>
          </cell>
          <cell r="C937" t="str">
            <v>8513</v>
          </cell>
          <cell r="D937" t="str">
            <v>802102</v>
          </cell>
          <cell r="E937" t="str">
            <v>Officers' Travelling Expenses</v>
          </cell>
          <cell r="F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M937">
            <v>31450</v>
          </cell>
          <cell r="N937">
            <v>-1</v>
          </cell>
          <cell r="O937">
            <v>-31450</v>
          </cell>
        </row>
        <row r="938">
          <cell r="A938" t="str">
            <v>_/_8513_/_802103</v>
          </cell>
          <cell r="B938">
            <v>0</v>
          </cell>
          <cell r="C938" t="str">
            <v>8513</v>
          </cell>
          <cell r="D938" t="str">
            <v>802103</v>
          </cell>
          <cell r="E938" t="str">
            <v>Admin Staff Travelling Expenses</v>
          </cell>
          <cell r="F938">
            <v>401503</v>
          </cell>
          <cell r="H938">
            <v>0</v>
          </cell>
          <cell r="I938">
            <v>401503</v>
          </cell>
          <cell r="J938">
            <v>0</v>
          </cell>
          <cell r="K938">
            <v>401503</v>
          </cell>
          <cell r="M938">
            <v>952484</v>
          </cell>
          <cell r="N938">
            <v>-0.57846745982084735</v>
          </cell>
          <cell r="O938">
            <v>-550981</v>
          </cell>
        </row>
        <row r="939">
          <cell r="A939" t="str">
            <v>_/_8513_/_802104</v>
          </cell>
          <cell r="B939">
            <v>0</v>
          </cell>
          <cell r="C939" t="str">
            <v>8513</v>
          </cell>
          <cell r="D939" t="str">
            <v>802104</v>
          </cell>
          <cell r="E939" t="str">
            <v>Conveyance Expenses</v>
          </cell>
          <cell r="F939">
            <v>74843</v>
          </cell>
          <cell r="H939">
            <v>0</v>
          </cell>
          <cell r="I939">
            <v>74843</v>
          </cell>
          <cell r="J939">
            <v>0</v>
          </cell>
          <cell r="K939">
            <v>74843</v>
          </cell>
          <cell r="M939">
            <v>145374</v>
          </cell>
          <cell r="N939">
            <v>-0.48516928749294924</v>
          </cell>
          <cell r="O939">
            <v>-70531</v>
          </cell>
        </row>
        <row r="940">
          <cell r="A940" t="str">
            <v>_/_8513_/_</v>
          </cell>
          <cell r="C940" t="str">
            <v>8513</v>
          </cell>
          <cell r="E940" t="str">
            <v>TB Total - Travelling and conveyance</v>
          </cell>
          <cell r="F940">
            <v>1015376.2</v>
          </cell>
          <cell r="H940">
            <v>0</v>
          </cell>
          <cell r="I940">
            <v>1015376.2</v>
          </cell>
          <cell r="J940">
            <v>0</v>
          </cell>
          <cell r="K940">
            <v>1015376.2</v>
          </cell>
          <cell r="M940">
            <v>3194565</v>
          </cell>
          <cell r="N940">
            <v>-0.68215509779891781</v>
          </cell>
          <cell r="O940">
            <v>-2179188.7999999998</v>
          </cell>
        </row>
        <row r="941">
          <cell r="A941">
            <v>0</v>
          </cell>
          <cell r="C941" t="str">
            <v>8514</v>
          </cell>
          <cell r="N941" t="str">
            <v/>
          </cell>
          <cell r="O941" t="str">
            <v/>
          </cell>
        </row>
        <row r="942">
          <cell r="A942" t="str">
            <v>_/_8514_/_802220</v>
          </cell>
          <cell r="B942">
            <v>0</v>
          </cell>
          <cell r="C942" t="str">
            <v>8514</v>
          </cell>
          <cell r="D942" t="str">
            <v>802220</v>
          </cell>
          <cell r="E942" t="str">
            <v>Petrol &amp; Diesel</v>
          </cell>
          <cell r="F942">
            <v>3007306.19</v>
          </cell>
          <cell r="H942">
            <v>0</v>
          </cell>
          <cell r="I942">
            <v>3007306.19</v>
          </cell>
          <cell r="J942">
            <v>0</v>
          </cell>
          <cell r="K942">
            <v>3007306.19</v>
          </cell>
          <cell r="M942">
            <v>5168958.18</v>
          </cell>
          <cell r="N942">
            <v>-0.41819877714700332</v>
          </cell>
          <cell r="O942">
            <v>-2161651.9899999998</v>
          </cell>
        </row>
        <row r="943">
          <cell r="A943" t="str">
            <v>_/_8514_/_</v>
          </cell>
          <cell r="C943" t="str">
            <v>8514</v>
          </cell>
          <cell r="E943" t="str">
            <v>TB Total - Vehicle running and maintenance</v>
          </cell>
          <cell r="F943">
            <v>3007306.19</v>
          </cell>
          <cell r="H943">
            <v>0</v>
          </cell>
          <cell r="I943">
            <v>3007306.19</v>
          </cell>
          <cell r="J943">
            <v>0</v>
          </cell>
          <cell r="K943">
            <v>3007306.19</v>
          </cell>
          <cell r="M943">
            <v>5168958.18</v>
          </cell>
          <cell r="N943">
            <v>-0.41819877714700332</v>
          </cell>
          <cell r="O943">
            <v>-2161651.9899999998</v>
          </cell>
        </row>
        <row r="944">
          <cell r="A944">
            <v>0</v>
          </cell>
          <cell r="C944" t="str">
            <v>8515</v>
          </cell>
          <cell r="N944" t="str">
            <v/>
          </cell>
          <cell r="O944" t="str">
            <v/>
          </cell>
        </row>
        <row r="945">
          <cell r="A945" t="str">
            <v>_/_8515_/_803110</v>
          </cell>
          <cell r="B945">
            <v>0</v>
          </cell>
          <cell r="C945" t="str">
            <v>8515</v>
          </cell>
          <cell r="D945" t="str">
            <v>803110</v>
          </cell>
          <cell r="E945" t="str">
            <v>Rent</v>
          </cell>
          <cell r="F945">
            <v>511642</v>
          </cell>
          <cell r="H945">
            <v>0</v>
          </cell>
          <cell r="I945">
            <v>511642</v>
          </cell>
          <cell r="J945">
            <v>0</v>
          </cell>
          <cell r="K945">
            <v>511642</v>
          </cell>
          <cell r="M945">
            <v>1043608</v>
          </cell>
          <cell r="N945">
            <v>-0.50973737265333341</v>
          </cell>
          <cell r="O945">
            <v>-531966</v>
          </cell>
        </row>
        <row r="946">
          <cell r="A946" t="str">
            <v>_/_8515_/_803120</v>
          </cell>
          <cell r="B946">
            <v>0</v>
          </cell>
          <cell r="C946" t="str">
            <v>8515</v>
          </cell>
          <cell r="D946" t="str">
            <v>803120</v>
          </cell>
          <cell r="E946" t="str">
            <v>Fee A/C</v>
          </cell>
          <cell r="F946">
            <v>1568590.5</v>
          </cell>
          <cell r="H946">
            <v>0</v>
          </cell>
          <cell r="I946">
            <v>1568590.5</v>
          </cell>
          <cell r="J946">
            <v>0</v>
          </cell>
          <cell r="K946">
            <v>1568590.5</v>
          </cell>
          <cell r="M946">
            <v>943363</v>
          </cell>
          <cell r="N946">
            <v>0.66276449256542813</v>
          </cell>
          <cell r="O946">
            <v>625227.5</v>
          </cell>
        </row>
        <row r="947">
          <cell r="A947" t="str">
            <v>_/_8515_/_803130</v>
          </cell>
          <cell r="B947">
            <v>0</v>
          </cell>
          <cell r="C947" t="str">
            <v>8515</v>
          </cell>
          <cell r="D947" t="str">
            <v>803130</v>
          </cell>
          <cell r="E947" t="str">
            <v>Textile Cess</v>
          </cell>
          <cell r="F947">
            <v>51948</v>
          </cell>
          <cell r="H947">
            <v>0</v>
          </cell>
          <cell r="I947">
            <v>51948</v>
          </cell>
          <cell r="J947">
            <v>0</v>
          </cell>
          <cell r="K947">
            <v>51948</v>
          </cell>
          <cell r="M947">
            <v>114834</v>
          </cell>
          <cell r="N947">
            <v>-0.54762526777783582</v>
          </cell>
          <cell r="O947">
            <v>-62886</v>
          </cell>
        </row>
        <row r="948">
          <cell r="A948" t="str">
            <v>_/_8515_/_803140</v>
          </cell>
          <cell r="B948">
            <v>0</v>
          </cell>
          <cell r="C948" t="str">
            <v>8515</v>
          </cell>
          <cell r="D948" t="str">
            <v>803140</v>
          </cell>
          <cell r="E948" t="str">
            <v>Professional Tax</v>
          </cell>
          <cell r="F948">
            <v>100000</v>
          </cell>
          <cell r="H948">
            <v>0</v>
          </cell>
          <cell r="I948">
            <v>100000</v>
          </cell>
          <cell r="J948">
            <v>0</v>
          </cell>
          <cell r="K948">
            <v>100000</v>
          </cell>
          <cell r="M948">
            <v>100000</v>
          </cell>
          <cell r="N948">
            <v>0</v>
          </cell>
          <cell r="O948">
            <v>0</v>
          </cell>
        </row>
        <row r="949">
          <cell r="A949" t="str">
            <v>_/_8515_/_803150</v>
          </cell>
          <cell r="B949">
            <v>0</v>
          </cell>
          <cell r="C949" t="str">
            <v>8515</v>
          </cell>
          <cell r="D949" t="str">
            <v>803150</v>
          </cell>
          <cell r="E949" t="str">
            <v>Rent, Rates &amp; Taxes - Others</v>
          </cell>
          <cell r="F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M949">
            <v>0</v>
          </cell>
          <cell r="N949" t="str">
            <v/>
          </cell>
          <cell r="O949">
            <v>0</v>
          </cell>
        </row>
        <row r="950">
          <cell r="A950" t="str">
            <v>_/_8515_/_803160</v>
          </cell>
          <cell r="B950">
            <v>0</v>
          </cell>
          <cell r="C950" t="str">
            <v>8515</v>
          </cell>
          <cell r="D950" t="str">
            <v>803160</v>
          </cell>
          <cell r="E950" t="str">
            <v>Property Tax</v>
          </cell>
          <cell r="F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M950">
            <v>202513</v>
          </cell>
          <cell r="N950">
            <v>-1</v>
          </cell>
          <cell r="O950">
            <v>-202513</v>
          </cell>
        </row>
        <row r="951">
          <cell r="A951" t="str">
            <v>_/_8515_/_811113</v>
          </cell>
          <cell r="B951">
            <v>0</v>
          </cell>
          <cell r="C951" t="str">
            <v>8515</v>
          </cell>
          <cell r="D951" t="str">
            <v>811113</v>
          </cell>
          <cell r="E951" t="str">
            <v>Additional Sales Tax Non Refund</v>
          </cell>
          <cell r="F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M951">
            <v>3544364</v>
          </cell>
          <cell r="N951">
            <v>-1</v>
          </cell>
          <cell r="O951">
            <v>-3544364</v>
          </cell>
        </row>
        <row r="952">
          <cell r="A952" t="str">
            <v>_/_8515_/_</v>
          </cell>
          <cell r="C952" t="str">
            <v>8515</v>
          </cell>
          <cell r="E952" t="str">
            <v>TB Total - Rent, rates, taxes and fees</v>
          </cell>
          <cell r="F952">
            <v>2232180.5</v>
          </cell>
          <cell r="H952">
            <v>0</v>
          </cell>
          <cell r="I952">
            <v>2232180.5</v>
          </cell>
          <cell r="J952">
            <v>0</v>
          </cell>
          <cell r="K952">
            <v>2232180.5</v>
          </cell>
          <cell r="M952">
            <v>5948682</v>
          </cell>
          <cell r="N952">
            <v>-0.62476049316470439</v>
          </cell>
          <cell r="O952">
            <v>-3716501.5</v>
          </cell>
        </row>
        <row r="953">
          <cell r="A953">
            <v>0</v>
          </cell>
          <cell r="C953" t="str">
            <v>8516</v>
          </cell>
          <cell r="N953" t="str">
            <v/>
          </cell>
          <cell r="O953" t="str">
            <v/>
          </cell>
        </row>
        <row r="954">
          <cell r="A954" t="str">
            <v>_/_8516_/_804101</v>
          </cell>
          <cell r="B954">
            <v>0</v>
          </cell>
          <cell r="C954" t="str">
            <v>8516</v>
          </cell>
          <cell r="D954" t="str">
            <v>804101</v>
          </cell>
          <cell r="E954" t="str">
            <v>Electricity Expenses</v>
          </cell>
          <cell r="F954">
            <v>523513</v>
          </cell>
          <cell r="H954">
            <v>0</v>
          </cell>
          <cell r="I954">
            <v>523513</v>
          </cell>
          <cell r="J954">
            <v>0</v>
          </cell>
          <cell r="K954">
            <v>523513</v>
          </cell>
          <cell r="M954">
            <v>1372772.6</v>
          </cell>
          <cell r="N954">
            <v>-0.61864550618216008</v>
          </cell>
          <cell r="O954">
            <v>-849259.60000000009</v>
          </cell>
        </row>
        <row r="955">
          <cell r="A955" t="str">
            <v>_/_8516_/_804102</v>
          </cell>
          <cell r="B955">
            <v>0</v>
          </cell>
          <cell r="C955" t="str">
            <v>8516</v>
          </cell>
          <cell r="D955" t="str">
            <v>804102</v>
          </cell>
          <cell r="E955" t="str">
            <v>Gas Expenses</v>
          </cell>
          <cell r="F955">
            <v>17550</v>
          </cell>
          <cell r="H955">
            <v>0</v>
          </cell>
          <cell r="I955">
            <v>17550</v>
          </cell>
          <cell r="J955">
            <v>0</v>
          </cell>
          <cell r="K955">
            <v>17550</v>
          </cell>
          <cell r="M955">
            <v>83680</v>
          </cell>
          <cell r="N955">
            <v>-0.79027246653919692</v>
          </cell>
          <cell r="O955">
            <v>-66130</v>
          </cell>
        </row>
        <row r="956">
          <cell r="A956" t="str">
            <v>_/_8516_/_804103</v>
          </cell>
          <cell r="B956">
            <v>0</v>
          </cell>
          <cell r="C956" t="str">
            <v>8516</v>
          </cell>
          <cell r="D956" t="str">
            <v>804103</v>
          </cell>
          <cell r="E956" t="str">
            <v>Water &amp; Sanitation Expenses</v>
          </cell>
          <cell r="F956">
            <v>4872</v>
          </cell>
          <cell r="H956">
            <v>0</v>
          </cell>
          <cell r="I956">
            <v>4872</v>
          </cell>
          <cell r="J956">
            <v>0</v>
          </cell>
          <cell r="K956">
            <v>4872</v>
          </cell>
          <cell r="M956">
            <v>11616</v>
          </cell>
          <cell r="N956">
            <v>-0.58057851239669422</v>
          </cell>
          <cell r="O956">
            <v>-6744</v>
          </cell>
        </row>
        <row r="957">
          <cell r="A957" t="str">
            <v>_/_8516_/_</v>
          </cell>
          <cell r="C957" t="str">
            <v>8516</v>
          </cell>
          <cell r="E957" t="str">
            <v>TB Total - Electricity, gas and water</v>
          </cell>
          <cell r="F957">
            <v>545935</v>
          </cell>
          <cell r="H957">
            <v>0</v>
          </cell>
          <cell r="I957">
            <v>545935</v>
          </cell>
          <cell r="J957">
            <v>0</v>
          </cell>
          <cell r="K957">
            <v>545935</v>
          </cell>
          <cell r="M957">
            <v>1468068.6</v>
          </cell>
          <cell r="N957">
            <v>-0.62812705073863717</v>
          </cell>
          <cell r="O957">
            <v>-922133.60000000009</v>
          </cell>
        </row>
        <row r="958">
          <cell r="A958">
            <v>0</v>
          </cell>
          <cell r="C958" t="str">
            <v>8517</v>
          </cell>
          <cell r="N958" t="str">
            <v/>
          </cell>
          <cell r="O958" t="str">
            <v/>
          </cell>
        </row>
        <row r="959">
          <cell r="A959" t="str">
            <v>_/_8517_/_806501</v>
          </cell>
          <cell r="B959">
            <v>0</v>
          </cell>
          <cell r="C959" t="str">
            <v>8517</v>
          </cell>
          <cell r="D959" t="str">
            <v>806501</v>
          </cell>
          <cell r="E959" t="str">
            <v>Entertainment</v>
          </cell>
          <cell r="F959">
            <v>662943</v>
          </cell>
          <cell r="H959">
            <v>0</v>
          </cell>
          <cell r="I959">
            <v>662943</v>
          </cell>
          <cell r="J959">
            <v>0</v>
          </cell>
          <cell r="K959">
            <v>662943</v>
          </cell>
          <cell r="M959">
            <v>1495745</v>
          </cell>
          <cell r="N959">
            <v>-0.55678073468405376</v>
          </cell>
          <cell r="O959">
            <v>-832802</v>
          </cell>
        </row>
        <row r="960">
          <cell r="A960" t="str">
            <v>_/_8517_/_806502</v>
          </cell>
          <cell r="B960">
            <v>0</v>
          </cell>
          <cell r="C960" t="str">
            <v>8517</v>
          </cell>
          <cell r="D960" t="str">
            <v>806502</v>
          </cell>
          <cell r="E960" t="str">
            <v>Guest House Expenses</v>
          </cell>
          <cell r="F960">
            <v>100513</v>
          </cell>
          <cell r="H960">
            <v>0</v>
          </cell>
          <cell r="I960">
            <v>100513</v>
          </cell>
          <cell r="J960">
            <v>0</v>
          </cell>
          <cell r="K960">
            <v>100513</v>
          </cell>
          <cell r="M960">
            <v>128126</v>
          </cell>
          <cell r="N960">
            <v>-0.2155144154972449</v>
          </cell>
          <cell r="O960">
            <v>-27613</v>
          </cell>
        </row>
        <row r="961">
          <cell r="A961" t="str">
            <v>_/_8517_/_</v>
          </cell>
          <cell r="C961" t="str">
            <v>8517</v>
          </cell>
          <cell r="E961" t="str">
            <v>TB Total - Entertainment/ guest house expenses</v>
          </cell>
          <cell r="F961">
            <v>763456</v>
          </cell>
          <cell r="H961">
            <v>0</v>
          </cell>
          <cell r="I961">
            <v>763456</v>
          </cell>
          <cell r="J961">
            <v>0</v>
          </cell>
          <cell r="K961">
            <v>763456</v>
          </cell>
          <cell r="M961">
            <v>1623871</v>
          </cell>
          <cell r="N961">
            <v>-0.52985428029689552</v>
          </cell>
          <cell r="O961">
            <v>-860415</v>
          </cell>
        </row>
        <row r="962">
          <cell r="A962">
            <v>0</v>
          </cell>
          <cell r="C962" t="str">
            <v>8518</v>
          </cell>
          <cell r="N962" t="str">
            <v/>
          </cell>
          <cell r="O962" t="str">
            <v/>
          </cell>
        </row>
        <row r="963">
          <cell r="A963" t="str">
            <v>_/_8518_/_804201</v>
          </cell>
          <cell r="B963">
            <v>0</v>
          </cell>
          <cell r="C963" t="str">
            <v>8518</v>
          </cell>
          <cell r="D963" t="str">
            <v>804201</v>
          </cell>
          <cell r="E963" t="str">
            <v>Telephone Expenses</v>
          </cell>
          <cell r="F963">
            <v>649645.64</v>
          </cell>
          <cell r="H963">
            <v>0</v>
          </cell>
          <cell r="I963">
            <v>649645.64</v>
          </cell>
          <cell r="J963">
            <v>0</v>
          </cell>
          <cell r="K963">
            <v>649645.64</v>
          </cell>
          <cell r="M963">
            <v>1445893</v>
          </cell>
          <cell r="N963">
            <v>-0.55069590903337939</v>
          </cell>
          <cell r="O963">
            <v>-796247.36</v>
          </cell>
        </row>
        <row r="964">
          <cell r="A964" t="str">
            <v>_/_8518_/_804202</v>
          </cell>
          <cell r="B964">
            <v>0</v>
          </cell>
          <cell r="C964" t="str">
            <v>8518</v>
          </cell>
          <cell r="D964" t="str">
            <v>804202</v>
          </cell>
          <cell r="E964" t="str">
            <v>Mobile Phone Expenses</v>
          </cell>
          <cell r="F964">
            <v>1434997.7</v>
          </cell>
          <cell r="H964">
            <v>0</v>
          </cell>
          <cell r="I964">
            <v>1434997.7</v>
          </cell>
          <cell r="J964">
            <v>0</v>
          </cell>
          <cell r="K964">
            <v>1434997.7</v>
          </cell>
          <cell r="M964">
            <v>2593558.2799999998</v>
          </cell>
          <cell r="N964">
            <v>-0.44670697741174337</v>
          </cell>
          <cell r="O964">
            <v>-1158560.5799999998</v>
          </cell>
        </row>
        <row r="965">
          <cell r="A965" t="str">
            <v>_/_8518_/_804203</v>
          </cell>
          <cell r="B965">
            <v>0</v>
          </cell>
          <cell r="C965" t="str">
            <v>8518</v>
          </cell>
          <cell r="D965" t="str">
            <v>804203</v>
          </cell>
          <cell r="E965" t="str">
            <v>Postage &amp; Telegram</v>
          </cell>
          <cell r="F965">
            <v>1256663.32</v>
          </cell>
          <cell r="H965">
            <v>0</v>
          </cell>
          <cell r="I965">
            <v>1256663.32</v>
          </cell>
          <cell r="J965">
            <v>0</v>
          </cell>
          <cell r="K965">
            <v>1256663.32</v>
          </cell>
          <cell r="M965">
            <v>2979669.11</v>
          </cell>
          <cell r="N965">
            <v>-0.57825406996282214</v>
          </cell>
          <cell r="O965">
            <v>-1723005.7899999998</v>
          </cell>
        </row>
        <row r="966">
          <cell r="A966" t="str">
            <v>_/_8518_/_</v>
          </cell>
          <cell r="C966" t="str">
            <v>8518</v>
          </cell>
          <cell r="E966" t="str">
            <v>TB Total - Communication</v>
          </cell>
          <cell r="F966">
            <v>3341306.66</v>
          </cell>
          <cell r="H966">
            <v>0</v>
          </cell>
          <cell r="I966">
            <v>3341306.66</v>
          </cell>
          <cell r="J966">
            <v>0</v>
          </cell>
          <cell r="K966">
            <v>3341306.66</v>
          </cell>
          <cell r="M966">
            <v>7019120.3899999997</v>
          </cell>
          <cell r="N966">
            <v>-0.52397074357631868</v>
          </cell>
          <cell r="O966">
            <v>-3677813.7299999995</v>
          </cell>
        </row>
        <row r="967">
          <cell r="A967">
            <v>0</v>
          </cell>
          <cell r="C967" t="str">
            <v>8519</v>
          </cell>
          <cell r="N967" t="str">
            <v/>
          </cell>
          <cell r="O967" t="str">
            <v/>
          </cell>
        </row>
        <row r="968">
          <cell r="A968" t="str">
            <v>_/_8519_/_806100</v>
          </cell>
          <cell r="B968">
            <v>0</v>
          </cell>
          <cell r="C968" t="str">
            <v>8519</v>
          </cell>
          <cell r="D968" t="str">
            <v>806100</v>
          </cell>
          <cell r="E968" t="str">
            <v>Printing &amp; Stationery</v>
          </cell>
          <cell r="F968">
            <v>1214126.21</v>
          </cell>
          <cell r="H968">
            <v>0</v>
          </cell>
          <cell r="I968">
            <v>1214126.21</v>
          </cell>
          <cell r="J968">
            <v>0</v>
          </cell>
          <cell r="K968">
            <v>1214126.21</v>
          </cell>
          <cell r="M968">
            <v>2411178.83</v>
          </cell>
          <cell r="N968">
            <v>-0.49645949321809535</v>
          </cell>
          <cell r="O968">
            <v>-1197052.6200000001</v>
          </cell>
        </row>
        <row r="969">
          <cell r="A969" t="str">
            <v>_/_8519_/_</v>
          </cell>
          <cell r="C969" t="str">
            <v>8519</v>
          </cell>
          <cell r="E969" t="str">
            <v>TB Total - Printing and stationery</v>
          </cell>
          <cell r="F969">
            <v>1214126.21</v>
          </cell>
          <cell r="H969">
            <v>0</v>
          </cell>
          <cell r="I969">
            <v>1214126.21</v>
          </cell>
          <cell r="J969">
            <v>0</v>
          </cell>
          <cell r="K969">
            <v>1214126.21</v>
          </cell>
          <cell r="M969">
            <v>2411178.83</v>
          </cell>
          <cell r="N969">
            <v>-0.49645949321809535</v>
          </cell>
          <cell r="O969">
            <v>-1197052.6200000001</v>
          </cell>
        </row>
        <row r="970">
          <cell r="A970">
            <v>0</v>
          </cell>
          <cell r="C970" t="str">
            <v>8520</v>
          </cell>
          <cell r="N970" t="str">
            <v/>
          </cell>
          <cell r="O970" t="str">
            <v/>
          </cell>
        </row>
        <row r="971">
          <cell r="A971" t="str">
            <v>_/_8520_/_807010</v>
          </cell>
          <cell r="B971">
            <v>0</v>
          </cell>
          <cell r="C971" t="str">
            <v>8520</v>
          </cell>
          <cell r="D971" t="str">
            <v>807010</v>
          </cell>
          <cell r="E971" t="str">
            <v>Insurance of Cash In Transit</v>
          </cell>
          <cell r="F971">
            <v>60774.14</v>
          </cell>
          <cell r="H971">
            <v>0</v>
          </cell>
          <cell r="I971">
            <v>60774.14</v>
          </cell>
          <cell r="J971">
            <v>0</v>
          </cell>
          <cell r="K971">
            <v>60774.14</v>
          </cell>
          <cell r="M971">
            <v>74612.84</v>
          </cell>
          <cell r="N971">
            <v>-0.18547343861994794</v>
          </cell>
          <cell r="O971">
            <v>-13838.699999999997</v>
          </cell>
        </row>
        <row r="972">
          <cell r="A972" t="str">
            <v>_/_8520_/_807020</v>
          </cell>
          <cell r="B972">
            <v>0</v>
          </cell>
          <cell r="C972" t="str">
            <v>8520</v>
          </cell>
          <cell r="D972" t="str">
            <v>807020</v>
          </cell>
          <cell r="E972" t="str">
            <v>Insurance of Office Equipment</v>
          </cell>
          <cell r="F972">
            <v>80439.179999999993</v>
          </cell>
          <cell r="H972">
            <v>0</v>
          </cell>
          <cell r="I972">
            <v>80439.179999999993</v>
          </cell>
          <cell r="J972">
            <v>0</v>
          </cell>
          <cell r="K972">
            <v>80439.179999999993</v>
          </cell>
          <cell r="M972">
            <v>109858</v>
          </cell>
          <cell r="N972">
            <v>-0.2677895100948498</v>
          </cell>
          <cell r="O972">
            <v>-29418.820000000007</v>
          </cell>
        </row>
        <row r="973">
          <cell r="A973" t="str">
            <v>_/_8520_/_807030</v>
          </cell>
          <cell r="B973">
            <v>0</v>
          </cell>
          <cell r="C973" t="str">
            <v>8520</v>
          </cell>
          <cell r="D973" t="str">
            <v>807030</v>
          </cell>
          <cell r="E973" t="str">
            <v>Insurance of Vehicles</v>
          </cell>
          <cell r="F973">
            <v>334883.99</v>
          </cell>
          <cell r="H973">
            <v>0</v>
          </cell>
          <cell r="I973">
            <v>334883.99</v>
          </cell>
          <cell r="J973">
            <v>0</v>
          </cell>
          <cell r="K973">
            <v>334883.99</v>
          </cell>
          <cell r="M973">
            <v>820946.67</v>
          </cell>
          <cell r="N973">
            <v>-0.59207582875024034</v>
          </cell>
          <cell r="O973">
            <v>-486062.68000000005</v>
          </cell>
        </row>
        <row r="974">
          <cell r="A974" t="str">
            <v>_/_8520_/_</v>
          </cell>
          <cell r="C974" t="str">
            <v>8520</v>
          </cell>
          <cell r="E974" t="str">
            <v>TB Total - Insurance (Admin)</v>
          </cell>
          <cell r="F974">
            <v>476097.31</v>
          </cell>
          <cell r="H974">
            <v>0</v>
          </cell>
          <cell r="I974">
            <v>476097.31</v>
          </cell>
          <cell r="J974">
            <v>0</v>
          </cell>
          <cell r="K974">
            <v>476097.31</v>
          </cell>
          <cell r="M974">
            <v>1005417.51</v>
          </cell>
          <cell r="N974">
            <v>-0.52646805405249009</v>
          </cell>
          <cell r="O974">
            <v>-529320.19999999995</v>
          </cell>
        </row>
        <row r="975">
          <cell r="A975">
            <v>0</v>
          </cell>
          <cell r="C975" t="str">
            <v>8521</v>
          </cell>
          <cell r="N975" t="str">
            <v/>
          </cell>
          <cell r="O975" t="str">
            <v/>
          </cell>
        </row>
        <row r="976">
          <cell r="A976" t="str">
            <v>_/_8521_/_805100</v>
          </cell>
          <cell r="B976">
            <v>0</v>
          </cell>
          <cell r="C976" t="str">
            <v>8521</v>
          </cell>
          <cell r="D976" t="str">
            <v>805100</v>
          </cell>
          <cell r="E976" t="str">
            <v>Repair of Office Building</v>
          </cell>
          <cell r="F976">
            <v>50799</v>
          </cell>
          <cell r="H976">
            <v>0</v>
          </cell>
          <cell r="I976">
            <v>50799</v>
          </cell>
          <cell r="J976">
            <v>0</v>
          </cell>
          <cell r="K976">
            <v>50799</v>
          </cell>
          <cell r="M976">
            <v>114540</v>
          </cell>
          <cell r="N976">
            <v>-0.55649554740701934</v>
          </cell>
          <cell r="O976">
            <v>-63741</v>
          </cell>
        </row>
        <row r="977">
          <cell r="A977" t="str">
            <v>_/_8521_/_805150</v>
          </cell>
          <cell r="B977">
            <v>0</v>
          </cell>
          <cell r="C977" t="str">
            <v>8521</v>
          </cell>
          <cell r="D977" t="str">
            <v>805150</v>
          </cell>
          <cell r="E977" t="str">
            <v>Repair of Office Equipment</v>
          </cell>
          <cell r="F977">
            <v>48970</v>
          </cell>
          <cell r="H977">
            <v>0</v>
          </cell>
          <cell r="I977">
            <v>48970</v>
          </cell>
          <cell r="J977">
            <v>0</v>
          </cell>
          <cell r="K977">
            <v>48970</v>
          </cell>
          <cell r="M977">
            <v>165040</v>
          </cell>
          <cell r="N977">
            <v>-0.70328405235094527</v>
          </cell>
          <cell r="O977">
            <v>-116070</v>
          </cell>
        </row>
        <row r="978">
          <cell r="A978" t="str">
            <v>_/_8521_/_805200</v>
          </cell>
          <cell r="B978">
            <v>0</v>
          </cell>
          <cell r="C978" t="str">
            <v>8521</v>
          </cell>
          <cell r="D978" t="str">
            <v>805200</v>
          </cell>
          <cell r="E978" t="str">
            <v>Repair of Furniture &amp; Fixture</v>
          </cell>
          <cell r="F978">
            <v>860</v>
          </cell>
          <cell r="H978">
            <v>0</v>
          </cell>
          <cell r="I978">
            <v>860</v>
          </cell>
          <cell r="J978">
            <v>0</v>
          </cell>
          <cell r="K978">
            <v>860</v>
          </cell>
          <cell r="M978">
            <v>25138</v>
          </cell>
          <cell r="N978">
            <v>-0.96578884557244016</v>
          </cell>
          <cell r="O978">
            <v>-24278</v>
          </cell>
        </row>
        <row r="979">
          <cell r="A979" t="str">
            <v>_/_8521_/_805250</v>
          </cell>
          <cell r="B979">
            <v>0</v>
          </cell>
          <cell r="C979" t="str">
            <v>8521</v>
          </cell>
          <cell r="D979" t="str">
            <v>805250</v>
          </cell>
          <cell r="E979" t="str">
            <v>Repair of Bicycle</v>
          </cell>
          <cell r="F979">
            <v>2492</v>
          </cell>
          <cell r="H979">
            <v>0</v>
          </cell>
          <cell r="I979">
            <v>2492</v>
          </cell>
          <cell r="J979">
            <v>0</v>
          </cell>
          <cell r="K979">
            <v>2492</v>
          </cell>
          <cell r="M979">
            <v>7642</v>
          </cell>
          <cell r="N979">
            <v>-0.67390735409578639</v>
          </cell>
          <cell r="O979">
            <v>-5150</v>
          </cell>
        </row>
        <row r="980">
          <cell r="A980" t="str">
            <v>_/_8521_/_805300</v>
          </cell>
          <cell r="B980">
            <v>0</v>
          </cell>
          <cell r="C980" t="str">
            <v>8521</v>
          </cell>
          <cell r="D980" t="str">
            <v>805300</v>
          </cell>
          <cell r="E980" t="str">
            <v>Repair Telephone/Telex</v>
          </cell>
          <cell r="F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  <cell r="M980">
            <v>-1800</v>
          </cell>
          <cell r="N980">
            <v>-1</v>
          </cell>
          <cell r="O980">
            <v>1800</v>
          </cell>
        </row>
        <row r="981">
          <cell r="A981" t="str">
            <v>_/_8521_/_805450</v>
          </cell>
          <cell r="B981">
            <v>0</v>
          </cell>
          <cell r="C981" t="str">
            <v>8521</v>
          </cell>
          <cell r="D981" t="str">
            <v>805450</v>
          </cell>
          <cell r="E981" t="str">
            <v>Computer Repair &amp; Maintenance</v>
          </cell>
          <cell r="F981">
            <v>163217</v>
          </cell>
          <cell r="H981">
            <v>0</v>
          </cell>
          <cell r="I981">
            <v>163217</v>
          </cell>
          <cell r="J981">
            <v>0</v>
          </cell>
          <cell r="K981">
            <v>163217</v>
          </cell>
          <cell r="M981">
            <v>154550.85</v>
          </cell>
          <cell r="N981">
            <v>5.6073130623351432E-2</v>
          </cell>
          <cell r="O981">
            <v>8666.1499999999942</v>
          </cell>
        </row>
        <row r="982">
          <cell r="A982" t="str">
            <v>_/_8521_/_805460</v>
          </cell>
          <cell r="B982">
            <v>0</v>
          </cell>
          <cell r="C982" t="str">
            <v>8521</v>
          </cell>
          <cell r="D982" t="str">
            <v>805460</v>
          </cell>
          <cell r="E982" t="str">
            <v>Software Maintenance</v>
          </cell>
          <cell r="F982">
            <v>175450</v>
          </cell>
          <cell r="H982">
            <v>0</v>
          </cell>
          <cell r="I982">
            <v>175450</v>
          </cell>
          <cell r="J982">
            <v>0</v>
          </cell>
          <cell r="K982">
            <v>175450</v>
          </cell>
          <cell r="M982">
            <v>961054</v>
          </cell>
          <cell r="N982">
            <v>-0.81744001897916241</v>
          </cell>
          <cell r="O982">
            <v>-785604</v>
          </cell>
        </row>
        <row r="983">
          <cell r="A983" t="str">
            <v>_/_8521_/_</v>
          </cell>
          <cell r="C983" t="str">
            <v>8521</v>
          </cell>
          <cell r="E983" t="str">
            <v>TB Total - Repair and maintenance (Admin)</v>
          </cell>
          <cell r="F983">
            <v>441788</v>
          </cell>
          <cell r="H983">
            <v>0</v>
          </cell>
          <cell r="I983">
            <v>441788</v>
          </cell>
          <cell r="J983">
            <v>0</v>
          </cell>
          <cell r="K983">
            <v>441788</v>
          </cell>
          <cell r="M983">
            <v>1426164.85</v>
          </cell>
          <cell r="N983">
            <v>-0.69022655410417666</v>
          </cell>
          <cell r="O983">
            <v>-984376.85000000009</v>
          </cell>
        </row>
        <row r="984">
          <cell r="A984">
            <v>0</v>
          </cell>
          <cell r="C984" t="str">
            <v>8522</v>
          </cell>
          <cell r="N984" t="str">
            <v/>
          </cell>
          <cell r="O984" t="str">
            <v/>
          </cell>
        </row>
        <row r="985">
          <cell r="A985" t="str">
            <v>_/_8522_/_808050</v>
          </cell>
          <cell r="B985">
            <v>0</v>
          </cell>
          <cell r="C985" t="str">
            <v>8522</v>
          </cell>
          <cell r="D985" t="str">
            <v>808050</v>
          </cell>
          <cell r="E985" t="str">
            <v>Subscription Expenses</v>
          </cell>
          <cell r="F985">
            <v>80000</v>
          </cell>
          <cell r="H985">
            <v>0</v>
          </cell>
          <cell r="I985">
            <v>80000</v>
          </cell>
          <cell r="J985">
            <v>0</v>
          </cell>
          <cell r="K985">
            <v>80000</v>
          </cell>
          <cell r="M985">
            <v>574598</v>
          </cell>
          <cell r="N985">
            <v>-0.86077222684381083</v>
          </cell>
          <cell r="O985">
            <v>-494598</v>
          </cell>
        </row>
        <row r="986">
          <cell r="A986" t="str">
            <v>_/_8522_/_808610</v>
          </cell>
          <cell r="B986">
            <v>0</v>
          </cell>
          <cell r="C986" t="str">
            <v>8522</v>
          </cell>
          <cell r="D986" t="str">
            <v>808610</v>
          </cell>
          <cell r="E986" t="str">
            <v>Advertisement</v>
          </cell>
          <cell r="F986">
            <v>242700</v>
          </cell>
          <cell r="H986">
            <v>0</v>
          </cell>
          <cell r="I986">
            <v>242700</v>
          </cell>
          <cell r="J986">
            <v>0</v>
          </cell>
          <cell r="K986">
            <v>242700</v>
          </cell>
          <cell r="M986">
            <v>539725</v>
          </cell>
          <cell r="N986">
            <v>-0.55032655519014317</v>
          </cell>
          <cell r="O986">
            <v>-297025</v>
          </cell>
        </row>
        <row r="987">
          <cell r="A987" t="str">
            <v>_/_8522_/_</v>
          </cell>
          <cell r="C987" t="str">
            <v>8522</v>
          </cell>
          <cell r="E987" t="str">
            <v>TB Total - Subscription/Advertisement</v>
          </cell>
          <cell r="F987">
            <v>322700</v>
          </cell>
          <cell r="H987">
            <v>0</v>
          </cell>
          <cell r="I987">
            <v>322700</v>
          </cell>
          <cell r="J987">
            <v>0</v>
          </cell>
          <cell r="K987">
            <v>322700</v>
          </cell>
          <cell r="M987">
            <v>1114323</v>
          </cell>
          <cell r="N987">
            <v>-0.71040712612052337</v>
          </cell>
          <cell r="O987">
            <v>-791623</v>
          </cell>
        </row>
        <row r="988">
          <cell r="A988">
            <v>0</v>
          </cell>
          <cell r="C988" t="str">
            <v>8523</v>
          </cell>
          <cell r="N988" t="str">
            <v/>
          </cell>
          <cell r="O988" t="str">
            <v/>
          </cell>
        </row>
        <row r="989">
          <cell r="A989" t="str">
            <v>_/_8523_/_807610</v>
          </cell>
          <cell r="B989">
            <v>0</v>
          </cell>
          <cell r="C989" t="str">
            <v>8523</v>
          </cell>
          <cell r="D989" t="str">
            <v>807610</v>
          </cell>
          <cell r="E989" t="str">
            <v>Audit Fee</v>
          </cell>
          <cell r="F989">
            <v>20200</v>
          </cell>
          <cell r="H989">
            <v>0</v>
          </cell>
          <cell r="I989">
            <v>20200</v>
          </cell>
          <cell r="J989">
            <v>0</v>
          </cell>
          <cell r="K989">
            <v>20200</v>
          </cell>
          <cell r="M989">
            <v>375000</v>
          </cell>
          <cell r="N989">
            <v>-0.94613333333333338</v>
          </cell>
          <cell r="O989">
            <v>-354800</v>
          </cell>
        </row>
        <row r="990">
          <cell r="A990" t="str">
            <v>_/_8523_/_</v>
          </cell>
          <cell r="C990" t="str">
            <v>8523</v>
          </cell>
          <cell r="E990" t="str">
            <v>TB Total - Auditor's remuneration</v>
          </cell>
          <cell r="F990">
            <v>20200</v>
          </cell>
          <cell r="H990">
            <v>0</v>
          </cell>
          <cell r="I990">
            <v>20200</v>
          </cell>
          <cell r="J990">
            <v>0</v>
          </cell>
          <cell r="K990">
            <v>20200</v>
          </cell>
          <cell r="M990">
            <v>375000</v>
          </cell>
          <cell r="N990">
            <v>-0.94613333333333338</v>
          </cell>
          <cell r="O990">
            <v>-354800</v>
          </cell>
        </row>
        <row r="991">
          <cell r="A991">
            <v>0</v>
          </cell>
          <cell r="C991" t="str">
            <v>8524</v>
          </cell>
          <cell r="N991" t="str">
            <v/>
          </cell>
          <cell r="O991" t="str">
            <v/>
          </cell>
        </row>
        <row r="992">
          <cell r="A992" t="str">
            <v>_/_8524_/_807510</v>
          </cell>
          <cell r="B992">
            <v>0</v>
          </cell>
          <cell r="C992" t="str">
            <v>8524</v>
          </cell>
          <cell r="D992" t="str">
            <v>807510</v>
          </cell>
          <cell r="E992" t="str">
            <v>Legal &amp; Professional Charges</v>
          </cell>
          <cell r="F992">
            <v>113250</v>
          </cell>
          <cell r="H992">
            <v>0</v>
          </cell>
          <cell r="I992">
            <v>113250</v>
          </cell>
          <cell r="J992">
            <v>0</v>
          </cell>
          <cell r="K992">
            <v>113250</v>
          </cell>
          <cell r="M992">
            <v>1804914</v>
          </cell>
          <cell r="N992">
            <v>-0.93725462819835181</v>
          </cell>
          <cell r="O992">
            <v>-1691664</v>
          </cell>
        </row>
        <row r="993">
          <cell r="A993" t="str">
            <v>_/_8524_/_</v>
          </cell>
          <cell r="C993" t="str">
            <v>8524</v>
          </cell>
          <cell r="E993" t="str">
            <v>TB Total - Legal and professional charges</v>
          </cell>
          <cell r="F993">
            <v>113250</v>
          </cell>
          <cell r="H993">
            <v>0</v>
          </cell>
          <cell r="I993">
            <v>113250</v>
          </cell>
          <cell r="J993">
            <v>0</v>
          </cell>
          <cell r="K993">
            <v>113250</v>
          </cell>
          <cell r="M993">
            <v>1804914</v>
          </cell>
          <cell r="N993">
            <v>-0.93725462819835181</v>
          </cell>
          <cell r="O993">
            <v>-1691664</v>
          </cell>
        </row>
        <row r="994">
          <cell r="A994">
            <v>0</v>
          </cell>
          <cell r="C994" t="str">
            <v>8525</v>
          </cell>
          <cell r="N994" t="str">
            <v/>
          </cell>
          <cell r="O994" t="str">
            <v/>
          </cell>
        </row>
        <row r="995">
          <cell r="A995" t="str">
            <v>_/_8525_/_612835</v>
          </cell>
          <cell r="B995">
            <v>0</v>
          </cell>
          <cell r="C995" t="str">
            <v>8525</v>
          </cell>
          <cell r="D995" t="str">
            <v>612835</v>
          </cell>
          <cell r="E995" t="str">
            <v>Depreciation - Office Equipment</v>
          </cell>
          <cell r="F995">
            <v>332342.14</v>
          </cell>
          <cell r="H995">
            <v>0</v>
          </cell>
          <cell r="I995">
            <v>332342.14</v>
          </cell>
          <cell r="J995">
            <v>0</v>
          </cell>
          <cell r="K995">
            <v>332342.14</v>
          </cell>
          <cell r="M995">
            <v>520312.97</v>
          </cell>
          <cell r="N995">
            <v>-0.36126493252705189</v>
          </cell>
          <cell r="O995">
            <v>-187970.82999999996</v>
          </cell>
        </row>
        <row r="996">
          <cell r="A996" t="str">
            <v>_/_8525_/_612845</v>
          </cell>
          <cell r="B996">
            <v>0</v>
          </cell>
          <cell r="C996" t="str">
            <v>8525</v>
          </cell>
          <cell r="D996" t="str">
            <v>612845</v>
          </cell>
          <cell r="E996" t="str">
            <v>Depreciation - Furniture &amp; Fixt</v>
          </cell>
          <cell r="F996">
            <v>123801.34</v>
          </cell>
          <cell r="H996">
            <v>0</v>
          </cell>
          <cell r="I996">
            <v>123801.34</v>
          </cell>
          <cell r="J996">
            <v>0</v>
          </cell>
          <cell r="K996">
            <v>123801.34</v>
          </cell>
          <cell r="M996">
            <v>203723.34</v>
          </cell>
          <cell r="N996">
            <v>-0.39230654671182991</v>
          </cell>
          <cell r="O996">
            <v>-79922</v>
          </cell>
        </row>
        <row r="997">
          <cell r="A997" t="str">
            <v>_/_8525_/_612850</v>
          </cell>
          <cell r="B997">
            <v>0</v>
          </cell>
          <cell r="C997" t="str">
            <v>8525</v>
          </cell>
          <cell r="D997" t="str">
            <v>612850</v>
          </cell>
          <cell r="E997" t="str">
            <v>Depreciation - Vehicles</v>
          </cell>
          <cell r="F997">
            <v>1529145.61</v>
          </cell>
          <cell r="H997">
            <v>0</v>
          </cell>
          <cell r="I997">
            <v>1529145.61</v>
          </cell>
          <cell r="J997">
            <v>0</v>
          </cell>
          <cell r="K997">
            <v>1529145.61</v>
          </cell>
          <cell r="M997">
            <v>3024034.54</v>
          </cell>
          <cell r="N997">
            <v>-0.49433593109687163</v>
          </cell>
          <cell r="O997">
            <v>-1494888.93</v>
          </cell>
        </row>
        <row r="998">
          <cell r="A998" t="str">
            <v>_/_8525_/_</v>
          </cell>
          <cell r="C998" t="str">
            <v>8525</v>
          </cell>
          <cell r="E998" t="str">
            <v>TB Total - Depreciation (Admin)</v>
          </cell>
          <cell r="F998">
            <v>1985289.09</v>
          </cell>
          <cell r="H998">
            <v>0</v>
          </cell>
          <cell r="I998">
            <v>1985289.09</v>
          </cell>
          <cell r="J998">
            <v>0</v>
          </cell>
          <cell r="K998">
            <v>1985289.09</v>
          </cell>
          <cell r="M998">
            <v>3748070.85</v>
          </cell>
          <cell r="N998">
            <v>-0.47031708592168153</v>
          </cell>
          <cell r="O998">
            <v>-1762781.76</v>
          </cell>
        </row>
        <row r="999">
          <cell r="A999">
            <v>0</v>
          </cell>
          <cell r="C999" t="str">
            <v>8526</v>
          </cell>
          <cell r="N999" t="str">
            <v/>
          </cell>
          <cell r="O999" t="str">
            <v/>
          </cell>
        </row>
        <row r="1000">
          <cell r="A1000" t="str">
            <v>_/_8526_/_808520</v>
          </cell>
          <cell r="B1000">
            <v>0</v>
          </cell>
          <cell r="C1000" t="str">
            <v>8526</v>
          </cell>
          <cell r="D1000" t="str">
            <v>808520</v>
          </cell>
          <cell r="E1000" t="str">
            <v>Amortization</v>
          </cell>
          <cell r="F1000">
            <v>299008.56</v>
          </cell>
          <cell r="H1000">
            <v>0</v>
          </cell>
          <cell r="I1000">
            <v>299008.56</v>
          </cell>
          <cell r="J1000">
            <v>0</v>
          </cell>
          <cell r="K1000">
            <v>299008.56</v>
          </cell>
          <cell r="M1000">
            <v>598018.25</v>
          </cell>
          <cell r="N1000">
            <v>-0.50000094478722013</v>
          </cell>
          <cell r="O1000">
            <v>-299009.69</v>
          </cell>
        </row>
        <row r="1001">
          <cell r="A1001" t="str">
            <v>_/_8526_/_</v>
          </cell>
          <cell r="C1001" t="str">
            <v>8526</v>
          </cell>
          <cell r="E1001" t="str">
            <v>TB Total - Amortization of intangible assets</v>
          </cell>
          <cell r="F1001">
            <v>299008.56</v>
          </cell>
          <cell r="H1001">
            <v>0</v>
          </cell>
          <cell r="I1001">
            <v>299008.56</v>
          </cell>
          <cell r="J1001">
            <v>0</v>
          </cell>
          <cell r="K1001">
            <v>299008.56</v>
          </cell>
          <cell r="M1001">
            <v>598018.25</v>
          </cell>
          <cell r="N1001">
            <v>-0.50000094478722013</v>
          </cell>
          <cell r="O1001">
            <v>-299009.69</v>
          </cell>
        </row>
        <row r="1002">
          <cell r="A1002">
            <v>0</v>
          </cell>
          <cell r="C1002" t="str">
            <v>8527</v>
          </cell>
          <cell r="N1002" t="str">
            <v/>
          </cell>
          <cell r="O1002" t="str">
            <v/>
          </cell>
        </row>
        <row r="1003">
          <cell r="A1003" t="str">
            <v>_/_8527_/_</v>
          </cell>
          <cell r="C1003" t="str">
            <v>8527</v>
          </cell>
          <cell r="E1003" t="str">
            <v>TB Total - Commission on preference shares issued</v>
          </cell>
          <cell r="F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  <cell r="M1003">
            <v>0</v>
          </cell>
          <cell r="N1003" t="str">
            <v/>
          </cell>
          <cell r="O1003">
            <v>0</v>
          </cell>
        </row>
        <row r="1004">
          <cell r="A1004">
            <v>0</v>
          </cell>
          <cell r="C1004" t="str">
            <v>8528</v>
          </cell>
          <cell r="N1004" t="str">
            <v/>
          </cell>
          <cell r="O1004" t="str">
            <v/>
          </cell>
        </row>
        <row r="1005">
          <cell r="A1005" t="str">
            <v>_/_8528_/_805350</v>
          </cell>
          <cell r="B1005">
            <v>0</v>
          </cell>
          <cell r="C1005" t="str">
            <v>8528</v>
          </cell>
          <cell r="D1005" t="str">
            <v>805350</v>
          </cell>
          <cell r="E1005" t="str">
            <v>Gardening Expenses</v>
          </cell>
          <cell r="F1005">
            <v>114975</v>
          </cell>
          <cell r="H1005">
            <v>0</v>
          </cell>
          <cell r="I1005">
            <v>114975</v>
          </cell>
          <cell r="J1005">
            <v>0</v>
          </cell>
          <cell r="K1005">
            <v>114975</v>
          </cell>
          <cell r="M1005">
            <v>261781</v>
          </cell>
          <cell r="N1005">
            <v>-0.56079700207425287</v>
          </cell>
          <cell r="O1005">
            <v>-146806</v>
          </cell>
        </row>
        <row r="1006">
          <cell r="A1006" t="str">
            <v>_/_8528_/_805400</v>
          </cell>
          <cell r="B1006">
            <v>0</v>
          </cell>
          <cell r="C1006" t="str">
            <v>8528</v>
          </cell>
          <cell r="D1006" t="str">
            <v>805400</v>
          </cell>
          <cell r="E1006" t="str">
            <v>Misc. Office Expenses</v>
          </cell>
          <cell r="F1006">
            <v>54622</v>
          </cell>
          <cell r="H1006">
            <v>0</v>
          </cell>
          <cell r="I1006">
            <v>54622</v>
          </cell>
          <cell r="J1006">
            <v>0</v>
          </cell>
          <cell r="K1006">
            <v>54622</v>
          </cell>
          <cell r="M1006">
            <v>146695</v>
          </cell>
          <cell r="N1006">
            <v>-0.6276492041310201</v>
          </cell>
          <cell r="O1006">
            <v>-92073</v>
          </cell>
        </row>
        <row r="1007">
          <cell r="A1007" t="str">
            <v>_/_8528_/_808100</v>
          </cell>
          <cell r="B1007">
            <v>0</v>
          </cell>
          <cell r="C1007" t="str">
            <v>8528</v>
          </cell>
          <cell r="D1007" t="str">
            <v>808100</v>
          </cell>
          <cell r="E1007" t="str">
            <v>News Papers</v>
          </cell>
          <cell r="F1007">
            <v>18709</v>
          </cell>
          <cell r="H1007">
            <v>0</v>
          </cell>
          <cell r="I1007">
            <v>18709</v>
          </cell>
          <cell r="J1007">
            <v>0</v>
          </cell>
          <cell r="K1007">
            <v>18709</v>
          </cell>
          <cell r="M1007">
            <v>31082</v>
          </cell>
          <cell r="N1007">
            <v>-0.39807605688179654</v>
          </cell>
          <cell r="O1007">
            <v>-12373</v>
          </cell>
        </row>
        <row r="1008">
          <cell r="A1008" t="str">
            <v>_/_8528_/_808150</v>
          </cell>
          <cell r="B1008">
            <v>0</v>
          </cell>
          <cell r="C1008" t="str">
            <v>8528</v>
          </cell>
          <cell r="D1008" t="str">
            <v>808150</v>
          </cell>
          <cell r="E1008" t="str">
            <v>Books &amp; Periodicals</v>
          </cell>
          <cell r="F1008">
            <v>35782</v>
          </cell>
          <cell r="H1008">
            <v>0</v>
          </cell>
          <cell r="I1008">
            <v>35782</v>
          </cell>
          <cell r="J1008">
            <v>0</v>
          </cell>
          <cell r="K1008">
            <v>35782</v>
          </cell>
          <cell r="M1008">
            <v>115965</v>
          </cell>
          <cell r="N1008">
            <v>-0.69144138317595827</v>
          </cell>
          <cell r="O1008">
            <v>-80183</v>
          </cell>
        </row>
        <row r="1009">
          <cell r="A1009" t="str">
            <v>_/_8528_/_</v>
          </cell>
          <cell r="C1009" t="str">
            <v>8528</v>
          </cell>
          <cell r="E1009" t="str">
            <v>TB Total - Others (Admin)</v>
          </cell>
          <cell r="F1009">
            <v>224088</v>
          </cell>
          <cell r="H1009">
            <v>0</v>
          </cell>
          <cell r="I1009">
            <v>224088</v>
          </cell>
          <cell r="J1009">
            <v>0</v>
          </cell>
          <cell r="K1009">
            <v>224088</v>
          </cell>
          <cell r="M1009">
            <v>555523</v>
          </cell>
          <cell r="N1009">
            <v>-0.59661796181256221</v>
          </cell>
          <cell r="O1009">
            <v>-331435</v>
          </cell>
        </row>
        <row r="1010">
          <cell r="A1010">
            <v>0</v>
          </cell>
          <cell r="C1010" t="str">
            <v>8611</v>
          </cell>
          <cell r="N1010" t="str">
            <v/>
          </cell>
          <cell r="O1010" t="str">
            <v/>
          </cell>
        </row>
        <row r="1011">
          <cell r="A1011" t="str">
            <v>_/_8611_/_842100</v>
          </cell>
          <cell r="B1011">
            <v>0</v>
          </cell>
          <cell r="C1011" t="str">
            <v>8611</v>
          </cell>
          <cell r="D1011" t="str">
            <v>842100</v>
          </cell>
          <cell r="E1011" t="str">
            <v>W.P.P.F.</v>
          </cell>
          <cell r="F1011">
            <v>931772</v>
          </cell>
          <cell r="H1011">
            <v>0</v>
          </cell>
          <cell r="I1011">
            <v>931772</v>
          </cell>
          <cell r="J1011">
            <v>0</v>
          </cell>
          <cell r="K1011">
            <v>931772</v>
          </cell>
          <cell r="M1011">
            <v>6549065</v>
          </cell>
          <cell r="N1011">
            <v>-0.85772442325736575</v>
          </cell>
          <cell r="O1011">
            <v>-5617293</v>
          </cell>
        </row>
        <row r="1012">
          <cell r="A1012" t="str">
            <v>_/_8611_/_</v>
          </cell>
          <cell r="C1012" t="str">
            <v>8611</v>
          </cell>
          <cell r="E1012" t="str">
            <v>TB Total - Workers' profit participation fund</v>
          </cell>
          <cell r="F1012">
            <v>931772</v>
          </cell>
          <cell r="H1012">
            <v>0</v>
          </cell>
          <cell r="I1012">
            <v>931772</v>
          </cell>
          <cell r="J1012">
            <v>0</v>
          </cell>
          <cell r="K1012">
            <v>931772</v>
          </cell>
          <cell r="M1012">
            <v>6549065</v>
          </cell>
          <cell r="N1012">
            <v>-0.85772442325736575</v>
          </cell>
          <cell r="O1012">
            <v>-5617293</v>
          </cell>
        </row>
        <row r="1013">
          <cell r="A1013">
            <v>0</v>
          </cell>
          <cell r="C1013" t="str">
            <v>8611A</v>
          </cell>
          <cell r="N1013" t="str">
            <v/>
          </cell>
          <cell r="O1013" t="str">
            <v/>
          </cell>
        </row>
        <row r="1014">
          <cell r="A1014" t="str">
            <v>_/_8611A_/_842200</v>
          </cell>
          <cell r="B1014">
            <v>0</v>
          </cell>
          <cell r="C1014" t="str">
            <v>8611A</v>
          </cell>
          <cell r="D1014" t="str">
            <v>842200</v>
          </cell>
          <cell r="E1014" t="str">
            <v>W.W.F. Expense</v>
          </cell>
          <cell r="F1014">
            <v>354073</v>
          </cell>
          <cell r="H1014">
            <v>0</v>
          </cell>
          <cell r="I1014">
            <v>354073</v>
          </cell>
          <cell r="J1014">
            <v>0</v>
          </cell>
          <cell r="K1014">
            <v>354073</v>
          </cell>
          <cell r="M1014">
            <v>3734350</v>
          </cell>
          <cell r="N1014">
            <v>-0.90518483805749328</v>
          </cell>
          <cell r="O1014">
            <v>-3380277</v>
          </cell>
        </row>
        <row r="1015">
          <cell r="A1015" t="str">
            <v>_/_8611A_/_</v>
          </cell>
          <cell r="C1015" t="str">
            <v>8611A</v>
          </cell>
          <cell r="E1015" t="str">
            <v>TB Total - Workers' welfare fund</v>
          </cell>
          <cell r="F1015">
            <v>354073</v>
          </cell>
          <cell r="H1015">
            <v>0</v>
          </cell>
          <cell r="I1015">
            <v>354073</v>
          </cell>
          <cell r="J1015">
            <v>0</v>
          </cell>
          <cell r="K1015">
            <v>354073</v>
          </cell>
          <cell r="M1015">
            <v>3734350</v>
          </cell>
          <cell r="N1015">
            <v>-0.90518483805749328</v>
          </cell>
          <cell r="O1015">
            <v>-3380277</v>
          </cell>
        </row>
        <row r="1016">
          <cell r="A1016">
            <v>0</v>
          </cell>
          <cell r="C1016" t="str">
            <v>8612</v>
          </cell>
          <cell r="N1016" t="str">
            <v/>
          </cell>
          <cell r="O1016" t="str">
            <v/>
          </cell>
        </row>
        <row r="1017">
          <cell r="A1017" t="str">
            <v>_/_8612_/_831110</v>
          </cell>
          <cell r="B1017">
            <v>0</v>
          </cell>
          <cell r="C1017" t="str">
            <v>8612</v>
          </cell>
          <cell r="D1017" t="str">
            <v>831110</v>
          </cell>
          <cell r="E1017" t="str">
            <v>Social Welfare Fund</v>
          </cell>
          <cell r="F1017">
            <v>30000</v>
          </cell>
          <cell r="H1017">
            <v>0</v>
          </cell>
          <cell r="I1017">
            <v>30000</v>
          </cell>
          <cell r="J1017">
            <v>0</v>
          </cell>
          <cell r="K1017">
            <v>30000</v>
          </cell>
          <cell r="M1017">
            <v>77750</v>
          </cell>
          <cell r="N1017">
            <v>-0.61414790996784563</v>
          </cell>
          <cell r="O1017">
            <v>-47750</v>
          </cell>
        </row>
        <row r="1018">
          <cell r="A1018" t="str">
            <v>_/_8612_/_831210</v>
          </cell>
          <cell r="B1018">
            <v>0</v>
          </cell>
          <cell r="C1018" t="str">
            <v>8612</v>
          </cell>
          <cell r="D1018" t="str">
            <v>831210</v>
          </cell>
          <cell r="E1018" t="str">
            <v>Charity</v>
          </cell>
          <cell r="F1018">
            <v>2000.01</v>
          </cell>
          <cell r="H1018">
            <v>0</v>
          </cell>
          <cell r="I1018">
            <v>2000.01</v>
          </cell>
          <cell r="J1018">
            <v>0</v>
          </cell>
          <cell r="K1018">
            <v>2000.01</v>
          </cell>
          <cell r="M1018">
            <v>0</v>
          </cell>
          <cell r="N1018" t="str">
            <v/>
          </cell>
          <cell r="O1018">
            <v>2000.01</v>
          </cell>
        </row>
        <row r="1019">
          <cell r="A1019" t="str">
            <v>_/_8612_/_831220</v>
          </cell>
          <cell r="B1019">
            <v>0</v>
          </cell>
          <cell r="C1019" t="str">
            <v>8612</v>
          </cell>
          <cell r="D1019" t="str">
            <v>831220</v>
          </cell>
          <cell r="E1019" t="str">
            <v>Donations</v>
          </cell>
          <cell r="F1019">
            <v>2207159</v>
          </cell>
          <cell r="H1019">
            <v>0</v>
          </cell>
          <cell r="I1019">
            <v>2207159</v>
          </cell>
          <cell r="J1019">
            <v>0</v>
          </cell>
          <cell r="K1019">
            <v>2207159</v>
          </cell>
          <cell r="M1019">
            <v>4192091</v>
          </cell>
          <cell r="N1019">
            <v>-0.47349449236669722</v>
          </cell>
          <cell r="O1019">
            <v>-1984932</v>
          </cell>
        </row>
        <row r="1020">
          <cell r="A1020" t="str">
            <v>_/_8612_/_</v>
          </cell>
          <cell r="C1020" t="str">
            <v>8612</v>
          </cell>
          <cell r="E1020" t="str">
            <v>TB Total - Donations</v>
          </cell>
          <cell r="F1020">
            <v>2239159.0099999998</v>
          </cell>
          <cell r="H1020">
            <v>0</v>
          </cell>
          <cell r="I1020">
            <v>2239159.0099999998</v>
          </cell>
          <cell r="J1020">
            <v>0</v>
          </cell>
          <cell r="K1020">
            <v>2239159.0099999998</v>
          </cell>
          <cell r="M1020">
            <v>4269841</v>
          </cell>
          <cell r="N1020">
            <v>-0.47558726191443668</v>
          </cell>
          <cell r="O1020">
            <v>-2030681.9900000002</v>
          </cell>
        </row>
        <row r="1021">
          <cell r="A1021">
            <v>0</v>
          </cell>
          <cell r="C1021" t="str">
            <v>8613</v>
          </cell>
          <cell r="N1021" t="str">
            <v/>
          </cell>
          <cell r="O1021" t="str">
            <v/>
          </cell>
        </row>
        <row r="1022">
          <cell r="A1022" t="str">
            <v>_/_8613_/_831230</v>
          </cell>
          <cell r="B1022">
            <v>0</v>
          </cell>
          <cell r="C1022" t="str">
            <v>8613</v>
          </cell>
          <cell r="D1022" t="str">
            <v>831230</v>
          </cell>
          <cell r="E1022" t="str">
            <v>Promotion of Education</v>
          </cell>
          <cell r="F1022">
            <v>109891</v>
          </cell>
          <cell r="H1022">
            <v>0</v>
          </cell>
          <cell r="I1022">
            <v>109891</v>
          </cell>
          <cell r="J1022">
            <v>0</v>
          </cell>
          <cell r="K1022">
            <v>109891</v>
          </cell>
          <cell r="M1022">
            <v>198131</v>
          </cell>
          <cell r="N1022">
            <v>-0.44536190702111228</v>
          </cell>
          <cell r="O1022">
            <v>-88240</v>
          </cell>
        </row>
        <row r="1023">
          <cell r="A1023" t="str">
            <v>_/_8613_/_890400</v>
          </cell>
          <cell r="B1023">
            <v>0</v>
          </cell>
          <cell r="C1023" t="str">
            <v>8613</v>
          </cell>
          <cell r="D1023" t="str">
            <v>890400</v>
          </cell>
          <cell r="E1023" t="str">
            <v>Number Rounding</v>
          </cell>
          <cell r="F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  <cell r="M1023">
            <v>0.01</v>
          </cell>
          <cell r="N1023">
            <v>-1</v>
          </cell>
          <cell r="O1023">
            <v>-0.01</v>
          </cell>
        </row>
        <row r="1024">
          <cell r="A1024" t="str">
            <v>_/_8613_/_</v>
          </cell>
          <cell r="C1024" t="str">
            <v>8613</v>
          </cell>
          <cell r="E1024" t="str">
            <v>TB Total - Promotion of Education</v>
          </cell>
          <cell r="F1024">
            <v>109891</v>
          </cell>
          <cell r="H1024">
            <v>0</v>
          </cell>
          <cell r="I1024">
            <v>109891</v>
          </cell>
          <cell r="J1024">
            <v>0</v>
          </cell>
          <cell r="K1024">
            <v>109891</v>
          </cell>
          <cell r="M1024">
            <v>198131.01</v>
          </cell>
          <cell r="N1024">
            <v>-0.44536193501461485</v>
          </cell>
          <cell r="O1024">
            <v>-88240.010000000009</v>
          </cell>
        </row>
        <row r="1025">
          <cell r="A1025">
            <v>0</v>
          </cell>
          <cell r="C1025" t="str">
            <v>8711</v>
          </cell>
          <cell r="N1025" t="str">
            <v/>
          </cell>
          <cell r="O1025" t="str">
            <v/>
          </cell>
        </row>
        <row r="1026">
          <cell r="A1026" t="str">
            <v>_/_8711_/_821110</v>
          </cell>
          <cell r="B1026">
            <v>0</v>
          </cell>
          <cell r="C1026" t="str">
            <v>8711</v>
          </cell>
          <cell r="D1026" t="str">
            <v>821110</v>
          </cell>
          <cell r="E1026" t="str">
            <v>Interest on Finance Lease</v>
          </cell>
          <cell r="F1026">
            <v>0</v>
          </cell>
          <cell r="H1026">
            <v>0</v>
          </cell>
          <cell r="I1026">
            <v>0</v>
          </cell>
          <cell r="J1026">
            <v>0</v>
          </cell>
          <cell r="K1026">
            <v>0</v>
          </cell>
          <cell r="M1026">
            <v>0</v>
          </cell>
          <cell r="N1026" t="str">
            <v/>
          </cell>
          <cell r="O1026">
            <v>0</v>
          </cell>
        </row>
        <row r="1027">
          <cell r="A1027" t="str">
            <v>_/_8711_/_</v>
          </cell>
          <cell r="C1027" t="str">
            <v>8711</v>
          </cell>
          <cell r="E1027" t="str">
            <v>TB Total - Interest on Lease Finances</v>
          </cell>
          <cell r="F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  <cell r="M1027">
            <v>0</v>
          </cell>
          <cell r="N1027" t="str">
            <v/>
          </cell>
          <cell r="O1027">
            <v>0</v>
          </cell>
        </row>
        <row r="1028">
          <cell r="A1028">
            <v>0</v>
          </cell>
          <cell r="C1028" t="str">
            <v>8712</v>
          </cell>
          <cell r="N1028" t="str">
            <v/>
          </cell>
          <cell r="O1028" t="str">
            <v/>
          </cell>
        </row>
        <row r="1029">
          <cell r="A1029" t="str">
            <v>_/_8712_/_821501</v>
          </cell>
          <cell r="B1029">
            <v>0</v>
          </cell>
          <cell r="C1029" t="str">
            <v>8712</v>
          </cell>
          <cell r="D1029" t="str">
            <v>821501</v>
          </cell>
          <cell r="E1029" t="str">
            <v>Interest on W.P.P.F.</v>
          </cell>
          <cell r="F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M1029">
            <v>358323</v>
          </cell>
          <cell r="N1029">
            <v>-1</v>
          </cell>
          <cell r="O1029">
            <v>-358323</v>
          </cell>
        </row>
        <row r="1030">
          <cell r="A1030" t="str">
            <v>_/_8712_/_</v>
          </cell>
          <cell r="C1030" t="str">
            <v>8712</v>
          </cell>
          <cell r="E1030" t="str">
            <v>TB Total - Interest on Workers' profit participation fund</v>
          </cell>
          <cell r="F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M1030">
            <v>358323</v>
          </cell>
          <cell r="N1030">
            <v>-1</v>
          </cell>
          <cell r="O1030">
            <v>-358323</v>
          </cell>
        </row>
        <row r="1031">
          <cell r="A1031">
            <v>0</v>
          </cell>
          <cell r="C1031" t="str">
            <v>8713</v>
          </cell>
          <cell r="N1031" t="str">
            <v/>
          </cell>
          <cell r="O1031" t="str">
            <v/>
          </cell>
        </row>
        <row r="1032">
          <cell r="A1032" t="str">
            <v>_/_8713_/_</v>
          </cell>
          <cell r="C1032" t="str">
            <v>8713</v>
          </cell>
          <cell r="E1032" t="str">
            <v>TB Total - Mark-up on Long Term Finances</v>
          </cell>
          <cell r="F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  <cell r="M1032">
            <v>0</v>
          </cell>
          <cell r="N1032" t="str">
            <v/>
          </cell>
          <cell r="O1032">
            <v>0</v>
          </cell>
        </row>
        <row r="1033">
          <cell r="A1033">
            <v>0</v>
          </cell>
          <cell r="C1033" t="str">
            <v>8714</v>
          </cell>
          <cell r="N1033" t="str">
            <v/>
          </cell>
          <cell r="O1033" t="str">
            <v/>
          </cell>
        </row>
        <row r="1034">
          <cell r="A1034" t="str">
            <v>_/_8714_/_822201</v>
          </cell>
          <cell r="B1034">
            <v>0</v>
          </cell>
          <cell r="C1034" t="str">
            <v>8714</v>
          </cell>
          <cell r="D1034" t="str">
            <v>822201</v>
          </cell>
          <cell r="E1034" t="str">
            <v>Mark-up HBL Corporate Br. Multa, Demand Finance</v>
          </cell>
          <cell r="F1034">
            <v>1591790.54</v>
          </cell>
          <cell r="H1034">
            <v>0</v>
          </cell>
          <cell r="I1034">
            <v>1591790.54</v>
          </cell>
          <cell r="J1034">
            <v>0</v>
          </cell>
          <cell r="K1034">
            <v>1591790.54</v>
          </cell>
          <cell r="M1034">
            <v>3939346.44</v>
          </cell>
          <cell r="N1034">
            <v>-0.59592522154512517</v>
          </cell>
          <cell r="O1034">
            <v>-2347555.9</v>
          </cell>
        </row>
        <row r="1035">
          <cell r="A1035" t="str">
            <v>_/_8714_/_822202</v>
          </cell>
          <cell r="B1035">
            <v>0</v>
          </cell>
          <cell r="C1035" t="str">
            <v>8714</v>
          </cell>
          <cell r="D1035" t="str">
            <v>822202</v>
          </cell>
          <cell r="E1035" t="str">
            <v>Mark-up HBL, Corporate Br., Multan, Fixed Asset Finance, 410028-09</v>
          </cell>
          <cell r="F1035">
            <v>6180132.7999999998</v>
          </cell>
          <cell r="H1035">
            <v>0</v>
          </cell>
          <cell r="I1035">
            <v>6180132.7999999998</v>
          </cell>
          <cell r="J1035">
            <v>0</v>
          </cell>
          <cell r="K1035">
            <v>6180132.7999999998</v>
          </cell>
          <cell r="M1035">
            <v>17115116.879999999</v>
          </cell>
          <cell r="N1035">
            <v>-0.63890794066257062</v>
          </cell>
          <cell r="O1035">
            <v>-10934984.079999998</v>
          </cell>
        </row>
        <row r="1036">
          <cell r="A1036" t="str">
            <v>_/_8714_/_822203</v>
          </cell>
          <cell r="B1036">
            <v>0</v>
          </cell>
          <cell r="C1036" t="str">
            <v>8714</v>
          </cell>
          <cell r="D1036" t="str">
            <v>822203</v>
          </cell>
          <cell r="E1036" t="str">
            <v>Mark-up NBP Main Br. Multan Demand Finance</v>
          </cell>
          <cell r="F1036">
            <v>2688812.49</v>
          </cell>
          <cell r="H1036">
            <v>0</v>
          </cell>
          <cell r="I1036">
            <v>2688812.49</v>
          </cell>
          <cell r="J1036">
            <v>0</v>
          </cell>
          <cell r="K1036">
            <v>2688812.49</v>
          </cell>
          <cell r="M1036">
            <v>9804211</v>
          </cell>
          <cell r="N1036">
            <v>-0.72574922245145479</v>
          </cell>
          <cell r="O1036">
            <v>-7115398.5099999998</v>
          </cell>
        </row>
        <row r="1037">
          <cell r="A1037" t="str">
            <v>_/_8714_/_822204</v>
          </cell>
          <cell r="B1037">
            <v>0</v>
          </cell>
          <cell r="C1037" t="str">
            <v>8714</v>
          </cell>
          <cell r="D1037" t="str">
            <v>822204</v>
          </cell>
          <cell r="E1037" t="str">
            <v>Mark-up NBP Main Br. Multan, Demand Finance 2</v>
          </cell>
          <cell r="F1037">
            <v>1847317.8</v>
          </cell>
          <cell r="H1037">
            <v>0</v>
          </cell>
          <cell r="I1037">
            <v>1847317.8</v>
          </cell>
          <cell r="J1037">
            <v>0</v>
          </cell>
          <cell r="K1037">
            <v>1847317.8</v>
          </cell>
          <cell r="M1037">
            <v>6000598</v>
          </cell>
          <cell r="N1037">
            <v>-0.6921443829431666</v>
          </cell>
          <cell r="O1037">
            <v>-4153280.2</v>
          </cell>
        </row>
        <row r="1038">
          <cell r="A1038" t="str">
            <v>_/_8714_/_822208</v>
          </cell>
          <cell r="B1038">
            <v>0</v>
          </cell>
          <cell r="C1038" t="str">
            <v>8714</v>
          </cell>
          <cell r="D1038" t="str">
            <v>822208</v>
          </cell>
          <cell r="E1038" t="str">
            <v>Mark-up UBL, Abdali Road Br., M</v>
          </cell>
          <cell r="F1038">
            <v>29081832.149999999</v>
          </cell>
          <cell r="H1038">
            <v>0</v>
          </cell>
          <cell r="I1038">
            <v>29081832.149999999</v>
          </cell>
          <cell r="J1038">
            <v>0</v>
          </cell>
          <cell r="K1038">
            <v>29081832.149999999</v>
          </cell>
          <cell r="M1038">
            <v>31226889.620000001</v>
          </cell>
          <cell r="N1038">
            <v>-6.86926394560331E-2</v>
          </cell>
          <cell r="O1038">
            <v>-2145057.4700000025</v>
          </cell>
        </row>
        <row r="1039">
          <cell r="A1039" t="str">
            <v>_/_8714_/_822209</v>
          </cell>
          <cell r="B1039">
            <v>0</v>
          </cell>
          <cell r="C1039" t="str">
            <v>8714</v>
          </cell>
          <cell r="D1039" t="str">
            <v>822209</v>
          </cell>
          <cell r="E1039" t="str">
            <v>Mark-up HBL, Corporate Br., Multan, FAF-II</v>
          </cell>
          <cell r="F1039">
            <v>3883894.57</v>
          </cell>
          <cell r="H1039">
            <v>0</v>
          </cell>
          <cell r="I1039">
            <v>3883894.57</v>
          </cell>
          <cell r="J1039">
            <v>0</v>
          </cell>
          <cell r="K1039">
            <v>3883894.57</v>
          </cell>
          <cell r="M1039">
            <v>4175349.26</v>
          </cell>
          <cell r="N1039">
            <v>-6.9803667154780716E-2</v>
          </cell>
          <cell r="O1039">
            <v>-291454.68999999994</v>
          </cell>
        </row>
        <row r="1040">
          <cell r="A1040" t="str">
            <v>_/_8714_/_822210</v>
          </cell>
          <cell r="B1040">
            <v>0</v>
          </cell>
          <cell r="C1040" t="str">
            <v>8714</v>
          </cell>
          <cell r="D1040" t="str">
            <v>822210</v>
          </cell>
          <cell r="E1040" t="str">
            <v>Mark-up UBL, Abdali Road Br., Multan, LTF-EOP</v>
          </cell>
          <cell r="F1040">
            <v>2363134.16</v>
          </cell>
          <cell r="H1040">
            <v>0</v>
          </cell>
          <cell r="I1040">
            <v>2363134.16</v>
          </cell>
          <cell r="J1040">
            <v>0</v>
          </cell>
          <cell r="K1040">
            <v>2363134.16</v>
          </cell>
          <cell r="M1040">
            <v>2751193.44</v>
          </cell>
          <cell r="N1040">
            <v>-0.14105125228853402</v>
          </cell>
          <cell r="O1040">
            <v>-388059.2799999998</v>
          </cell>
        </row>
        <row r="1041">
          <cell r="A1041" t="str">
            <v>_/_8714_/_822211</v>
          </cell>
          <cell r="B1041">
            <v>0</v>
          </cell>
          <cell r="C1041" t="str">
            <v>8714</v>
          </cell>
          <cell r="D1041" t="str">
            <v>822211</v>
          </cell>
          <cell r="E1041" t="str">
            <v>Mark-up HBL, Corporate Br., Multan, LTF-EOP</v>
          </cell>
          <cell r="F1041">
            <v>1093939.94</v>
          </cell>
          <cell r="H1041">
            <v>0</v>
          </cell>
          <cell r="I1041">
            <v>1093939.94</v>
          </cell>
          <cell r="J1041">
            <v>0</v>
          </cell>
          <cell r="K1041">
            <v>1093939.94</v>
          </cell>
          <cell r="M1041">
            <v>1794911.14</v>
          </cell>
          <cell r="N1041">
            <v>-0.39053253633491852</v>
          </cell>
          <cell r="O1041">
            <v>-700971.2</v>
          </cell>
        </row>
        <row r="1042">
          <cell r="A1042" t="str">
            <v>_/_8714_/_822212</v>
          </cell>
          <cell r="B1042">
            <v>0</v>
          </cell>
          <cell r="C1042" t="str">
            <v>8714</v>
          </cell>
          <cell r="D1042" t="str">
            <v>822212</v>
          </cell>
          <cell r="E1042" t="str">
            <v>Mark-up ACBL, Abdali Road Br.,</v>
          </cell>
          <cell r="F1042">
            <v>809887.27</v>
          </cell>
          <cell r="H1042">
            <v>0</v>
          </cell>
          <cell r="I1042">
            <v>809887.27</v>
          </cell>
          <cell r="J1042">
            <v>0</v>
          </cell>
          <cell r="K1042">
            <v>809887.27</v>
          </cell>
          <cell r="M1042">
            <v>1090685.67</v>
          </cell>
          <cell r="N1042">
            <v>-0.2574512599950084</v>
          </cell>
          <cell r="O1042">
            <v>-280798.39999999991</v>
          </cell>
        </row>
        <row r="1043">
          <cell r="A1043" t="str">
            <v>_/_8714_/_822213</v>
          </cell>
          <cell r="B1043">
            <v>0</v>
          </cell>
          <cell r="C1043" t="str">
            <v>8714</v>
          </cell>
          <cell r="D1043" t="str">
            <v>822213</v>
          </cell>
          <cell r="E1043" t="str">
            <v>Mark-up NBP, Main Br., Multan,</v>
          </cell>
          <cell r="F1043">
            <v>748474.25</v>
          </cell>
          <cell r="H1043">
            <v>0</v>
          </cell>
          <cell r="I1043">
            <v>748474.25</v>
          </cell>
          <cell r="J1043">
            <v>0</v>
          </cell>
          <cell r="K1043">
            <v>748474.25</v>
          </cell>
          <cell r="M1043">
            <v>852232.56</v>
          </cell>
          <cell r="N1043">
            <v>-0.1217488217066009</v>
          </cell>
          <cell r="O1043">
            <v>-103758.31000000006</v>
          </cell>
        </row>
        <row r="1044">
          <cell r="A1044" t="str">
            <v>_/_8714_/_822214</v>
          </cell>
          <cell r="B1044">
            <v>0</v>
          </cell>
          <cell r="C1044" t="str">
            <v>8714</v>
          </cell>
          <cell r="D1044" t="str">
            <v>822214</v>
          </cell>
          <cell r="E1044" t="str">
            <v>Mark-up NBP, Main Br., Multan,</v>
          </cell>
          <cell r="F1044">
            <v>517772.88</v>
          </cell>
          <cell r="H1044">
            <v>0</v>
          </cell>
          <cell r="I1044">
            <v>517772.88</v>
          </cell>
          <cell r="J1044">
            <v>0</v>
          </cell>
          <cell r="K1044">
            <v>517772.88</v>
          </cell>
          <cell r="M1044">
            <v>599672</v>
          </cell>
          <cell r="N1044">
            <v>-0.13657319334569565</v>
          </cell>
          <cell r="O1044">
            <v>-81899.12</v>
          </cell>
        </row>
        <row r="1045">
          <cell r="A1045" t="str">
            <v>_/_8714_/_822215</v>
          </cell>
          <cell r="B1045">
            <v>0</v>
          </cell>
          <cell r="C1045" t="str">
            <v>8714</v>
          </cell>
          <cell r="D1045" t="str">
            <v>822215</v>
          </cell>
          <cell r="E1045" t="str">
            <v>Mark-up ACBL, Abdali Road Br.,</v>
          </cell>
          <cell r="F1045">
            <v>0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  <cell r="M1045">
            <v>0</v>
          </cell>
          <cell r="N1045" t="str">
            <v/>
          </cell>
          <cell r="O1045">
            <v>0</v>
          </cell>
        </row>
        <row r="1046">
          <cell r="A1046" t="str">
            <v>_/_8714_/_822216</v>
          </cell>
          <cell r="B1046">
            <v>0</v>
          </cell>
          <cell r="C1046" t="str">
            <v>8714</v>
          </cell>
          <cell r="D1046" t="str">
            <v>822216</v>
          </cell>
          <cell r="E1046" t="str">
            <v>Mark-up ABL, ChenOne Br., Multa</v>
          </cell>
          <cell r="F1046">
            <v>3053155.26</v>
          </cell>
          <cell r="H1046">
            <v>0</v>
          </cell>
          <cell r="I1046">
            <v>3053155.26</v>
          </cell>
          <cell r="J1046">
            <v>0</v>
          </cell>
          <cell r="K1046">
            <v>3053155.26</v>
          </cell>
          <cell r="M1046">
            <v>0</v>
          </cell>
          <cell r="N1046" t="str">
            <v/>
          </cell>
          <cell r="O1046">
            <v>3053155.26</v>
          </cell>
        </row>
        <row r="1047">
          <cell r="A1047" t="str">
            <v>_/_8714_/_822217</v>
          </cell>
          <cell r="B1047">
            <v>0</v>
          </cell>
          <cell r="C1047" t="str">
            <v>8714</v>
          </cell>
          <cell r="D1047" t="str">
            <v>822217</v>
          </cell>
          <cell r="E1047" t="str">
            <v>Mark-up Faysal Bank, Old Bahawa</v>
          </cell>
          <cell r="F1047">
            <v>373477.12</v>
          </cell>
          <cell r="H1047">
            <v>0</v>
          </cell>
          <cell r="I1047">
            <v>373477.12</v>
          </cell>
          <cell r="J1047">
            <v>0</v>
          </cell>
          <cell r="K1047">
            <v>373477.12</v>
          </cell>
          <cell r="M1047">
            <v>0</v>
          </cell>
          <cell r="N1047" t="str">
            <v/>
          </cell>
          <cell r="O1047">
            <v>373477.12</v>
          </cell>
        </row>
        <row r="1048">
          <cell r="A1048" t="str">
            <v>_/_8714_/_</v>
          </cell>
          <cell r="C1048" t="str">
            <v>8714</v>
          </cell>
          <cell r="E1048" t="str">
            <v>TB Total - Mark-up on Demand Finances</v>
          </cell>
          <cell r="F1048">
            <v>54233621.230000004</v>
          </cell>
          <cell r="H1048">
            <v>0</v>
          </cell>
          <cell r="I1048">
            <v>54233621.230000004</v>
          </cell>
          <cell r="J1048">
            <v>0</v>
          </cell>
          <cell r="K1048">
            <v>54233621.230000004</v>
          </cell>
          <cell r="M1048">
            <v>79350206.010000005</v>
          </cell>
          <cell r="N1048">
            <v>-0.31652828698182228</v>
          </cell>
          <cell r="O1048">
            <v>-25116584.780000001</v>
          </cell>
        </row>
        <row r="1049">
          <cell r="A1049">
            <v>0</v>
          </cell>
          <cell r="C1049" t="str">
            <v>8715</v>
          </cell>
          <cell r="N1049" t="str">
            <v/>
          </cell>
          <cell r="O1049" t="str">
            <v/>
          </cell>
        </row>
        <row r="1050">
          <cell r="A1050" t="str">
            <v>_/_8715_/_822205</v>
          </cell>
          <cell r="B1050">
            <v>0</v>
          </cell>
          <cell r="C1050" t="str">
            <v>8715</v>
          </cell>
          <cell r="D1050" t="str">
            <v>822205</v>
          </cell>
          <cell r="E1050" t="str">
            <v>Mark-up Meezan Bank Multan Demand Finance</v>
          </cell>
          <cell r="F1050">
            <v>11543172</v>
          </cell>
          <cell r="H1050">
            <v>0</v>
          </cell>
          <cell r="I1050">
            <v>11543172</v>
          </cell>
          <cell r="J1050">
            <v>0</v>
          </cell>
          <cell r="K1050">
            <v>11543172</v>
          </cell>
          <cell r="M1050">
            <v>26196733</v>
          </cell>
          <cell r="N1050">
            <v>-0.55936597132169119</v>
          </cell>
          <cell r="O1050">
            <v>-14653561</v>
          </cell>
        </row>
        <row r="1051">
          <cell r="A1051" t="str">
            <v>_/_8715_/_822207</v>
          </cell>
          <cell r="B1051">
            <v>0</v>
          </cell>
          <cell r="C1051" t="str">
            <v>8715</v>
          </cell>
          <cell r="D1051" t="str">
            <v>822207</v>
          </cell>
          <cell r="E1051" t="str">
            <v>Mark-up Meezan Bank, Multan, Mo</v>
          </cell>
          <cell r="F1051">
            <v>550711</v>
          </cell>
          <cell r="H1051">
            <v>0</v>
          </cell>
          <cell r="I1051">
            <v>550711</v>
          </cell>
          <cell r="J1051">
            <v>0</v>
          </cell>
          <cell r="K1051">
            <v>550711</v>
          </cell>
          <cell r="M1051">
            <v>3943645</v>
          </cell>
          <cell r="N1051">
            <v>-0.86035482402701058</v>
          </cell>
          <cell r="O1051">
            <v>-3392934</v>
          </cell>
        </row>
        <row r="1052">
          <cell r="A1052" t="str">
            <v>_/_8715_/_</v>
          </cell>
          <cell r="C1052" t="str">
            <v>8715</v>
          </cell>
          <cell r="E1052" t="str">
            <v>TB Total - Mark-up on Murabaha Finances</v>
          </cell>
          <cell r="F1052">
            <v>12093883</v>
          </cell>
          <cell r="H1052">
            <v>0</v>
          </cell>
          <cell r="I1052">
            <v>12093883</v>
          </cell>
          <cell r="J1052">
            <v>0</v>
          </cell>
          <cell r="K1052">
            <v>12093883</v>
          </cell>
          <cell r="M1052">
            <v>30140378</v>
          </cell>
          <cell r="N1052">
            <v>-0.59874813116146053</v>
          </cell>
          <cell r="O1052">
            <v>-18046495</v>
          </cell>
        </row>
        <row r="1053">
          <cell r="A1053">
            <v>0</v>
          </cell>
          <cell r="C1053" t="str">
            <v>8716</v>
          </cell>
          <cell r="N1053" t="str">
            <v/>
          </cell>
          <cell r="O1053" t="str">
            <v/>
          </cell>
        </row>
        <row r="1054">
          <cell r="A1054" t="str">
            <v>_/_8716_/_822311</v>
          </cell>
          <cell r="B1054">
            <v>0</v>
          </cell>
          <cell r="C1054" t="str">
            <v>8716</v>
          </cell>
          <cell r="D1054" t="str">
            <v>822311</v>
          </cell>
          <cell r="E1054" t="str">
            <v>Mark-up HBL Corporate Br. Cash Finance</v>
          </cell>
          <cell r="F1054">
            <v>3701491.12</v>
          </cell>
          <cell r="H1054">
            <v>0</v>
          </cell>
          <cell r="I1054">
            <v>3701491.12</v>
          </cell>
          <cell r="J1054">
            <v>0</v>
          </cell>
          <cell r="K1054">
            <v>3701491.12</v>
          </cell>
          <cell r="M1054">
            <v>4728069.3600000003</v>
          </cell>
          <cell r="N1054">
            <v>-0.21712419210364547</v>
          </cell>
          <cell r="O1054">
            <v>-1026578.2400000002</v>
          </cell>
        </row>
        <row r="1055">
          <cell r="A1055" t="str">
            <v>_/_8716_/_822313</v>
          </cell>
          <cell r="B1055">
            <v>0</v>
          </cell>
          <cell r="C1055" t="str">
            <v>8716</v>
          </cell>
          <cell r="D1055" t="str">
            <v>822313</v>
          </cell>
          <cell r="E1055" t="str">
            <v>Mark-up HBL Cloth Market Br. Running Finance</v>
          </cell>
          <cell r="F1055">
            <v>203603.18</v>
          </cell>
          <cell r="H1055">
            <v>0</v>
          </cell>
          <cell r="I1055">
            <v>203603.18</v>
          </cell>
          <cell r="J1055">
            <v>0</v>
          </cell>
          <cell r="K1055">
            <v>203603.18</v>
          </cell>
          <cell r="M1055">
            <v>346954.75</v>
          </cell>
          <cell r="N1055">
            <v>-0.41317079532705636</v>
          </cell>
          <cell r="O1055">
            <v>-143351.57</v>
          </cell>
        </row>
        <row r="1056">
          <cell r="A1056" t="str">
            <v>_/_8716_/_822314</v>
          </cell>
          <cell r="B1056">
            <v>0</v>
          </cell>
          <cell r="C1056" t="str">
            <v>8716</v>
          </cell>
          <cell r="D1056" t="str">
            <v>822314</v>
          </cell>
          <cell r="E1056" t="str">
            <v>Mark-up Soneri Bank Multan Cash</v>
          </cell>
          <cell r="F1056">
            <v>890.72</v>
          </cell>
          <cell r="H1056">
            <v>0</v>
          </cell>
          <cell r="I1056">
            <v>890.72</v>
          </cell>
          <cell r="J1056">
            <v>0</v>
          </cell>
          <cell r="K1056">
            <v>890.72</v>
          </cell>
          <cell r="M1056">
            <v>1805979</v>
          </cell>
          <cell r="N1056">
            <v>-0.99950679382207652</v>
          </cell>
          <cell r="O1056">
            <v>-1805088.28</v>
          </cell>
        </row>
        <row r="1057">
          <cell r="A1057" t="str">
            <v>_/_8716_/_822315</v>
          </cell>
          <cell r="B1057">
            <v>0</v>
          </cell>
          <cell r="C1057" t="str">
            <v>8716</v>
          </cell>
          <cell r="D1057" t="str">
            <v>822315</v>
          </cell>
          <cell r="E1057" t="str">
            <v>Mark-up UBL Multan Cash Finance</v>
          </cell>
          <cell r="F1057">
            <v>2387175.58</v>
          </cell>
          <cell r="H1057">
            <v>0</v>
          </cell>
          <cell r="I1057">
            <v>2387175.58</v>
          </cell>
          <cell r="J1057">
            <v>0</v>
          </cell>
          <cell r="K1057">
            <v>2387175.58</v>
          </cell>
          <cell r="M1057">
            <v>7215699.2800000003</v>
          </cell>
          <cell r="N1057">
            <v>-0.66916919797134344</v>
          </cell>
          <cell r="O1057">
            <v>-4828523.7</v>
          </cell>
        </row>
        <row r="1058">
          <cell r="A1058" t="str">
            <v>_/_8716_/_822316</v>
          </cell>
          <cell r="B1058">
            <v>0</v>
          </cell>
          <cell r="C1058" t="str">
            <v>8716</v>
          </cell>
          <cell r="D1058" t="str">
            <v>822316</v>
          </cell>
          <cell r="E1058" t="str">
            <v>Mark-up MCB Multan Cash Finance</v>
          </cell>
          <cell r="F1058">
            <v>66428</v>
          </cell>
          <cell r="H1058">
            <v>0</v>
          </cell>
          <cell r="I1058">
            <v>66428</v>
          </cell>
          <cell r="J1058">
            <v>0</v>
          </cell>
          <cell r="K1058">
            <v>66428</v>
          </cell>
          <cell r="M1058">
            <v>528831</v>
          </cell>
          <cell r="N1058">
            <v>-0.87438709152829541</v>
          </cell>
          <cell r="O1058">
            <v>-462403</v>
          </cell>
        </row>
        <row r="1059">
          <cell r="A1059" t="str">
            <v>_/_8716_/_822318</v>
          </cell>
          <cell r="B1059">
            <v>0</v>
          </cell>
          <cell r="C1059" t="str">
            <v>8716</v>
          </cell>
          <cell r="D1059" t="str">
            <v>822318</v>
          </cell>
          <cell r="E1059" t="str">
            <v>Mark-up UBL Multan Hypo</v>
          </cell>
          <cell r="F1059">
            <v>105188.63</v>
          </cell>
          <cell r="H1059">
            <v>0</v>
          </cell>
          <cell r="I1059">
            <v>105188.63</v>
          </cell>
          <cell r="J1059">
            <v>0</v>
          </cell>
          <cell r="K1059">
            <v>105188.63</v>
          </cell>
          <cell r="M1059">
            <v>667251.14</v>
          </cell>
          <cell r="N1059">
            <v>-0.84235526371674685</v>
          </cell>
          <cell r="O1059">
            <v>-562062.51</v>
          </cell>
        </row>
        <row r="1060">
          <cell r="A1060" t="str">
            <v>_/_8716_/_822321</v>
          </cell>
          <cell r="B1060">
            <v>0</v>
          </cell>
          <cell r="C1060" t="str">
            <v>8716</v>
          </cell>
          <cell r="D1060" t="str">
            <v>822321</v>
          </cell>
          <cell r="E1060" t="str">
            <v>Mark-up ABL, Multan, Money Mark</v>
          </cell>
          <cell r="F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  <cell r="M1060">
            <v>5915963</v>
          </cell>
          <cell r="N1060">
            <v>-1</v>
          </cell>
          <cell r="O1060">
            <v>-5915963</v>
          </cell>
        </row>
        <row r="1061">
          <cell r="A1061" t="str">
            <v>_/_8716_/_822322</v>
          </cell>
          <cell r="B1061">
            <v>0</v>
          </cell>
          <cell r="C1061" t="str">
            <v>8716</v>
          </cell>
          <cell r="D1061" t="str">
            <v>822322</v>
          </cell>
          <cell r="E1061" t="str">
            <v>Mark-up ABL, Multan, Cash Finan</v>
          </cell>
          <cell r="F1061">
            <v>200364.08</v>
          </cell>
          <cell r="H1061">
            <v>0</v>
          </cell>
          <cell r="I1061">
            <v>200364.08</v>
          </cell>
          <cell r="J1061">
            <v>0</v>
          </cell>
          <cell r="K1061">
            <v>200364.08</v>
          </cell>
          <cell r="M1061">
            <v>2103729.73</v>
          </cell>
          <cell r="N1061">
            <v>-0.90475768957260494</v>
          </cell>
          <cell r="O1061">
            <v>-1903365.65</v>
          </cell>
        </row>
        <row r="1062">
          <cell r="A1062" t="str">
            <v>_/_8716_/_822323</v>
          </cell>
          <cell r="B1062">
            <v>0</v>
          </cell>
          <cell r="C1062" t="str">
            <v>8716</v>
          </cell>
          <cell r="D1062" t="str">
            <v>822323</v>
          </cell>
          <cell r="E1062" t="str">
            <v>Mark-up HBL, Multan, Money Mark</v>
          </cell>
          <cell r="F1062">
            <v>780219.18</v>
          </cell>
          <cell r="H1062">
            <v>0</v>
          </cell>
          <cell r="I1062">
            <v>780219.18</v>
          </cell>
          <cell r="J1062">
            <v>0</v>
          </cell>
          <cell r="K1062">
            <v>780219.18</v>
          </cell>
          <cell r="M1062">
            <v>15754223.4</v>
          </cell>
          <cell r="N1062">
            <v>-0.95047555438372167</v>
          </cell>
          <cell r="O1062">
            <v>-14974004.220000001</v>
          </cell>
        </row>
        <row r="1063">
          <cell r="A1063" t="str">
            <v>_/_8716_/_822324</v>
          </cell>
          <cell r="B1063">
            <v>0</v>
          </cell>
          <cell r="C1063" t="str">
            <v>8716</v>
          </cell>
          <cell r="D1063" t="str">
            <v>822324</v>
          </cell>
          <cell r="E1063" t="str">
            <v>Mark-up UBL, Multan, Money Mark</v>
          </cell>
          <cell r="F1063">
            <v>2155726.02</v>
          </cell>
          <cell r="H1063">
            <v>0</v>
          </cell>
          <cell r="I1063">
            <v>2155726.02</v>
          </cell>
          <cell r="J1063">
            <v>0</v>
          </cell>
          <cell r="K1063">
            <v>2155726.02</v>
          </cell>
          <cell r="M1063">
            <v>7732153</v>
          </cell>
          <cell r="N1063">
            <v>-0.72119977191346318</v>
          </cell>
          <cell r="O1063">
            <v>-5576426.9800000004</v>
          </cell>
        </row>
        <row r="1064">
          <cell r="A1064" t="str">
            <v>_/_8716_/_822325</v>
          </cell>
          <cell r="B1064">
            <v>0</v>
          </cell>
          <cell r="C1064" t="str">
            <v>8716</v>
          </cell>
          <cell r="D1064" t="str">
            <v>822325</v>
          </cell>
          <cell r="E1064" t="str">
            <v>Mark-up NBP, Multan, Cash Finance</v>
          </cell>
          <cell r="F1064">
            <v>732546.51</v>
          </cell>
          <cell r="H1064">
            <v>0</v>
          </cell>
          <cell r="I1064">
            <v>732546.51</v>
          </cell>
          <cell r="J1064">
            <v>0</v>
          </cell>
          <cell r="K1064">
            <v>732546.51</v>
          </cell>
          <cell r="M1064">
            <v>8877546</v>
          </cell>
          <cell r="N1064">
            <v>-0.91748322002499338</v>
          </cell>
          <cell r="O1064">
            <v>-8144999.4900000002</v>
          </cell>
        </row>
        <row r="1065">
          <cell r="A1065" t="str">
            <v>_/_8716_/_822326</v>
          </cell>
          <cell r="B1065">
            <v>0</v>
          </cell>
          <cell r="C1065" t="str">
            <v>8716</v>
          </cell>
          <cell r="D1065" t="str">
            <v>822326</v>
          </cell>
          <cell r="E1065" t="str">
            <v>Mark-up Meezan Bank, Multan, Mo</v>
          </cell>
          <cell r="F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M1065">
            <v>5691768</v>
          </cell>
          <cell r="N1065">
            <v>-1</v>
          </cell>
          <cell r="O1065">
            <v>-5691768</v>
          </cell>
        </row>
        <row r="1066">
          <cell r="A1066" t="str">
            <v>_/_8716_/_822327</v>
          </cell>
          <cell r="B1066">
            <v>0</v>
          </cell>
          <cell r="C1066" t="str">
            <v>8716</v>
          </cell>
          <cell r="D1066" t="str">
            <v>822327</v>
          </cell>
          <cell r="E1066" t="str">
            <v>Mark-up UBL, Multan, Transit #</v>
          </cell>
          <cell r="F1066">
            <v>692783.33</v>
          </cell>
          <cell r="H1066">
            <v>0</v>
          </cell>
          <cell r="I1066">
            <v>692783.33</v>
          </cell>
          <cell r="J1066">
            <v>0</v>
          </cell>
          <cell r="K1066">
            <v>692783.33</v>
          </cell>
          <cell r="M1066">
            <v>0</v>
          </cell>
          <cell r="N1066" t="str">
            <v/>
          </cell>
          <cell r="O1066">
            <v>692783.33</v>
          </cell>
        </row>
        <row r="1067">
          <cell r="A1067" t="str">
            <v>_/_8716_/_822351</v>
          </cell>
          <cell r="B1067">
            <v>0</v>
          </cell>
          <cell r="C1067" t="str">
            <v>8716</v>
          </cell>
          <cell r="D1067" t="str">
            <v>822351</v>
          </cell>
          <cell r="E1067" t="str">
            <v>Mark-up HBL Corporate Br. Multan, A/C US$</v>
          </cell>
          <cell r="F1067">
            <v>11756315.48</v>
          </cell>
          <cell r="H1067">
            <v>0</v>
          </cell>
          <cell r="I1067">
            <v>11756315.48</v>
          </cell>
          <cell r="J1067">
            <v>0</v>
          </cell>
          <cell r="K1067">
            <v>11756315.48</v>
          </cell>
          <cell r="M1067">
            <v>5721696.4900000002</v>
          </cell>
          <cell r="N1067">
            <v>1.0546905101567174</v>
          </cell>
          <cell r="O1067">
            <v>6034618.9900000002</v>
          </cell>
        </row>
        <row r="1068">
          <cell r="A1068" t="str">
            <v>_/_8716_/_822352</v>
          </cell>
          <cell r="B1068">
            <v>0</v>
          </cell>
          <cell r="C1068" t="str">
            <v>8716</v>
          </cell>
          <cell r="D1068" t="str">
            <v>822352</v>
          </cell>
          <cell r="E1068" t="str">
            <v>Mark-up MCB Multan A/C US$</v>
          </cell>
          <cell r="F1068">
            <v>1720492.85</v>
          </cell>
          <cell r="H1068">
            <v>0</v>
          </cell>
          <cell r="I1068">
            <v>1720492.85</v>
          </cell>
          <cell r="J1068">
            <v>0</v>
          </cell>
          <cell r="K1068">
            <v>1720492.85</v>
          </cell>
          <cell r="M1068">
            <v>3245119</v>
          </cell>
          <cell r="N1068">
            <v>-0.46982133783075442</v>
          </cell>
          <cell r="O1068">
            <v>-1524626.15</v>
          </cell>
        </row>
        <row r="1069">
          <cell r="A1069" t="str">
            <v>_/_8716_/_822353</v>
          </cell>
          <cell r="B1069">
            <v>0</v>
          </cell>
          <cell r="C1069" t="str">
            <v>8716</v>
          </cell>
          <cell r="D1069" t="str">
            <v>822353</v>
          </cell>
          <cell r="E1069" t="str">
            <v>Mark-up Bank Al Habib Multan, A/C US$</v>
          </cell>
          <cell r="F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  <cell r="M1069">
            <v>0</v>
          </cell>
          <cell r="N1069" t="str">
            <v/>
          </cell>
          <cell r="O1069">
            <v>0</v>
          </cell>
        </row>
        <row r="1070">
          <cell r="A1070" t="str">
            <v>_/_8716_/_822354</v>
          </cell>
          <cell r="B1070">
            <v>0</v>
          </cell>
          <cell r="C1070" t="str">
            <v>8716</v>
          </cell>
          <cell r="D1070" t="str">
            <v>822354</v>
          </cell>
          <cell r="E1070" t="str">
            <v>Mark-up ACBL, Multan, Dollar A/</v>
          </cell>
          <cell r="F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  <cell r="M1070">
            <v>590250.44999999995</v>
          </cell>
          <cell r="N1070">
            <v>-1</v>
          </cell>
          <cell r="O1070">
            <v>-590250.44999999995</v>
          </cell>
        </row>
        <row r="1071">
          <cell r="A1071" t="str">
            <v>_/_8716_/_822355</v>
          </cell>
          <cell r="B1071">
            <v>0</v>
          </cell>
          <cell r="C1071" t="str">
            <v>8716</v>
          </cell>
          <cell r="D1071" t="str">
            <v>822355</v>
          </cell>
          <cell r="E1071" t="str">
            <v>Mark-up NBP, Multan, Dollar A/C</v>
          </cell>
          <cell r="F1071">
            <v>392309.61</v>
          </cell>
          <cell r="H1071">
            <v>0</v>
          </cell>
          <cell r="I1071">
            <v>392309.61</v>
          </cell>
          <cell r="J1071">
            <v>0</v>
          </cell>
          <cell r="K1071">
            <v>392309.61</v>
          </cell>
          <cell r="M1071">
            <v>0</v>
          </cell>
          <cell r="N1071" t="str">
            <v/>
          </cell>
          <cell r="O1071">
            <v>392309.61</v>
          </cell>
        </row>
        <row r="1072">
          <cell r="A1072" t="str">
            <v>_/_8716_/_822356</v>
          </cell>
          <cell r="B1072">
            <v>0</v>
          </cell>
          <cell r="C1072" t="str">
            <v>8716</v>
          </cell>
          <cell r="D1072" t="str">
            <v>822356</v>
          </cell>
          <cell r="E1072" t="str">
            <v>Mark-up UBL, Multan, Dollar A/C</v>
          </cell>
          <cell r="F1072">
            <v>6498938.8899999997</v>
          </cell>
          <cell r="H1072">
            <v>0</v>
          </cell>
          <cell r="I1072">
            <v>6498938.8899999997</v>
          </cell>
          <cell r="J1072">
            <v>0</v>
          </cell>
          <cell r="K1072">
            <v>6498938.8899999997</v>
          </cell>
          <cell r="M1072">
            <v>9258035.5399999991</v>
          </cell>
          <cell r="N1072">
            <v>-0.29802182526510368</v>
          </cell>
          <cell r="O1072">
            <v>-2759096.6499999994</v>
          </cell>
        </row>
        <row r="1073">
          <cell r="A1073" t="str">
            <v>_/_8716_/_822357</v>
          </cell>
          <cell r="B1073">
            <v>0</v>
          </cell>
          <cell r="C1073" t="str">
            <v>8716</v>
          </cell>
          <cell r="D1073" t="str">
            <v>822357</v>
          </cell>
          <cell r="E1073" t="str">
            <v>Mark-up ABL, Multan, Dollar A/C</v>
          </cell>
          <cell r="F1073">
            <v>4169248.46</v>
          </cell>
          <cell r="H1073">
            <v>0</v>
          </cell>
          <cell r="I1073">
            <v>4169248.46</v>
          </cell>
          <cell r="J1073">
            <v>0</v>
          </cell>
          <cell r="K1073">
            <v>4169248.46</v>
          </cell>
          <cell r="M1073">
            <v>3791702.15</v>
          </cell>
          <cell r="N1073">
            <v>9.9571721370572339E-2</v>
          </cell>
          <cell r="O1073">
            <v>377546.31000000006</v>
          </cell>
        </row>
        <row r="1074">
          <cell r="A1074" t="str">
            <v>_/_8716_/_822411</v>
          </cell>
          <cell r="B1074">
            <v>0</v>
          </cell>
          <cell r="C1074" t="str">
            <v>8716</v>
          </cell>
          <cell r="D1074" t="str">
            <v>822411</v>
          </cell>
          <cell r="E1074" t="str">
            <v>Mark-up HBL Corporate Br. Multan, Running Finance</v>
          </cell>
          <cell r="F1074">
            <v>2238.73</v>
          </cell>
          <cell r="H1074">
            <v>0</v>
          </cell>
          <cell r="I1074">
            <v>2238.73</v>
          </cell>
          <cell r="J1074">
            <v>0</v>
          </cell>
          <cell r="K1074">
            <v>2238.73</v>
          </cell>
          <cell r="M1074">
            <v>1435838.41</v>
          </cell>
          <cell r="N1074">
            <v>-0.99844082037058757</v>
          </cell>
          <cell r="O1074">
            <v>-1433599.68</v>
          </cell>
        </row>
        <row r="1075">
          <cell r="A1075" t="str">
            <v>_/_8716_/_822511</v>
          </cell>
          <cell r="B1075">
            <v>0</v>
          </cell>
          <cell r="C1075" t="str">
            <v>8716</v>
          </cell>
          <cell r="D1075" t="str">
            <v>822511</v>
          </cell>
          <cell r="E1075" t="str">
            <v>Mark-up HBL Corporate Br. Multan FIM</v>
          </cell>
          <cell r="F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  <cell r="M1075">
            <v>0</v>
          </cell>
          <cell r="N1075" t="str">
            <v/>
          </cell>
          <cell r="O1075">
            <v>0</v>
          </cell>
        </row>
        <row r="1076">
          <cell r="A1076" t="str">
            <v>_/_8716_/_822513</v>
          </cell>
          <cell r="B1076">
            <v>0</v>
          </cell>
          <cell r="C1076" t="str">
            <v>8716</v>
          </cell>
          <cell r="D1076" t="str">
            <v>822513</v>
          </cell>
          <cell r="E1076" t="str">
            <v>Mark-up ACBL, Multan, FIM</v>
          </cell>
          <cell r="F1076">
            <v>0</v>
          </cell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M1076">
            <v>0</v>
          </cell>
          <cell r="N1076" t="str">
            <v/>
          </cell>
          <cell r="O1076">
            <v>0</v>
          </cell>
        </row>
        <row r="1077">
          <cell r="A1077" t="str">
            <v>_/_8716_/_822551</v>
          </cell>
          <cell r="B1077">
            <v>0</v>
          </cell>
          <cell r="C1077" t="str">
            <v>8716</v>
          </cell>
          <cell r="D1077" t="str">
            <v>822551</v>
          </cell>
          <cell r="E1077" t="str">
            <v>Mark-up HBL, Corporate Br., Mul</v>
          </cell>
          <cell r="F1077">
            <v>7726169.3200000003</v>
          </cell>
          <cell r="H1077">
            <v>0</v>
          </cell>
          <cell r="I1077">
            <v>7726169.3200000003</v>
          </cell>
          <cell r="J1077">
            <v>0</v>
          </cell>
          <cell r="K1077">
            <v>7726169.3200000003</v>
          </cell>
          <cell r="M1077">
            <v>6721337.9800000004</v>
          </cell>
          <cell r="N1077">
            <v>0.14949870739873131</v>
          </cell>
          <cell r="O1077">
            <v>1004831.3399999999</v>
          </cell>
        </row>
        <row r="1078">
          <cell r="A1078" t="str">
            <v>_/_8716_/_822552</v>
          </cell>
          <cell r="B1078">
            <v>0</v>
          </cell>
          <cell r="C1078" t="str">
            <v>8716</v>
          </cell>
          <cell r="D1078" t="str">
            <v>822552</v>
          </cell>
          <cell r="E1078" t="str">
            <v>Mark-up MCB, Qasim Road Br., Mu</v>
          </cell>
          <cell r="F1078">
            <v>1121397.6599999999</v>
          </cell>
          <cell r="H1078">
            <v>0</v>
          </cell>
          <cell r="I1078">
            <v>1121397.6599999999</v>
          </cell>
          <cell r="J1078">
            <v>0</v>
          </cell>
          <cell r="K1078">
            <v>1121397.6599999999</v>
          </cell>
          <cell r="M1078">
            <v>2465673</v>
          </cell>
          <cell r="N1078">
            <v>-0.54519611481327823</v>
          </cell>
          <cell r="O1078">
            <v>-1344275.34</v>
          </cell>
        </row>
        <row r="1079">
          <cell r="A1079" t="str">
            <v>_/_8716_/_822553</v>
          </cell>
          <cell r="B1079">
            <v>0</v>
          </cell>
          <cell r="C1079" t="str">
            <v>8716</v>
          </cell>
          <cell r="D1079" t="str">
            <v>822553</v>
          </cell>
          <cell r="E1079" t="str">
            <v>Mark-up ACBL, Multan, FIM Dollar</v>
          </cell>
          <cell r="F1079">
            <v>488966.65</v>
          </cell>
          <cell r="H1079">
            <v>0</v>
          </cell>
          <cell r="I1079">
            <v>488966.65</v>
          </cell>
          <cell r="J1079">
            <v>0</v>
          </cell>
          <cell r="K1079">
            <v>488966.65</v>
          </cell>
          <cell r="M1079">
            <v>1471331.41</v>
          </cell>
          <cell r="N1079">
            <v>-0.66767062357487494</v>
          </cell>
          <cell r="O1079">
            <v>-982364.75999999989</v>
          </cell>
        </row>
        <row r="1080">
          <cell r="A1080" t="str">
            <v>_/_8716_/_822554</v>
          </cell>
          <cell r="B1080">
            <v>0</v>
          </cell>
          <cell r="C1080" t="str">
            <v>8716</v>
          </cell>
          <cell r="D1080" t="str">
            <v>822554</v>
          </cell>
          <cell r="E1080" t="str">
            <v>Mark-up Al-Habib, Multan, FIM D</v>
          </cell>
          <cell r="F1080">
            <v>97303.26</v>
          </cell>
          <cell r="H1080">
            <v>0</v>
          </cell>
          <cell r="I1080">
            <v>97303.26</v>
          </cell>
          <cell r="J1080">
            <v>0</v>
          </cell>
          <cell r="K1080">
            <v>97303.26</v>
          </cell>
          <cell r="M1080">
            <v>0</v>
          </cell>
          <cell r="N1080" t="str">
            <v/>
          </cell>
          <cell r="O1080">
            <v>97303.26</v>
          </cell>
        </row>
        <row r="1081">
          <cell r="A1081" t="str">
            <v>_/_8716_/_822555</v>
          </cell>
          <cell r="B1081">
            <v>0</v>
          </cell>
          <cell r="C1081" t="str">
            <v>8716</v>
          </cell>
          <cell r="D1081" t="str">
            <v>822555</v>
          </cell>
          <cell r="E1081" t="str">
            <v>Mark-up UBL, Multan, FIM Dollar</v>
          </cell>
          <cell r="F1081">
            <v>4811105.22</v>
          </cell>
          <cell r="H1081">
            <v>0</v>
          </cell>
          <cell r="I1081">
            <v>4811105.22</v>
          </cell>
          <cell r="J1081">
            <v>0</v>
          </cell>
          <cell r="K1081">
            <v>4811105.22</v>
          </cell>
          <cell r="M1081">
            <v>4312988.0599999996</v>
          </cell>
          <cell r="N1081">
            <v>0.11549235775069598</v>
          </cell>
          <cell r="O1081">
            <v>498117.16000000015</v>
          </cell>
        </row>
        <row r="1082">
          <cell r="A1082" t="str">
            <v>_/_8716_/_822556</v>
          </cell>
          <cell r="B1082">
            <v>0</v>
          </cell>
          <cell r="C1082" t="str">
            <v>8716</v>
          </cell>
          <cell r="D1082" t="str">
            <v>822556</v>
          </cell>
          <cell r="E1082" t="str">
            <v>Mark-up Soneri Bank, Multan, FI</v>
          </cell>
          <cell r="F1082">
            <v>23715.26</v>
          </cell>
          <cell r="H1082">
            <v>0</v>
          </cell>
          <cell r="I1082">
            <v>23715.26</v>
          </cell>
          <cell r="J1082">
            <v>0</v>
          </cell>
          <cell r="K1082">
            <v>23715.26</v>
          </cell>
          <cell r="M1082">
            <v>637395.77</v>
          </cell>
          <cell r="N1082">
            <v>-0.962793508968533</v>
          </cell>
          <cell r="O1082">
            <v>-613680.51</v>
          </cell>
        </row>
        <row r="1083">
          <cell r="A1083" t="str">
            <v>_/_8716_/_822557</v>
          </cell>
          <cell r="B1083">
            <v>0</v>
          </cell>
          <cell r="C1083" t="str">
            <v>8716</v>
          </cell>
          <cell r="D1083" t="str">
            <v>822557</v>
          </cell>
          <cell r="E1083" t="str">
            <v>Mark-up Meezan Bank, Multan, FI</v>
          </cell>
          <cell r="F1083">
            <v>275845.46999999997</v>
          </cell>
          <cell r="H1083">
            <v>0</v>
          </cell>
          <cell r="I1083">
            <v>275845.46999999997</v>
          </cell>
          <cell r="J1083">
            <v>0</v>
          </cell>
          <cell r="K1083">
            <v>275845.46999999997</v>
          </cell>
          <cell r="M1083">
            <v>170563.7</v>
          </cell>
          <cell r="N1083">
            <v>0.61725777524760517</v>
          </cell>
          <cell r="O1083">
            <v>105281.76999999996</v>
          </cell>
        </row>
        <row r="1084">
          <cell r="A1084" t="str">
            <v>_/_8716_/_822558</v>
          </cell>
          <cell r="B1084">
            <v>0</v>
          </cell>
          <cell r="C1084" t="str">
            <v>8716</v>
          </cell>
          <cell r="D1084" t="str">
            <v>822558</v>
          </cell>
          <cell r="E1084" t="str">
            <v>Mark-up NBP, Multan, FIM Dollar</v>
          </cell>
          <cell r="F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  <cell r="M1084">
            <v>71049</v>
          </cell>
          <cell r="N1084">
            <v>-1</v>
          </cell>
          <cell r="O1084">
            <v>-71049</v>
          </cell>
        </row>
        <row r="1085">
          <cell r="A1085" t="str">
            <v>_/_8716_/_822612</v>
          </cell>
          <cell r="B1085">
            <v>0</v>
          </cell>
          <cell r="C1085" t="str">
            <v>8716</v>
          </cell>
          <cell r="D1085" t="str">
            <v>822612</v>
          </cell>
          <cell r="E1085" t="str">
            <v>Mark-up MCB Multan FAFB</v>
          </cell>
          <cell r="F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  <cell r="M1085">
            <v>0</v>
          </cell>
          <cell r="N1085" t="str">
            <v/>
          </cell>
          <cell r="O1085">
            <v>0</v>
          </cell>
        </row>
        <row r="1086">
          <cell r="A1086" t="str">
            <v>_/_8716_/_822614</v>
          </cell>
          <cell r="B1086">
            <v>0</v>
          </cell>
          <cell r="C1086" t="str">
            <v>8716</v>
          </cell>
          <cell r="D1086" t="str">
            <v>822614</v>
          </cell>
          <cell r="E1086" t="str">
            <v>Mark up UBL Multan FAFB</v>
          </cell>
          <cell r="F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  <cell r="M1086">
            <v>0</v>
          </cell>
          <cell r="N1086" t="str">
            <v/>
          </cell>
          <cell r="O1086">
            <v>0</v>
          </cell>
        </row>
        <row r="1087">
          <cell r="A1087" t="str">
            <v>_/_8716_/_822711</v>
          </cell>
          <cell r="B1087">
            <v>0</v>
          </cell>
          <cell r="C1087" t="str">
            <v>8716</v>
          </cell>
          <cell r="D1087" t="str">
            <v>822711</v>
          </cell>
          <cell r="E1087" t="str">
            <v>Mark-up Soneri Bank Multan FAPC</v>
          </cell>
          <cell r="F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  <cell r="M1087">
            <v>33140</v>
          </cell>
          <cell r="N1087">
            <v>-1</v>
          </cell>
          <cell r="O1087">
            <v>-33140</v>
          </cell>
        </row>
        <row r="1088">
          <cell r="A1088" t="str">
            <v>_/_8716_/_822810</v>
          </cell>
          <cell r="B1088">
            <v>0</v>
          </cell>
          <cell r="C1088" t="str">
            <v>8716</v>
          </cell>
          <cell r="D1088" t="str">
            <v>822810</v>
          </cell>
          <cell r="E1088" t="str">
            <v>Mark Up on Export Invoices</v>
          </cell>
          <cell r="F1088">
            <v>132085.68</v>
          </cell>
          <cell r="H1088">
            <v>0</v>
          </cell>
          <cell r="I1088">
            <v>132085.68</v>
          </cell>
          <cell r="J1088">
            <v>0</v>
          </cell>
          <cell r="K1088">
            <v>132085.68</v>
          </cell>
          <cell r="M1088">
            <v>287165.95</v>
          </cell>
          <cell r="N1088">
            <v>-0.540037110945779</v>
          </cell>
          <cell r="O1088">
            <v>-155080.27000000002</v>
          </cell>
        </row>
        <row r="1089">
          <cell r="A1089" t="str">
            <v>_/_8716_/_</v>
          </cell>
          <cell r="C1089" t="str">
            <v>8716</v>
          </cell>
          <cell r="E1089" t="str">
            <v>TB Total - Mark-up on Short Term Finances</v>
          </cell>
          <cell r="F1089">
            <v>50242548.889999986</v>
          </cell>
          <cell r="H1089">
            <v>0</v>
          </cell>
          <cell r="I1089">
            <v>50242548.889999986</v>
          </cell>
          <cell r="J1089">
            <v>0</v>
          </cell>
          <cell r="K1089">
            <v>50242548.889999986</v>
          </cell>
          <cell r="M1089">
            <v>101581454.57000002</v>
          </cell>
          <cell r="N1089">
            <v>-0.50539644167649</v>
          </cell>
          <cell r="O1089">
            <v>-51338905.680000037</v>
          </cell>
        </row>
        <row r="1090">
          <cell r="A1090">
            <v>0</v>
          </cell>
          <cell r="C1090" t="str">
            <v>8717</v>
          </cell>
          <cell r="N1090" t="str">
            <v/>
          </cell>
          <cell r="O1090" t="str">
            <v/>
          </cell>
        </row>
        <row r="1091">
          <cell r="A1091" t="str">
            <v>_/_8717_/_822901</v>
          </cell>
          <cell r="B1091">
            <v>0</v>
          </cell>
          <cell r="C1091" t="str">
            <v>8717</v>
          </cell>
          <cell r="D1091" t="str">
            <v>822901</v>
          </cell>
          <cell r="E1091" t="str">
            <v>Export Expenses on Yarn Sale</v>
          </cell>
          <cell r="F1091">
            <v>8551591.5999999996</v>
          </cell>
          <cell r="H1091">
            <v>0</v>
          </cell>
          <cell r="I1091">
            <v>8551591.5999999996</v>
          </cell>
          <cell r="J1091">
            <v>0</v>
          </cell>
          <cell r="K1091">
            <v>8551591.5999999996</v>
          </cell>
          <cell r="M1091">
            <v>9783159.5</v>
          </cell>
          <cell r="N1091">
            <v>-0.12588651958500732</v>
          </cell>
          <cell r="O1091">
            <v>-1231567.9000000004</v>
          </cell>
        </row>
        <row r="1092">
          <cell r="A1092" t="str">
            <v>_/_8717_/_822902</v>
          </cell>
          <cell r="B1092">
            <v>0</v>
          </cell>
          <cell r="C1092" t="str">
            <v>8717</v>
          </cell>
          <cell r="D1092" t="str">
            <v>822902</v>
          </cell>
          <cell r="E1092" t="str">
            <v>Export Expenses on Waste Sale</v>
          </cell>
          <cell r="F1092">
            <v>251262</v>
          </cell>
          <cell r="H1092">
            <v>0</v>
          </cell>
          <cell r="I1092">
            <v>251262</v>
          </cell>
          <cell r="J1092">
            <v>0</v>
          </cell>
          <cell r="K1092">
            <v>251262</v>
          </cell>
          <cell r="M1092">
            <v>354783.5</v>
          </cell>
          <cell r="N1092">
            <v>-0.29178780862131415</v>
          </cell>
          <cell r="O1092">
            <v>-103521.5</v>
          </cell>
        </row>
        <row r="1093">
          <cell r="A1093" t="str">
            <v>_/_8717_/_822903</v>
          </cell>
          <cell r="B1093">
            <v>0</v>
          </cell>
          <cell r="C1093" t="str">
            <v>8717</v>
          </cell>
          <cell r="D1093" t="str">
            <v>822903</v>
          </cell>
          <cell r="E1093" t="str">
            <v>Bank Charges</v>
          </cell>
          <cell r="F1093">
            <v>2041819.3</v>
          </cell>
          <cell r="H1093">
            <v>0</v>
          </cell>
          <cell r="I1093">
            <v>2041819.3</v>
          </cell>
          <cell r="J1093">
            <v>0</v>
          </cell>
          <cell r="K1093">
            <v>2041819.3</v>
          </cell>
          <cell r="M1093">
            <v>3601312.38</v>
          </cell>
          <cell r="N1093">
            <v>-0.43303465943712438</v>
          </cell>
          <cell r="O1093">
            <v>-1559493.0799999998</v>
          </cell>
        </row>
        <row r="1094">
          <cell r="A1094" t="str">
            <v>_/_8717_/_822904</v>
          </cell>
          <cell r="B1094">
            <v>0</v>
          </cell>
          <cell r="C1094" t="str">
            <v>8717</v>
          </cell>
          <cell r="D1094" t="str">
            <v>822904</v>
          </cell>
          <cell r="E1094" t="str">
            <v>Bank Guarantee Commission</v>
          </cell>
          <cell r="F1094">
            <v>896214</v>
          </cell>
          <cell r="H1094">
            <v>0</v>
          </cell>
          <cell r="I1094">
            <v>896214</v>
          </cell>
          <cell r="J1094">
            <v>0</v>
          </cell>
          <cell r="K1094">
            <v>896214</v>
          </cell>
          <cell r="M1094">
            <v>1326900</v>
          </cell>
          <cell r="N1094">
            <v>-0.32458060140176354</v>
          </cell>
          <cell r="O1094">
            <v>-430686</v>
          </cell>
        </row>
        <row r="1095">
          <cell r="A1095" t="str">
            <v>_/_8717_/_822905</v>
          </cell>
          <cell r="B1095">
            <v>0</v>
          </cell>
          <cell r="C1095" t="str">
            <v>8717</v>
          </cell>
          <cell r="D1095" t="str">
            <v>822905</v>
          </cell>
          <cell r="E1095" t="str">
            <v>Adhesive Stamps</v>
          </cell>
          <cell r="F1095">
            <v>326770</v>
          </cell>
          <cell r="H1095">
            <v>0</v>
          </cell>
          <cell r="I1095">
            <v>326770</v>
          </cell>
          <cell r="J1095">
            <v>0</v>
          </cell>
          <cell r="K1095">
            <v>326770</v>
          </cell>
          <cell r="M1095">
            <v>389475</v>
          </cell>
          <cell r="N1095">
            <v>-0.16099878040952564</v>
          </cell>
          <cell r="O1095">
            <v>-62705</v>
          </cell>
        </row>
        <row r="1096">
          <cell r="A1096" t="str">
            <v>_/_8717_/_822907</v>
          </cell>
          <cell r="B1096">
            <v>0</v>
          </cell>
          <cell r="C1096" t="str">
            <v>8717</v>
          </cell>
          <cell r="D1096" t="str">
            <v>822907</v>
          </cell>
          <cell r="E1096" t="str">
            <v>Charges on Local L/C s</v>
          </cell>
          <cell r="F1096">
            <v>4449785.3499999996</v>
          </cell>
          <cell r="H1096">
            <v>0</v>
          </cell>
          <cell r="I1096">
            <v>4449785.3499999996</v>
          </cell>
          <cell r="J1096">
            <v>0</v>
          </cell>
          <cell r="K1096">
            <v>4449785.3499999996</v>
          </cell>
          <cell r="M1096">
            <v>3611438.29</v>
          </cell>
          <cell r="N1096">
            <v>0.23213661502160116</v>
          </cell>
          <cell r="O1096">
            <v>838347.05999999959</v>
          </cell>
        </row>
        <row r="1097">
          <cell r="A1097" t="str">
            <v>_/_8717_/_</v>
          </cell>
          <cell r="C1097" t="str">
            <v>8717</v>
          </cell>
          <cell r="E1097" t="str">
            <v>TB Total - Bank charges</v>
          </cell>
          <cell r="F1097">
            <v>16517442.25</v>
          </cell>
          <cell r="H1097">
            <v>0</v>
          </cell>
          <cell r="I1097">
            <v>16517442.25</v>
          </cell>
          <cell r="J1097">
            <v>0</v>
          </cell>
          <cell r="K1097">
            <v>16517442.25</v>
          </cell>
          <cell r="M1097">
            <v>19067068.669999998</v>
          </cell>
          <cell r="N1097">
            <v>-0.13371884604430903</v>
          </cell>
          <cell r="O1097">
            <v>-2549626.4199999981</v>
          </cell>
        </row>
        <row r="1098">
          <cell r="A1098">
            <v>0</v>
          </cell>
          <cell r="C1098" t="str">
            <v>8718</v>
          </cell>
          <cell r="N1098" t="str">
            <v/>
          </cell>
          <cell r="O1098" t="str">
            <v/>
          </cell>
        </row>
        <row r="1099">
          <cell r="A1099" t="str">
            <v>_/_8718_/_823100</v>
          </cell>
          <cell r="B1099">
            <v>0</v>
          </cell>
          <cell r="C1099" t="str">
            <v>8718</v>
          </cell>
          <cell r="D1099" t="str">
            <v>823100</v>
          </cell>
          <cell r="E1099" t="str">
            <v>Dividend on Preference Shares</v>
          </cell>
          <cell r="F1099">
            <v>15608492</v>
          </cell>
          <cell r="H1099">
            <v>0</v>
          </cell>
          <cell r="I1099">
            <v>15608492</v>
          </cell>
          <cell r="J1099">
            <v>0</v>
          </cell>
          <cell r="K1099">
            <v>15608492</v>
          </cell>
          <cell r="M1099">
            <v>21008219</v>
          </cell>
          <cell r="N1099">
            <v>-0.25702926078598093</v>
          </cell>
          <cell r="O1099">
            <v>-5399727</v>
          </cell>
        </row>
        <row r="1100">
          <cell r="A1100" t="str">
            <v>_/_8718_/_</v>
          </cell>
          <cell r="C1100" t="str">
            <v>8718</v>
          </cell>
          <cell r="E1100" t="str">
            <v>TB Total - Dividend on preference shares</v>
          </cell>
          <cell r="F1100">
            <v>15608492</v>
          </cell>
          <cell r="H1100">
            <v>0</v>
          </cell>
          <cell r="I1100">
            <v>15608492</v>
          </cell>
          <cell r="J1100">
            <v>0</v>
          </cell>
          <cell r="K1100">
            <v>15608492</v>
          </cell>
          <cell r="M1100">
            <v>21008219</v>
          </cell>
          <cell r="N1100">
            <v>-0.25702926078598093</v>
          </cell>
          <cell r="O1100">
            <v>-5399727</v>
          </cell>
        </row>
        <row r="1101">
          <cell r="A1101">
            <v>0</v>
          </cell>
          <cell r="C1101" t="str">
            <v>8811</v>
          </cell>
          <cell r="N1101" t="str">
            <v/>
          </cell>
          <cell r="O1101" t="str">
            <v/>
          </cell>
        </row>
        <row r="1102">
          <cell r="A1102" t="str">
            <v>_/_8811_/_841100</v>
          </cell>
          <cell r="B1102">
            <v>0</v>
          </cell>
          <cell r="C1102" t="str">
            <v>8811</v>
          </cell>
          <cell r="D1102" t="str">
            <v>841100</v>
          </cell>
          <cell r="E1102" t="str">
            <v>Provision for Taxation-Expense A/C</v>
          </cell>
          <cell r="F1102">
            <v>13061159</v>
          </cell>
          <cell r="H1102">
            <v>0</v>
          </cell>
          <cell r="I1102">
            <v>13061159</v>
          </cell>
          <cell r="J1102">
            <v>0</v>
          </cell>
          <cell r="K1102">
            <v>13061159</v>
          </cell>
          <cell r="M1102">
            <v>34626298</v>
          </cell>
          <cell r="N1102">
            <v>-0.62279655191554117</v>
          </cell>
          <cell r="O1102">
            <v>-21565139</v>
          </cell>
        </row>
        <row r="1103">
          <cell r="A1103" t="str">
            <v>_/_8811_/_</v>
          </cell>
          <cell r="C1103" t="str">
            <v>8811</v>
          </cell>
          <cell r="E1103" t="str">
            <v>TB Total - Current and prior years - net</v>
          </cell>
          <cell r="F1103">
            <v>13061159</v>
          </cell>
          <cell r="H1103">
            <v>0</v>
          </cell>
          <cell r="I1103">
            <v>13061159</v>
          </cell>
          <cell r="J1103">
            <v>0</v>
          </cell>
          <cell r="K1103">
            <v>13061159</v>
          </cell>
          <cell r="M1103">
            <v>34626298</v>
          </cell>
          <cell r="N1103">
            <v>-0.62279655191554117</v>
          </cell>
          <cell r="O1103">
            <v>-21565139</v>
          </cell>
        </row>
        <row r="1104">
          <cell r="A1104">
            <v>0</v>
          </cell>
          <cell r="C1104" t="str">
            <v>8821</v>
          </cell>
          <cell r="N1104" t="str">
            <v/>
          </cell>
          <cell r="O1104" t="str">
            <v/>
          </cell>
        </row>
        <row r="1105">
          <cell r="A1105" t="str">
            <v>_/_8821_/_431200</v>
          </cell>
          <cell r="B1105">
            <v>0</v>
          </cell>
          <cell r="C1105" t="str">
            <v>8821</v>
          </cell>
          <cell r="D1105" t="str">
            <v>431200</v>
          </cell>
          <cell r="E1105" t="str">
            <v>Deferred Liability for Taxation</v>
          </cell>
          <cell r="F1105">
            <v>418329000</v>
          </cell>
          <cell r="H1105">
            <v>0</v>
          </cell>
          <cell r="I1105">
            <v>418329000</v>
          </cell>
          <cell r="J1105">
            <v>0</v>
          </cell>
          <cell r="K1105">
            <v>418329000</v>
          </cell>
          <cell r="M1105">
            <v>0</v>
          </cell>
          <cell r="N1105" t="str">
            <v/>
          </cell>
          <cell r="O1105">
            <v>418329000</v>
          </cell>
        </row>
        <row r="1106">
          <cell r="A1106" t="str">
            <v>_/_8821_/_841100A</v>
          </cell>
          <cell r="B1106">
            <v>0</v>
          </cell>
          <cell r="C1106" t="str">
            <v>8821</v>
          </cell>
          <cell r="D1106" t="str">
            <v>841100A</v>
          </cell>
          <cell r="E1106" t="str">
            <v>Provision for deferred  taxation expense</v>
          </cell>
          <cell r="F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M1106">
            <v>36401000</v>
          </cell>
          <cell r="N1106">
            <v>-1</v>
          </cell>
          <cell r="O1106">
            <v>-36401000</v>
          </cell>
        </row>
        <row r="1107">
          <cell r="A1107" t="str">
            <v>_/_8821_/_</v>
          </cell>
          <cell r="C1107" t="str">
            <v>8821</v>
          </cell>
          <cell r="E1107" t="str">
            <v>TB Total - Deferred taxation</v>
          </cell>
          <cell r="F1107">
            <v>418329000</v>
          </cell>
          <cell r="H1107">
            <v>0</v>
          </cell>
          <cell r="I1107">
            <v>418329000</v>
          </cell>
          <cell r="J1107">
            <v>0</v>
          </cell>
          <cell r="K1107">
            <v>418329000</v>
          </cell>
          <cell r="M1107">
            <v>36401000</v>
          </cell>
          <cell r="N1107">
            <v>10.492239224197137</v>
          </cell>
          <cell r="O1107">
            <v>381928000</v>
          </cell>
        </row>
        <row r="1108">
          <cell r="A1108" t="str">
            <v>_/_GrandTotal_/_</v>
          </cell>
          <cell r="C1108" t="str">
            <v>Grand Total</v>
          </cell>
          <cell r="F1108">
            <v>-3.0398368835449219E-6</v>
          </cell>
          <cell r="H1108">
            <v>0</v>
          </cell>
          <cell r="I1108">
            <v>-3.0398368835449219E-6</v>
          </cell>
          <cell r="J1108">
            <v>0</v>
          </cell>
          <cell r="K1108">
            <v>-3.0398368835449219E-6</v>
          </cell>
          <cell r="M1108">
            <v>-2.1308660507202148E-6</v>
          </cell>
          <cell r="N1108">
            <v>0.42657342657342656</v>
          </cell>
          <cell r="O1108">
            <v>-9.0897083282470703E-7</v>
          </cell>
        </row>
      </sheetData>
      <sheetData sheetId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>
            <v>2007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4">
          <cell r="F4">
            <v>18631571.789999999</v>
          </cell>
          <cell r="G4">
            <v>0</v>
          </cell>
          <cell r="H4">
            <v>18631571.789999999</v>
          </cell>
          <cell r="I4">
            <v>0</v>
          </cell>
          <cell r="J4">
            <v>18631571.789999999</v>
          </cell>
          <cell r="K4">
            <v>13699242</v>
          </cell>
        </row>
        <row r="5">
          <cell r="F5">
            <v>327649.33</v>
          </cell>
          <cell r="G5">
            <v>0</v>
          </cell>
          <cell r="H5">
            <v>327649.33</v>
          </cell>
          <cell r="I5">
            <v>0</v>
          </cell>
          <cell r="J5">
            <v>327649.33</v>
          </cell>
          <cell r="K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F12">
            <v>18959221.119999997</v>
          </cell>
          <cell r="G12">
            <v>0</v>
          </cell>
          <cell r="H12">
            <v>18959221.119999997</v>
          </cell>
          <cell r="I12">
            <v>0</v>
          </cell>
          <cell r="J12">
            <v>18959221.119999997</v>
          </cell>
          <cell r="K12">
            <v>13699242</v>
          </cell>
        </row>
        <row r="14">
          <cell r="F14">
            <v>50283160.100000001</v>
          </cell>
          <cell r="G14">
            <v>0</v>
          </cell>
          <cell r="H14">
            <v>50283160.100000001</v>
          </cell>
          <cell r="I14">
            <v>0</v>
          </cell>
          <cell r="J14">
            <v>50283160.100000001</v>
          </cell>
          <cell r="K14">
            <v>53991639.93</v>
          </cell>
        </row>
        <row r="15">
          <cell r="F15">
            <v>50283160.100000001</v>
          </cell>
          <cell r="G15">
            <v>0</v>
          </cell>
          <cell r="H15">
            <v>50283160.100000001</v>
          </cell>
          <cell r="I15">
            <v>0</v>
          </cell>
          <cell r="J15">
            <v>50283160.100000001</v>
          </cell>
          <cell r="K15">
            <v>53991639.93</v>
          </cell>
        </row>
        <row r="17">
          <cell r="F17">
            <v>77324.73</v>
          </cell>
          <cell r="G17">
            <v>0</v>
          </cell>
          <cell r="H17">
            <v>77324.73</v>
          </cell>
          <cell r="I17">
            <v>0</v>
          </cell>
          <cell r="J17">
            <v>77324.73</v>
          </cell>
          <cell r="K17">
            <v>55017.279999999999</v>
          </cell>
        </row>
        <row r="18">
          <cell r="F18">
            <v>77324.73</v>
          </cell>
          <cell r="G18">
            <v>0</v>
          </cell>
          <cell r="H18">
            <v>77324.73</v>
          </cell>
          <cell r="I18">
            <v>0</v>
          </cell>
          <cell r="J18">
            <v>77324.73</v>
          </cell>
          <cell r="K18">
            <v>55017.279999999999</v>
          </cell>
        </row>
        <row r="20">
          <cell r="F20">
            <v>-1770315.59</v>
          </cell>
          <cell r="G20">
            <v>0</v>
          </cell>
          <cell r="H20">
            <v>-1770315.59</v>
          </cell>
          <cell r="I20">
            <v>0</v>
          </cell>
          <cell r="J20">
            <v>-1770315.59</v>
          </cell>
          <cell r="K20">
            <v>-1770315.59</v>
          </cell>
        </row>
        <row r="21">
          <cell r="F21">
            <v>-1770315.59</v>
          </cell>
          <cell r="G21">
            <v>0</v>
          </cell>
          <cell r="H21">
            <v>-1770315.59</v>
          </cell>
          <cell r="I21">
            <v>0</v>
          </cell>
          <cell r="J21">
            <v>-1770315.59</v>
          </cell>
          <cell r="K21">
            <v>-1770315.59</v>
          </cell>
        </row>
        <row r="23">
          <cell r="F23">
            <v>1575892351.0799999</v>
          </cell>
          <cell r="G23">
            <v>0</v>
          </cell>
          <cell r="H23">
            <v>1575892351.0799999</v>
          </cell>
          <cell r="I23">
            <v>0</v>
          </cell>
          <cell r="J23">
            <v>1575892351.0799999</v>
          </cell>
          <cell r="K23">
            <v>788825525</v>
          </cell>
        </row>
        <row r="24">
          <cell r="F24">
            <v>1575892351.0799999</v>
          </cell>
          <cell r="G24">
            <v>0</v>
          </cell>
          <cell r="H24">
            <v>1575892351.0799999</v>
          </cell>
          <cell r="I24">
            <v>0</v>
          </cell>
          <cell r="J24">
            <v>1575892351.0799999</v>
          </cell>
          <cell r="K24">
            <v>788825525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32576000</v>
          </cell>
          <cell r="G30">
            <v>0</v>
          </cell>
          <cell r="H30">
            <v>32576000</v>
          </cell>
          <cell r="I30">
            <v>0</v>
          </cell>
          <cell r="J30">
            <v>32576000</v>
          </cell>
          <cell r="K30">
            <v>30637000</v>
          </cell>
        </row>
        <row r="31">
          <cell r="F31">
            <v>32576000</v>
          </cell>
          <cell r="G31">
            <v>0</v>
          </cell>
          <cell r="H31">
            <v>32576000</v>
          </cell>
          <cell r="I31">
            <v>0</v>
          </cell>
          <cell r="J31">
            <v>32576000</v>
          </cell>
          <cell r="K31">
            <v>30637000</v>
          </cell>
        </row>
        <row r="33">
          <cell r="F33">
            <v>226112611.06999999</v>
          </cell>
          <cell r="G33">
            <v>0</v>
          </cell>
          <cell r="H33">
            <v>226112611.06999999</v>
          </cell>
          <cell r="I33">
            <v>0</v>
          </cell>
          <cell r="J33">
            <v>226112611.06999999</v>
          </cell>
          <cell r="K33">
            <v>181944064.12</v>
          </cell>
        </row>
        <row r="34">
          <cell r="F34">
            <v>226112611.06999999</v>
          </cell>
          <cell r="G34">
            <v>0</v>
          </cell>
          <cell r="H34">
            <v>226112611.06999999</v>
          </cell>
          <cell r="I34">
            <v>0</v>
          </cell>
          <cell r="J34">
            <v>226112611.06999999</v>
          </cell>
          <cell r="K34">
            <v>181944064.12</v>
          </cell>
        </row>
        <row r="36">
          <cell r="F36">
            <v>5843394.0700000003</v>
          </cell>
          <cell r="G36">
            <v>0</v>
          </cell>
          <cell r="H36">
            <v>5843394.0700000003</v>
          </cell>
          <cell r="I36">
            <v>0</v>
          </cell>
          <cell r="J36">
            <v>5843394.0700000003</v>
          </cell>
          <cell r="K36">
            <v>5782045.5999999996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F38">
            <v>5843394.0700000003</v>
          </cell>
          <cell r="G38">
            <v>0</v>
          </cell>
          <cell r="H38">
            <v>5843394.0700000003</v>
          </cell>
          <cell r="I38">
            <v>0</v>
          </cell>
          <cell r="J38">
            <v>5843394.0700000003</v>
          </cell>
          <cell r="K38">
            <v>5782045.5999999996</v>
          </cell>
        </row>
        <row r="40">
          <cell r="F40">
            <v>259099775.38</v>
          </cell>
          <cell r="G40">
            <v>0</v>
          </cell>
          <cell r="H40">
            <v>259099775.38</v>
          </cell>
          <cell r="I40">
            <v>0</v>
          </cell>
          <cell r="J40">
            <v>259099775.38</v>
          </cell>
          <cell r="K40">
            <v>336706200</v>
          </cell>
        </row>
        <row r="41">
          <cell r="F41">
            <v>259099775.38</v>
          </cell>
          <cell r="G41">
            <v>0</v>
          </cell>
          <cell r="H41">
            <v>259099775.38</v>
          </cell>
          <cell r="I41">
            <v>0</v>
          </cell>
          <cell r="J41">
            <v>259099775.38</v>
          </cell>
          <cell r="K41">
            <v>336706200</v>
          </cell>
        </row>
        <row r="43">
          <cell r="F43">
            <v>208364984.19</v>
          </cell>
          <cell r="G43">
            <v>0</v>
          </cell>
          <cell r="H43">
            <v>208364984.19</v>
          </cell>
          <cell r="I43">
            <v>0</v>
          </cell>
          <cell r="J43">
            <v>208364984.19</v>
          </cell>
          <cell r="K43">
            <v>113403726.75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F46">
            <v>208364984.19</v>
          </cell>
          <cell r="G46">
            <v>0</v>
          </cell>
          <cell r="H46">
            <v>208364984.19</v>
          </cell>
          <cell r="I46">
            <v>0</v>
          </cell>
          <cell r="J46">
            <v>208364984.19</v>
          </cell>
          <cell r="K46">
            <v>113403726.75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7810308.8499999996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1884655.94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881494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8400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3518990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14103848.789999999</v>
          </cell>
        </row>
        <row r="55">
          <cell r="F55">
            <v>24609445</v>
          </cell>
          <cell r="G55">
            <v>0</v>
          </cell>
          <cell r="H55">
            <v>24609445</v>
          </cell>
          <cell r="I55">
            <v>0</v>
          </cell>
          <cell r="J55">
            <v>24609445</v>
          </cell>
          <cell r="K55">
            <v>1035703</v>
          </cell>
        </row>
        <row r="56">
          <cell r="F56">
            <v>231803</v>
          </cell>
          <cell r="G56">
            <v>0</v>
          </cell>
          <cell r="H56">
            <v>231803</v>
          </cell>
          <cell r="I56">
            <v>0</v>
          </cell>
          <cell r="J56">
            <v>231803</v>
          </cell>
          <cell r="K56">
            <v>2288023</v>
          </cell>
        </row>
        <row r="57">
          <cell r="F57">
            <v>17309678.960000001</v>
          </cell>
          <cell r="G57">
            <v>0</v>
          </cell>
          <cell r="H57">
            <v>17309678.960000001</v>
          </cell>
          <cell r="I57">
            <v>0</v>
          </cell>
          <cell r="J57">
            <v>17309678.960000001</v>
          </cell>
          <cell r="K57">
            <v>4797581.8600000003</v>
          </cell>
        </row>
        <row r="58">
          <cell r="F58">
            <v>5892498.9900000002</v>
          </cell>
          <cell r="G58">
            <v>0</v>
          </cell>
          <cell r="H58">
            <v>5892498.9900000002</v>
          </cell>
          <cell r="I58">
            <v>0</v>
          </cell>
          <cell r="J58">
            <v>5892498.9900000002</v>
          </cell>
          <cell r="K58">
            <v>5721182.9900000002</v>
          </cell>
        </row>
        <row r="59">
          <cell r="F59">
            <v>7785699.6200000001</v>
          </cell>
          <cell r="G59">
            <v>0</v>
          </cell>
          <cell r="H59">
            <v>7785699.6200000001</v>
          </cell>
          <cell r="I59">
            <v>0</v>
          </cell>
          <cell r="J59">
            <v>7785699.6200000001</v>
          </cell>
          <cell r="K59">
            <v>5703596</v>
          </cell>
        </row>
        <row r="60">
          <cell r="F60">
            <v>5696562.96</v>
          </cell>
          <cell r="G60">
            <v>0</v>
          </cell>
          <cell r="H60">
            <v>5696562.96</v>
          </cell>
          <cell r="I60">
            <v>0</v>
          </cell>
          <cell r="J60">
            <v>5696562.96</v>
          </cell>
          <cell r="K60">
            <v>463802.02</v>
          </cell>
        </row>
        <row r="61">
          <cell r="F61">
            <v>314038</v>
          </cell>
          <cell r="G61">
            <v>0</v>
          </cell>
          <cell r="H61">
            <v>314038</v>
          </cell>
          <cell r="I61">
            <v>0</v>
          </cell>
          <cell r="J61">
            <v>314038</v>
          </cell>
          <cell r="K61">
            <v>169216</v>
          </cell>
        </row>
        <row r="62">
          <cell r="F62">
            <v>61839726.530000001</v>
          </cell>
          <cell r="G62">
            <v>0</v>
          </cell>
          <cell r="H62">
            <v>61839726.530000001</v>
          </cell>
          <cell r="I62">
            <v>0</v>
          </cell>
          <cell r="J62">
            <v>61839726.530000001</v>
          </cell>
          <cell r="K62">
            <v>20179104.870000001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300000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300000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9">
          <cell r="F69">
            <v>3263.23</v>
          </cell>
          <cell r="G69">
            <v>0</v>
          </cell>
          <cell r="H69">
            <v>3263.23</v>
          </cell>
          <cell r="I69">
            <v>0</v>
          </cell>
          <cell r="J69">
            <v>3263.23</v>
          </cell>
          <cell r="K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230466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2236167</v>
          </cell>
        </row>
        <row r="72">
          <cell r="F72">
            <v>3263.23</v>
          </cell>
          <cell r="G72">
            <v>0</v>
          </cell>
          <cell r="H72">
            <v>3263.23</v>
          </cell>
          <cell r="I72">
            <v>0</v>
          </cell>
          <cell r="J72">
            <v>3263.23</v>
          </cell>
          <cell r="K72">
            <v>2466633</v>
          </cell>
        </row>
        <row r="74">
          <cell r="F74">
            <v>5915321.8899999997</v>
          </cell>
          <cell r="G74">
            <v>0</v>
          </cell>
          <cell r="H74">
            <v>5915321.8899999997</v>
          </cell>
          <cell r="I74">
            <v>0</v>
          </cell>
          <cell r="J74">
            <v>5915321.8899999997</v>
          </cell>
          <cell r="K74">
            <v>27777806</v>
          </cell>
        </row>
        <row r="75">
          <cell r="F75">
            <v>1611779.93</v>
          </cell>
          <cell r="G75">
            <v>0</v>
          </cell>
          <cell r="H75">
            <v>1611779.93</v>
          </cell>
          <cell r="I75">
            <v>0</v>
          </cell>
          <cell r="J75">
            <v>1611779.93</v>
          </cell>
          <cell r="K75">
            <v>702313.99</v>
          </cell>
        </row>
        <row r="76">
          <cell r="F76">
            <v>7527101.8199999994</v>
          </cell>
          <cell r="G76">
            <v>0</v>
          </cell>
          <cell r="H76">
            <v>7527101.8199999994</v>
          </cell>
          <cell r="I76">
            <v>0</v>
          </cell>
          <cell r="J76">
            <v>7527101.8199999994</v>
          </cell>
          <cell r="K76">
            <v>28480119.989999998</v>
          </cell>
        </row>
        <row r="78">
          <cell r="F78">
            <v>115500</v>
          </cell>
          <cell r="G78">
            <v>0</v>
          </cell>
          <cell r="H78">
            <v>115500</v>
          </cell>
          <cell r="I78">
            <v>0</v>
          </cell>
          <cell r="J78">
            <v>115500</v>
          </cell>
          <cell r="K78">
            <v>115500</v>
          </cell>
        </row>
        <row r="79">
          <cell r="F79">
            <v>2165000</v>
          </cell>
          <cell r="G79">
            <v>0</v>
          </cell>
          <cell r="H79">
            <v>2165000</v>
          </cell>
          <cell r="I79">
            <v>0</v>
          </cell>
          <cell r="J79">
            <v>2165000</v>
          </cell>
          <cell r="K79">
            <v>2165000</v>
          </cell>
        </row>
        <row r="80">
          <cell r="F80">
            <v>2280500</v>
          </cell>
          <cell r="G80">
            <v>0</v>
          </cell>
          <cell r="H80">
            <v>2280500</v>
          </cell>
          <cell r="I80">
            <v>0</v>
          </cell>
          <cell r="J80">
            <v>2280500</v>
          </cell>
          <cell r="K80">
            <v>2280500</v>
          </cell>
        </row>
        <row r="82">
          <cell r="F82">
            <v>446671</v>
          </cell>
          <cell r="G82">
            <v>0</v>
          </cell>
          <cell r="H82">
            <v>446671</v>
          </cell>
          <cell r="I82">
            <v>0</v>
          </cell>
          <cell r="J82">
            <v>446671</v>
          </cell>
          <cell r="K82">
            <v>1173983</v>
          </cell>
        </row>
        <row r="83">
          <cell r="F83">
            <v>1486544.24</v>
          </cell>
          <cell r="G83">
            <v>0</v>
          </cell>
          <cell r="H83">
            <v>1486544.24</v>
          </cell>
          <cell r="I83">
            <v>0</v>
          </cell>
          <cell r="J83">
            <v>1486544.24</v>
          </cell>
          <cell r="K83">
            <v>0</v>
          </cell>
        </row>
        <row r="84">
          <cell r="F84">
            <v>4577348.5999999996</v>
          </cell>
          <cell r="G84">
            <v>0</v>
          </cell>
          <cell r="H84">
            <v>4577348.5999999996</v>
          </cell>
          <cell r="I84">
            <v>0</v>
          </cell>
          <cell r="J84">
            <v>4577348.5999999996</v>
          </cell>
          <cell r="K84">
            <v>1603.33</v>
          </cell>
        </row>
        <row r="85">
          <cell r="F85">
            <v>47499.02</v>
          </cell>
          <cell r="G85">
            <v>0</v>
          </cell>
          <cell r="H85">
            <v>47499.02</v>
          </cell>
          <cell r="I85">
            <v>0</v>
          </cell>
          <cell r="J85">
            <v>47499.02</v>
          </cell>
          <cell r="K85">
            <v>1021.16</v>
          </cell>
        </row>
        <row r="86">
          <cell r="F86">
            <v>6735.96</v>
          </cell>
          <cell r="G86">
            <v>0</v>
          </cell>
          <cell r="H86">
            <v>6735.96</v>
          </cell>
          <cell r="I86">
            <v>0</v>
          </cell>
          <cell r="J86">
            <v>6735.96</v>
          </cell>
          <cell r="K86">
            <v>0</v>
          </cell>
        </row>
        <row r="87">
          <cell r="F87">
            <v>90151.82</v>
          </cell>
          <cell r="G87">
            <v>0</v>
          </cell>
          <cell r="H87">
            <v>90151.82</v>
          </cell>
          <cell r="I87">
            <v>0</v>
          </cell>
          <cell r="J87">
            <v>90151.82</v>
          </cell>
          <cell r="K87">
            <v>579</v>
          </cell>
        </row>
        <row r="88">
          <cell r="F88">
            <v>337677.67</v>
          </cell>
          <cell r="G88">
            <v>0</v>
          </cell>
          <cell r="H88">
            <v>337677.67</v>
          </cell>
          <cell r="I88">
            <v>0</v>
          </cell>
          <cell r="J88">
            <v>337677.67</v>
          </cell>
          <cell r="K88">
            <v>12836.66</v>
          </cell>
        </row>
        <row r="89">
          <cell r="F89">
            <v>47825.46</v>
          </cell>
          <cell r="G89">
            <v>0</v>
          </cell>
          <cell r="H89">
            <v>47825.46</v>
          </cell>
          <cell r="I89">
            <v>0</v>
          </cell>
          <cell r="J89">
            <v>47825.46</v>
          </cell>
          <cell r="K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F91">
            <v>16000</v>
          </cell>
          <cell r="G91">
            <v>0</v>
          </cell>
          <cell r="H91">
            <v>16000</v>
          </cell>
          <cell r="I91">
            <v>0</v>
          </cell>
          <cell r="J91">
            <v>16000</v>
          </cell>
          <cell r="K91">
            <v>0</v>
          </cell>
        </row>
        <row r="92">
          <cell r="F92">
            <v>7056453.7699999996</v>
          </cell>
          <cell r="G92">
            <v>0</v>
          </cell>
          <cell r="H92">
            <v>7056453.7699999996</v>
          </cell>
          <cell r="I92">
            <v>0</v>
          </cell>
          <cell r="J92">
            <v>7056453.7699999996</v>
          </cell>
          <cell r="K92">
            <v>1190023.1499999999</v>
          </cell>
        </row>
        <row r="94">
          <cell r="F94">
            <v>2502750.7999999998</v>
          </cell>
          <cell r="G94">
            <v>0</v>
          </cell>
          <cell r="H94">
            <v>2502750.7999999998</v>
          </cell>
          <cell r="I94">
            <v>0</v>
          </cell>
          <cell r="J94">
            <v>2502750.7999999998</v>
          </cell>
          <cell r="K94">
            <v>187939.8</v>
          </cell>
        </row>
        <row r="95">
          <cell r="F95">
            <v>106822.5</v>
          </cell>
          <cell r="G95">
            <v>0</v>
          </cell>
          <cell r="H95">
            <v>106822.5</v>
          </cell>
          <cell r="I95">
            <v>0</v>
          </cell>
          <cell r="J95">
            <v>106822.5</v>
          </cell>
          <cell r="K95">
            <v>70650</v>
          </cell>
        </row>
        <row r="96">
          <cell r="F96">
            <v>372045.52</v>
          </cell>
          <cell r="G96">
            <v>0</v>
          </cell>
          <cell r="H96">
            <v>372045.52</v>
          </cell>
          <cell r="I96">
            <v>0</v>
          </cell>
          <cell r="J96">
            <v>372045.52</v>
          </cell>
          <cell r="K96">
            <v>263017.46999999997</v>
          </cell>
        </row>
        <row r="97">
          <cell r="F97">
            <v>110040.35</v>
          </cell>
          <cell r="G97">
            <v>0</v>
          </cell>
          <cell r="H97">
            <v>110040.35</v>
          </cell>
          <cell r="I97">
            <v>0</v>
          </cell>
          <cell r="J97">
            <v>110040.35</v>
          </cell>
          <cell r="K97">
            <v>110039.11</v>
          </cell>
        </row>
        <row r="98">
          <cell r="F98">
            <v>812686</v>
          </cell>
          <cell r="G98">
            <v>0</v>
          </cell>
          <cell r="H98">
            <v>812686</v>
          </cell>
          <cell r="I98">
            <v>0</v>
          </cell>
          <cell r="J98">
            <v>812686</v>
          </cell>
          <cell r="K98">
            <v>812231</v>
          </cell>
        </row>
        <row r="99">
          <cell r="F99">
            <v>73700</v>
          </cell>
          <cell r="G99">
            <v>0</v>
          </cell>
          <cell r="H99">
            <v>73700</v>
          </cell>
          <cell r="I99">
            <v>0</v>
          </cell>
          <cell r="J99">
            <v>73700</v>
          </cell>
          <cell r="K99">
            <v>46750</v>
          </cell>
        </row>
        <row r="100">
          <cell r="F100">
            <v>923985.61</v>
          </cell>
          <cell r="G100">
            <v>0</v>
          </cell>
          <cell r="H100">
            <v>923985.61</v>
          </cell>
          <cell r="I100">
            <v>0</v>
          </cell>
          <cell r="J100">
            <v>923985.61</v>
          </cell>
          <cell r="K100">
            <v>591666.62</v>
          </cell>
        </row>
        <row r="101">
          <cell r="F101">
            <v>234740</v>
          </cell>
          <cell r="G101">
            <v>0</v>
          </cell>
          <cell r="H101">
            <v>234740</v>
          </cell>
          <cell r="I101">
            <v>0</v>
          </cell>
          <cell r="J101">
            <v>234740</v>
          </cell>
          <cell r="K101">
            <v>80740</v>
          </cell>
        </row>
        <row r="102">
          <cell r="F102">
            <v>45739287.670000002</v>
          </cell>
          <cell r="G102">
            <v>0</v>
          </cell>
          <cell r="H102">
            <v>45739287.670000002</v>
          </cell>
          <cell r="I102">
            <v>0</v>
          </cell>
          <cell r="J102">
            <v>45739287.670000002</v>
          </cell>
          <cell r="K102">
            <v>32814333.670000002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F105">
            <v>50876058.450000003</v>
          </cell>
          <cell r="G105">
            <v>0</v>
          </cell>
          <cell r="H105">
            <v>50876058.450000003</v>
          </cell>
          <cell r="I105">
            <v>0</v>
          </cell>
          <cell r="J105">
            <v>50876058.450000003</v>
          </cell>
          <cell r="K105">
            <v>34977367.670000002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10">
          <cell r="F110">
            <v>14695701</v>
          </cell>
          <cell r="G110">
            <v>0</v>
          </cell>
          <cell r="H110">
            <v>14695701</v>
          </cell>
          <cell r="I110">
            <v>0</v>
          </cell>
          <cell r="J110">
            <v>14695701</v>
          </cell>
          <cell r="K110">
            <v>14695701</v>
          </cell>
        </row>
        <row r="111">
          <cell r="F111">
            <v>14695701</v>
          </cell>
          <cell r="G111">
            <v>0</v>
          </cell>
          <cell r="H111">
            <v>14695701</v>
          </cell>
          <cell r="I111">
            <v>0</v>
          </cell>
          <cell r="J111">
            <v>14695701</v>
          </cell>
          <cell r="K111">
            <v>14695701</v>
          </cell>
        </row>
        <row r="113">
          <cell r="F113">
            <v>28752705</v>
          </cell>
          <cell r="G113">
            <v>0</v>
          </cell>
          <cell r="H113">
            <v>28752705</v>
          </cell>
          <cell r="I113">
            <v>0</v>
          </cell>
          <cell r="J113">
            <v>28752705</v>
          </cell>
          <cell r="K113">
            <v>29519507.800000001</v>
          </cell>
        </row>
        <row r="114">
          <cell r="F114">
            <v>456794.56</v>
          </cell>
          <cell r="G114">
            <v>0</v>
          </cell>
          <cell r="H114">
            <v>456794.56</v>
          </cell>
          <cell r="I114">
            <v>0</v>
          </cell>
          <cell r="J114">
            <v>456794.56</v>
          </cell>
          <cell r="K114">
            <v>0</v>
          </cell>
        </row>
        <row r="115">
          <cell r="F115">
            <v>29209499.559999999</v>
          </cell>
          <cell r="G115">
            <v>0</v>
          </cell>
          <cell r="H115">
            <v>29209499.559999999</v>
          </cell>
          <cell r="I115">
            <v>0</v>
          </cell>
          <cell r="J115">
            <v>29209499.559999999</v>
          </cell>
          <cell r="K115">
            <v>29519507.800000001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3491057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3491057</v>
          </cell>
        </row>
        <row r="125">
          <cell r="F125">
            <v>40521</v>
          </cell>
          <cell r="G125">
            <v>0</v>
          </cell>
          <cell r="H125">
            <v>40521</v>
          </cell>
          <cell r="I125">
            <v>0</v>
          </cell>
          <cell r="J125">
            <v>40521</v>
          </cell>
          <cell r="K125">
            <v>0</v>
          </cell>
        </row>
        <row r="126">
          <cell r="F126">
            <v>1062744</v>
          </cell>
          <cell r="G126">
            <v>0</v>
          </cell>
          <cell r="H126">
            <v>1062744</v>
          </cell>
          <cell r="I126">
            <v>0</v>
          </cell>
          <cell r="J126">
            <v>1062744</v>
          </cell>
          <cell r="K126">
            <v>1062744</v>
          </cell>
        </row>
        <row r="127">
          <cell r="F127">
            <v>1103265</v>
          </cell>
          <cell r="G127">
            <v>0</v>
          </cell>
          <cell r="H127">
            <v>1103265</v>
          </cell>
          <cell r="I127">
            <v>0</v>
          </cell>
          <cell r="J127">
            <v>1103265</v>
          </cell>
          <cell r="K127">
            <v>1062744</v>
          </cell>
        </row>
        <row r="129">
          <cell r="F129">
            <v>2040484</v>
          </cell>
          <cell r="G129">
            <v>0</v>
          </cell>
          <cell r="H129">
            <v>2040484</v>
          </cell>
          <cell r="I129">
            <v>0</v>
          </cell>
          <cell r="J129">
            <v>2040484</v>
          </cell>
          <cell r="K129">
            <v>313161</v>
          </cell>
        </row>
        <row r="130">
          <cell r="F130">
            <v>2040484</v>
          </cell>
          <cell r="G130">
            <v>0</v>
          </cell>
          <cell r="H130">
            <v>2040484</v>
          </cell>
          <cell r="I130">
            <v>0</v>
          </cell>
          <cell r="J130">
            <v>2040484</v>
          </cell>
          <cell r="K130">
            <v>313161</v>
          </cell>
        </row>
        <row r="132">
          <cell r="F132">
            <v>42820.66</v>
          </cell>
          <cell r="G132">
            <v>0</v>
          </cell>
          <cell r="H132">
            <v>42820.66</v>
          </cell>
          <cell r="I132">
            <v>0</v>
          </cell>
          <cell r="J132">
            <v>42820.66</v>
          </cell>
          <cell r="K132">
            <v>71719.66</v>
          </cell>
        </row>
        <row r="133">
          <cell r="F133">
            <v>0.13</v>
          </cell>
          <cell r="G133">
            <v>0</v>
          </cell>
          <cell r="H133">
            <v>0.13</v>
          </cell>
          <cell r="I133">
            <v>0</v>
          </cell>
          <cell r="J133">
            <v>0.13</v>
          </cell>
          <cell r="K133">
            <v>0</v>
          </cell>
        </row>
        <row r="134">
          <cell r="F134">
            <v>4215.8900000000003</v>
          </cell>
          <cell r="G134">
            <v>0</v>
          </cell>
          <cell r="H134">
            <v>4215.8900000000003</v>
          </cell>
          <cell r="I134">
            <v>0</v>
          </cell>
          <cell r="J134">
            <v>4215.8900000000003</v>
          </cell>
          <cell r="K134">
            <v>4215.8900000000003</v>
          </cell>
        </row>
        <row r="135"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24910.28</v>
          </cell>
        </row>
        <row r="136">
          <cell r="F136">
            <v>15282.5</v>
          </cell>
          <cell r="G136">
            <v>0</v>
          </cell>
          <cell r="H136">
            <v>15282.5</v>
          </cell>
          <cell r="I136">
            <v>0</v>
          </cell>
          <cell r="J136">
            <v>15282.5</v>
          </cell>
          <cell r="K136">
            <v>788</v>
          </cell>
        </row>
        <row r="137">
          <cell r="F137">
            <v>809.5</v>
          </cell>
          <cell r="G137">
            <v>0</v>
          </cell>
          <cell r="H137">
            <v>809.5</v>
          </cell>
          <cell r="I137">
            <v>0</v>
          </cell>
          <cell r="J137">
            <v>809.5</v>
          </cell>
          <cell r="K137">
            <v>809.5</v>
          </cell>
        </row>
        <row r="138">
          <cell r="F138">
            <v>31822373.460000001</v>
          </cell>
          <cell r="G138">
            <v>0</v>
          </cell>
          <cell r="H138">
            <v>31822373.460000001</v>
          </cell>
          <cell r="I138">
            <v>0</v>
          </cell>
          <cell r="J138">
            <v>31822373.460000001</v>
          </cell>
          <cell r="K138">
            <v>1261552.47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F140">
            <v>15826.23</v>
          </cell>
          <cell r="G140">
            <v>0</v>
          </cell>
          <cell r="H140">
            <v>15826.23</v>
          </cell>
          <cell r="I140">
            <v>0</v>
          </cell>
          <cell r="J140">
            <v>15826.23</v>
          </cell>
          <cell r="K140">
            <v>639380.94999999995</v>
          </cell>
        </row>
        <row r="141">
          <cell r="F141">
            <v>11332.68</v>
          </cell>
          <cell r="G141">
            <v>0</v>
          </cell>
          <cell r="H141">
            <v>11332.68</v>
          </cell>
          <cell r="I141">
            <v>0</v>
          </cell>
          <cell r="J141">
            <v>11332.68</v>
          </cell>
          <cell r="K141">
            <v>11332.68</v>
          </cell>
        </row>
        <row r="142">
          <cell r="F142">
            <v>12</v>
          </cell>
          <cell r="G142">
            <v>0</v>
          </cell>
          <cell r="H142">
            <v>12</v>
          </cell>
          <cell r="I142">
            <v>0</v>
          </cell>
          <cell r="J142">
            <v>12</v>
          </cell>
          <cell r="K142">
            <v>12</v>
          </cell>
        </row>
        <row r="143">
          <cell r="F143">
            <v>1440</v>
          </cell>
          <cell r="G143">
            <v>0</v>
          </cell>
          <cell r="H143">
            <v>1440</v>
          </cell>
          <cell r="I143">
            <v>0</v>
          </cell>
          <cell r="J143">
            <v>1440</v>
          </cell>
          <cell r="K143">
            <v>1440</v>
          </cell>
        </row>
        <row r="144">
          <cell r="F144">
            <v>937.5</v>
          </cell>
          <cell r="G144">
            <v>0</v>
          </cell>
          <cell r="H144">
            <v>937.5</v>
          </cell>
          <cell r="I144">
            <v>0</v>
          </cell>
          <cell r="J144">
            <v>937.5</v>
          </cell>
          <cell r="K144">
            <v>937.5</v>
          </cell>
        </row>
        <row r="145">
          <cell r="F145">
            <v>112826.96</v>
          </cell>
          <cell r="G145">
            <v>0</v>
          </cell>
          <cell r="H145">
            <v>112826.96</v>
          </cell>
          <cell r="I145">
            <v>0</v>
          </cell>
          <cell r="J145">
            <v>112826.96</v>
          </cell>
          <cell r="K145">
            <v>112826.96</v>
          </cell>
        </row>
        <row r="146">
          <cell r="F146">
            <v>487415.39</v>
          </cell>
          <cell r="G146">
            <v>0</v>
          </cell>
          <cell r="H146">
            <v>487415.39</v>
          </cell>
          <cell r="I146">
            <v>0</v>
          </cell>
          <cell r="J146">
            <v>487415.39</v>
          </cell>
          <cell r="K146">
            <v>285881.78999999998</v>
          </cell>
        </row>
        <row r="147">
          <cell r="F147">
            <v>2768.81</v>
          </cell>
          <cell r="G147">
            <v>0</v>
          </cell>
          <cell r="H147">
            <v>2768.81</v>
          </cell>
          <cell r="I147">
            <v>0</v>
          </cell>
          <cell r="J147">
            <v>2768.81</v>
          </cell>
          <cell r="K147">
            <v>2768.81</v>
          </cell>
        </row>
        <row r="148">
          <cell r="F148">
            <v>2616.4699999999998</v>
          </cell>
          <cell r="G148">
            <v>0</v>
          </cell>
          <cell r="H148">
            <v>2616.4699999999998</v>
          </cell>
          <cell r="I148">
            <v>0</v>
          </cell>
          <cell r="J148">
            <v>2616.4699999999998</v>
          </cell>
          <cell r="K148">
            <v>2616.4699999999998</v>
          </cell>
        </row>
        <row r="149">
          <cell r="F149">
            <v>5253.23</v>
          </cell>
          <cell r="G149">
            <v>0</v>
          </cell>
          <cell r="H149">
            <v>5253.23</v>
          </cell>
          <cell r="I149">
            <v>0</v>
          </cell>
          <cell r="J149">
            <v>5253.23</v>
          </cell>
          <cell r="K149">
            <v>5253.23</v>
          </cell>
        </row>
        <row r="150">
          <cell r="F150">
            <v>90.55</v>
          </cell>
          <cell r="G150">
            <v>0</v>
          </cell>
          <cell r="H150">
            <v>90.55</v>
          </cell>
          <cell r="I150">
            <v>0</v>
          </cell>
          <cell r="J150">
            <v>90.55</v>
          </cell>
          <cell r="K150">
            <v>90.55</v>
          </cell>
        </row>
        <row r="151">
          <cell r="F151">
            <v>10250</v>
          </cell>
          <cell r="G151">
            <v>0</v>
          </cell>
          <cell r="H151">
            <v>10250</v>
          </cell>
          <cell r="I151">
            <v>0</v>
          </cell>
          <cell r="J151">
            <v>10250</v>
          </cell>
          <cell r="K151">
            <v>10250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F154">
            <v>45569</v>
          </cell>
          <cell r="G154">
            <v>0</v>
          </cell>
          <cell r="H154">
            <v>45569</v>
          </cell>
          <cell r="I154">
            <v>0</v>
          </cell>
          <cell r="J154">
            <v>45569</v>
          </cell>
          <cell r="K154">
            <v>45569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2993.05</v>
          </cell>
        </row>
        <row r="156">
          <cell r="F156">
            <v>5000</v>
          </cell>
          <cell r="G156">
            <v>0</v>
          </cell>
          <cell r="H156">
            <v>5000</v>
          </cell>
          <cell r="I156">
            <v>0</v>
          </cell>
          <cell r="J156">
            <v>5000</v>
          </cell>
          <cell r="K156">
            <v>5000</v>
          </cell>
        </row>
        <row r="157">
          <cell r="F157">
            <v>505091.98</v>
          </cell>
          <cell r="G157">
            <v>0</v>
          </cell>
          <cell r="H157">
            <v>505091.98</v>
          </cell>
          <cell r="I157">
            <v>0</v>
          </cell>
          <cell r="J157">
            <v>505091.98</v>
          </cell>
          <cell r="K157">
            <v>218347.73</v>
          </cell>
        </row>
        <row r="158">
          <cell r="F158">
            <v>14900</v>
          </cell>
          <cell r="G158">
            <v>0</v>
          </cell>
          <cell r="H158">
            <v>14900</v>
          </cell>
          <cell r="I158">
            <v>0</v>
          </cell>
          <cell r="J158">
            <v>14900</v>
          </cell>
          <cell r="K158">
            <v>14900</v>
          </cell>
        </row>
        <row r="159"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F160">
            <v>800</v>
          </cell>
          <cell r="G160">
            <v>0</v>
          </cell>
          <cell r="H160">
            <v>800</v>
          </cell>
          <cell r="I160">
            <v>0</v>
          </cell>
          <cell r="J160">
            <v>800</v>
          </cell>
          <cell r="K160">
            <v>800</v>
          </cell>
        </row>
        <row r="161">
          <cell r="F161">
            <v>4850</v>
          </cell>
          <cell r="G161">
            <v>0</v>
          </cell>
          <cell r="H161">
            <v>4850</v>
          </cell>
          <cell r="I161">
            <v>0</v>
          </cell>
          <cell r="J161">
            <v>4850</v>
          </cell>
          <cell r="K161">
            <v>4850</v>
          </cell>
        </row>
        <row r="162">
          <cell r="F162">
            <v>35402.629999999997</v>
          </cell>
          <cell r="G162">
            <v>0</v>
          </cell>
          <cell r="H162">
            <v>35402.629999999997</v>
          </cell>
          <cell r="I162">
            <v>0</v>
          </cell>
          <cell r="J162">
            <v>35402.629999999997</v>
          </cell>
          <cell r="K162">
            <v>35402.629999999997</v>
          </cell>
        </row>
        <row r="163">
          <cell r="F163">
            <v>3514.58</v>
          </cell>
          <cell r="G163">
            <v>0</v>
          </cell>
          <cell r="H163">
            <v>3514.58</v>
          </cell>
          <cell r="I163">
            <v>0</v>
          </cell>
          <cell r="J163">
            <v>3514.58</v>
          </cell>
          <cell r="K163">
            <v>280451.78999999998</v>
          </cell>
        </row>
        <row r="164">
          <cell r="F164">
            <v>4273931.97</v>
          </cell>
          <cell r="G164">
            <v>0</v>
          </cell>
          <cell r="H164">
            <v>4273931.97</v>
          </cell>
          <cell r="I164">
            <v>0</v>
          </cell>
          <cell r="J164">
            <v>4273931.97</v>
          </cell>
          <cell r="K164">
            <v>664767.18999999994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F166">
            <v>7901.2</v>
          </cell>
          <cell r="G166">
            <v>0</v>
          </cell>
          <cell r="H166">
            <v>7901.2</v>
          </cell>
          <cell r="I166">
            <v>0</v>
          </cell>
          <cell r="J166">
            <v>7901.2</v>
          </cell>
          <cell r="K166">
            <v>274722.21999999997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5280106.8899999997</v>
          </cell>
        </row>
        <row r="168">
          <cell r="F168">
            <v>1640997</v>
          </cell>
          <cell r="G168">
            <v>0</v>
          </cell>
          <cell r="H168">
            <v>1640997</v>
          </cell>
          <cell r="I168">
            <v>0</v>
          </cell>
          <cell r="J168">
            <v>1640997</v>
          </cell>
          <cell r="K168">
            <v>373725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27515</v>
          </cell>
        </row>
        <row r="170">
          <cell r="F170">
            <v>3524.67</v>
          </cell>
          <cell r="G170">
            <v>0</v>
          </cell>
          <cell r="H170">
            <v>3524.67</v>
          </cell>
          <cell r="I170">
            <v>0</v>
          </cell>
          <cell r="J170">
            <v>3524.67</v>
          </cell>
          <cell r="K170">
            <v>183524.67</v>
          </cell>
        </row>
        <row r="171">
          <cell r="F171">
            <v>102000</v>
          </cell>
          <cell r="G171">
            <v>0</v>
          </cell>
          <cell r="H171">
            <v>102000</v>
          </cell>
          <cell r="I171">
            <v>0</v>
          </cell>
          <cell r="J171">
            <v>102000</v>
          </cell>
          <cell r="K171">
            <v>102000</v>
          </cell>
        </row>
        <row r="172">
          <cell r="F172">
            <v>3095927.73</v>
          </cell>
          <cell r="G172">
            <v>0</v>
          </cell>
          <cell r="H172">
            <v>3095927.73</v>
          </cell>
          <cell r="I172">
            <v>0</v>
          </cell>
          <cell r="J172">
            <v>3095927.73</v>
          </cell>
          <cell r="K172">
            <v>0</v>
          </cell>
        </row>
        <row r="173">
          <cell r="F173">
            <v>87185</v>
          </cell>
          <cell r="G173">
            <v>0</v>
          </cell>
          <cell r="H173">
            <v>87185</v>
          </cell>
          <cell r="I173">
            <v>0</v>
          </cell>
          <cell r="J173">
            <v>87185</v>
          </cell>
          <cell r="K173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F175">
            <v>63464.79</v>
          </cell>
          <cell r="G175">
            <v>0</v>
          </cell>
          <cell r="H175">
            <v>63464.79</v>
          </cell>
          <cell r="I175">
            <v>0</v>
          </cell>
          <cell r="J175">
            <v>63464.79</v>
          </cell>
          <cell r="K175">
            <v>4105.79</v>
          </cell>
        </row>
        <row r="176"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F177">
            <v>42426332.509999998</v>
          </cell>
          <cell r="G177">
            <v>0</v>
          </cell>
          <cell r="H177">
            <v>42426332.509999998</v>
          </cell>
          <cell r="I177">
            <v>0</v>
          </cell>
          <cell r="J177">
            <v>42426332.509999998</v>
          </cell>
          <cell r="K177">
            <v>9955567.6999999974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1">
          <cell r="F181">
            <v>6450.5</v>
          </cell>
          <cell r="G181">
            <v>0</v>
          </cell>
          <cell r="H181">
            <v>6450.5</v>
          </cell>
          <cell r="I181">
            <v>0</v>
          </cell>
          <cell r="J181">
            <v>6450.5</v>
          </cell>
          <cell r="K181">
            <v>6450.5</v>
          </cell>
        </row>
        <row r="182">
          <cell r="F182">
            <v>1122.75</v>
          </cell>
          <cell r="G182">
            <v>0</v>
          </cell>
          <cell r="H182">
            <v>1122.75</v>
          </cell>
          <cell r="I182">
            <v>0</v>
          </cell>
          <cell r="J182">
            <v>1122.75</v>
          </cell>
          <cell r="K182">
            <v>1122.75</v>
          </cell>
        </row>
        <row r="183">
          <cell r="F183">
            <v>6439.5</v>
          </cell>
          <cell r="G183">
            <v>0</v>
          </cell>
          <cell r="H183">
            <v>6439.5</v>
          </cell>
          <cell r="I183">
            <v>0</v>
          </cell>
          <cell r="J183">
            <v>6439.5</v>
          </cell>
          <cell r="K183">
            <v>6439.5</v>
          </cell>
        </row>
        <row r="184">
          <cell r="F184">
            <v>10926</v>
          </cell>
          <cell r="G184">
            <v>0</v>
          </cell>
          <cell r="H184">
            <v>10926</v>
          </cell>
          <cell r="I184">
            <v>0</v>
          </cell>
          <cell r="J184">
            <v>10926</v>
          </cell>
          <cell r="K184">
            <v>10926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F186">
            <v>18100</v>
          </cell>
          <cell r="G186">
            <v>0</v>
          </cell>
          <cell r="H186">
            <v>18100</v>
          </cell>
          <cell r="I186">
            <v>0</v>
          </cell>
          <cell r="J186">
            <v>18100</v>
          </cell>
          <cell r="K186">
            <v>18100</v>
          </cell>
        </row>
        <row r="187">
          <cell r="F187">
            <v>7435.5</v>
          </cell>
          <cell r="G187">
            <v>0</v>
          </cell>
          <cell r="H187">
            <v>7435.5</v>
          </cell>
          <cell r="I187">
            <v>0</v>
          </cell>
          <cell r="J187">
            <v>7435.5</v>
          </cell>
          <cell r="K187">
            <v>7435.5</v>
          </cell>
        </row>
        <row r="188">
          <cell r="F188">
            <v>13666</v>
          </cell>
          <cell r="G188">
            <v>0</v>
          </cell>
          <cell r="H188">
            <v>13666</v>
          </cell>
          <cell r="I188">
            <v>0</v>
          </cell>
          <cell r="J188">
            <v>13666</v>
          </cell>
          <cell r="K188">
            <v>13666</v>
          </cell>
        </row>
        <row r="189">
          <cell r="F189">
            <v>13890</v>
          </cell>
          <cell r="G189">
            <v>0</v>
          </cell>
          <cell r="H189">
            <v>13890</v>
          </cell>
          <cell r="I189">
            <v>0</v>
          </cell>
          <cell r="J189">
            <v>13890</v>
          </cell>
          <cell r="K189">
            <v>13890</v>
          </cell>
        </row>
        <row r="190">
          <cell r="F190">
            <v>402192.5</v>
          </cell>
          <cell r="G190">
            <v>0</v>
          </cell>
          <cell r="H190">
            <v>402192.5</v>
          </cell>
          <cell r="I190">
            <v>0</v>
          </cell>
          <cell r="J190">
            <v>402192.5</v>
          </cell>
          <cell r="K190">
            <v>402192.5</v>
          </cell>
        </row>
        <row r="191">
          <cell r="F191">
            <v>39506.5</v>
          </cell>
          <cell r="G191">
            <v>0</v>
          </cell>
          <cell r="H191">
            <v>39506.5</v>
          </cell>
          <cell r="I191">
            <v>0</v>
          </cell>
          <cell r="J191">
            <v>39506.5</v>
          </cell>
          <cell r="K191">
            <v>39506.5</v>
          </cell>
        </row>
        <row r="192">
          <cell r="F192">
            <v>46053.75</v>
          </cell>
          <cell r="G192">
            <v>0</v>
          </cell>
          <cell r="H192">
            <v>46053.75</v>
          </cell>
          <cell r="I192">
            <v>0</v>
          </cell>
          <cell r="J192">
            <v>46053.75</v>
          </cell>
          <cell r="K192">
            <v>46053.75</v>
          </cell>
        </row>
        <row r="193">
          <cell r="F193">
            <v>565783</v>
          </cell>
          <cell r="G193">
            <v>0</v>
          </cell>
          <cell r="H193">
            <v>565783</v>
          </cell>
          <cell r="I193">
            <v>0</v>
          </cell>
          <cell r="J193">
            <v>565783</v>
          </cell>
          <cell r="K193">
            <v>565783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2468.2399999999998</v>
          </cell>
        </row>
        <row r="196">
          <cell r="F196">
            <v>20000000</v>
          </cell>
          <cell r="G196">
            <v>0</v>
          </cell>
          <cell r="H196">
            <v>20000000</v>
          </cell>
          <cell r="I196">
            <v>0</v>
          </cell>
          <cell r="J196">
            <v>20000000</v>
          </cell>
          <cell r="K196">
            <v>0</v>
          </cell>
        </row>
        <row r="197">
          <cell r="F197">
            <v>20000000</v>
          </cell>
          <cell r="G197">
            <v>0</v>
          </cell>
          <cell r="H197">
            <v>20000000</v>
          </cell>
          <cell r="I197">
            <v>0</v>
          </cell>
          <cell r="J197">
            <v>20000000</v>
          </cell>
          <cell r="K197">
            <v>2468.2399999999998</v>
          </cell>
        </row>
        <row r="199">
          <cell r="F199">
            <v>27184151.870000001</v>
          </cell>
          <cell r="G199">
            <v>0</v>
          </cell>
          <cell r="H199">
            <v>27184151.870000001</v>
          </cell>
          <cell r="I199">
            <v>0</v>
          </cell>
          <cell r="J199">
            <v>27184151.870000001</v>
          </cell>
          <cell r="K199">
            <v>27184151.870000001</v>
          </cell>
        </row>
        <row r="200">
          <cell r="F200">
            <v>440386478.13</v>
          </cell>
          <cell r="G200">
            <v>0</v>
          </cell>
          <cell r="H200">
            <v>440386478.13</v>
          </cell>
          <cell r="I200">
            <v>0</v>
          </cell>
          <cell r="J200">
            <v>440386478.13</v>
          </cell>
          <cell r="K200">
            <v>440386478.25999999</v>
          </cell>
        </row>
        <row r="201">
          <cell r="F201">
            <v>467570630</v>
          </cell>
          <cell r="G201">
            <v>0</v>
          </cell>
          <cell r="H201">
            <v>467570630</v>
          </cell>
          <cell r="I201">
            <v>0</v>
          </cell>
          <cell r="J201">
            <v>467570630</v>
          </cell>
          <cell r="K201">
            <v>467570630.13</v>
          </cell>
        </row>
        <row r="203">
          <cell r="F203">
            <v>176448199.53</v>
          </cell>
          <cell r="G203">
            <v>0</v>
          </cell>
          <cell r="H203">
            <v>176448199.53</v>
          </cell>
          <cell r="I203">
            <v>0</v>
          </cell>
          <cell r="J203">
            <v>176448199.53</v>
          </cell>
          <cell r="K203">
            <v>176448199.53</v>
          </cell>
        </row>
        <row r="204">
          <cell r="F204">
            <v>313449842.74000001</v>
          </cell>
          <cell r="G204">
            <v>0</v>
          </cell>
          <cell r="H204">
            <v>313449842.74000001</v>
          </cell>
          <cell r="I204">
            <v>0</v>
          </cell>
          <cell r="J204">
            <v>313449842.74000001</v>
          </cell>
          <cell r="K204">
            <v>313449842.29000002</v>
          </cell>
        </row>
        <row r="205">
          <cell r="F205">
            <v>489898042.26999998</v>
          </cell>
          <cell r="G205">
            <v>0</v>
          </cell>
          <cell r="H205">
            <v>489898042.26999998</v>
          </cell>
          <cell r="I205">
            <v>0</v>
          </cell>
          <cell r="J205">
            <v>489898042.26999998</v>
          </cell>
          <cell r="K205">
            <v>489898041.82000005</v>
          </cell>
        </row>
        <row r="207">
          <cell r="F207">
            <v>71764103.329999998</v>
          </cell>
          <cell r="G207">
            <v>0</v>
          </cell>
          <cell r="H207">
            <v>71764103.329999998</v>
          </cell>
          <cell r="I207">
            <v>0</v>
          </cell>
          <cell r="J207">
            <v>71764103.329999998</v>
          </cell>
          <cell r="K207">
            <v>71764103.329999998</v>
          </cell>
        </row>
        <row r="208">
          <cell r="F208">
            <v>225503900.16999999</v>
          </cell>
          <cell r="G208">
            <v>0</v>
          </cell>
          <cell r="H208">
            <v>225503900.16999999</v>
          </cell>
          <cell r="I208">
            <v>0</v>
          </cell>
          <cell r="J208">
            <v>225503900.16999999</v>
          </cell>
          <cell r="K208">
            <v>225503897.05000001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F210">
            <v>297268003.5</v>
          </cell>
          <cell r="G210">
            <v>0</v>
          </cell>
          <cell r="H210">
            <v>297268003.5</v>
          </cell>
          <cell r="I210">
            <v>0</v>
          </cell>
          <cell r="J210">
            <v>297268003.5</v>
          </cell>
          <cell r="K210">
            <v>297268000.38</v>
          </cell>
        </row>
        <row r="212">
          <cell r="F212">
            <v>2451543304.4899998</v>
          </cell>
          <cell r="G212">
            <v>0</v>
          </cell>
          <cell r="H212">
            <v>2451543304.4899998</v>
          </cell>
          <cell r="I212">
            <v>0</v>
          </cell>
          <cell r="J212">
            <v>2451543304.4899998</v>
          </cell>
          <cell r="K212">
            <v>2448414948.8800001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</row>
        <row r="214">
          <cell r="F214">
            <v>1268641971.1400001</v>
          </cell>
          <cell r="G214">
            <v>0</v>
          </cell>
          <cell r="H214">
            <v>1268641971.1400001</v>
          </cell>
          <cell r="I214">
            <v>0</v>
          </cell>
          <cell r="J214">
            <v>1268641971.1400001</v>
          </cell>
          <cell r="K214">
            <v>1268641971.29</v>
          </cell>
        </row>
        <row r="215">
          <cell r="F215">
            <v>3720185275.6300001</v>
          </cell>
          <cell r="G215">
            <v>0</v>
          </cell>
          <cell r="H215">
            <v>3720185275.6300001</v>
          </cell>
          <cell r="I215">
            <v>0</v>
          </cell>
          <cell r="J215">
            <v>3720185275.6300001</v>
          </cell>
          <cell r="K215">
            <v>3717056920.1700001</v>
          </cell>
        </row>
        <row r="217">
          <cell r="F217">
            <v>4606383.18</v>
          </cell>
          <cell r="G217">
            <v>0</v>
          </cell>
          <cell r="H217">
            <v>4606383.18</v>
          </cell>
          <cell r="I217">
            <v>0</v>
          </cell>
          <cell r="J217">
            <v>4606383.18</v>
          </cell>
          <cell r="K217">
            <v>4061839.19</v>
          </cell>
        </row>
        <row r="218">
          <cell r="F218">
            <v>4606383.18</v>
          </cell>
          <cell r="G218">
            <v>0</v>
          </cell>
          <cell r="H218">
            <v>4606383.18</v>
          </cell>
          <cell r="I218">
            <v>0</v>
          </cell>
          <cell r="J218">
            <v>4606383.18</v>
          </cell>
          <cell r="K218">
            <v>4061839.19</v>
          </cell>
        </row>
        <row r="220">
          <cell r="F220">
            <v>11395127.640000001</v>
          </cell>
          <cell r="G220">
            <v>0</v>
          </cell>
          <cell r="H220">
            <v>11395127.640000001</v>
          </cell>
          <cell r="I220">
            <v>0</v>
          </cell>
          <cell r="J220">
            <v>11395127.640000001</v>
          </cell>
          <cell r="K220">
            <v>8796488.25</v>
          </cell>
        </row>
        <row r="221">
          <cell r="F221">
            <v>11395127.640000001</v>
          </cell>
          <cell r="G221">
            <v>0</v>
          </cell>
          <cell r="H221">
            <v>11395127.640000001</v>
          </cell>
          <cell r="I221">
            <v>0</v>
          </cell>
          <cell r="J221">
            <v>11395127.640000001</v>
          </cell>
          <cell r="K221">
            <v>8796488.25</v>
          </cell>
        </row>
        <row r="223">
          <cell r="F223">
            <v>31576423.02</v>
          </cell>
          <cell r="G223">
            <v>0</v>
          </cell>
          <cell r="H223">
            <v>31576423.02</v>
          </cell>
          <cell r="I223">
            <v>0</v>
          </cell>
          <cell r="J223">
            <v>31576423.02</v>
          </cell>
          <cell r="K223">
            <v>30118652.359999999</v>
          </cell>
        </row>
        <row r="224">
          <cell r="F224">
            <v>31576423.02</v>
          </cell>
          <cell r="G224">
            <v>0</v>
          </cell>
          <cell r="H224">
            <v>31576423.02</v>
          </cell>
          <cell r="I224">
            <v>0</v>
          </cell>
          <cell r="J224">
            <v>31576423.02</v>
          </cell>
          <cell r="K224">
            <v>30118652.359999999</v>
          </cell>
        </row>
        <row r="226">
          <cell r="F226">
            <v>78511474.859999999</v>
          </cell>
          <cell r="G226">
            <v>0</v>
          </cell>
          <cell r="H226">
            <v>78511474.859999999</v>
          </cell>
          <cell r="I226">
            <v>0</v>
          </cell>
          <cell r="J226">
            <v>78511474.859999999</v>
          </cell>
          <cell r="K226">
            <v>76788808.859999999</v>
          </cell>
        </row>
        <row r="227">
          <cell r="F227">
            <v>36763623.140000001</v>
          </cell>
          <cell r="G227">
            <v>0</v>
          </cell>
          <cell r="H227">
            <v>36763623.140000001</v>
          </cell>
          <cell r="I227">
            <v>0</v>
          </cell>
          <cell r="J227">
            <v>36763623.140000001</v>
          </cell>
          <cell r="K227">
            <v>36763624.159999996</v>
          </cell>
        </row>
        <row r="228">
          <cell r="F228">
            <v>115275098</v>
          </cell>
          <cell r="G228">
            <v>0</v>
          </cell>
          <cell r="H228">
            <v>115275098</v>
          </cell>
          <cell r="I228">
            <v>0</v>
          </cell>
          <cell r="J228">
            <v>115275098</v>
          </cell>
          <cell r="K228">
            <v>113552433.02</v>
          </cell>
        </row>
        <row r="230">
          <cell r="F230">
            <v>11855049</v>
          </cell>
          <cell r="G230">
            <v>0</v>
          </cell>
          <cell r="H230">
            <v>11855049</v>
          </cell>
          <cell r="I230">
            <v>0</v>
          </cell>
          <cell r="J230">
            <v>11855049</v>
          </cell>
          <cell r="K230">
            <v>11855049</v>
          </cell>
        </row>
        <row r="231">
          <cell r="F231">
            <v>1074294.1599999999</v>
          </cell>
          <cell r="G231">
            <v>0</v>
          </cell>
          <cell r="H231">
            <v>1074294.1599999999</v>
          </cell>
          <cell r="I231">
            <v>0</v>
          </cell>
          <cell r="J231">
            <v>1074294.1599999999</v>
          </cell>
          <cell r="K231">
            <v>1074293.72</v>
          </cell>
        </row>
        <row r="232">
          <cell r="F232">
            <v>12929343.16</v>
          </cell>
          <cell r="G232">
            <v>0</v>
          </cell>
          <cell r="H232">
            <v>12929343.16</v>
          </cell>
          <cell r="I232">
            <v>0</v>
          </cell>
          <cell r="J232">
            <v>12929343.16</v>
          </cell>
          <cell r="K232">
            <v>12929342.720000001</v>
          </cell>
        </row>
        <row r="234">
          <cell r="F234">
            <v>16358089.449999999</v>
          </cell>
          <cell r="G234">
            <v>0</v>
          </cell>
          <cell r="H234">
            <v>16358089.449999999</v>
          </cell>
          <cell r="I234">
            <v>0</v>
          </cell>
          <cell r="J234">
            <v>16358089.449999999</v>
          </cell>
          <cell r="K234">
            <v>16358089.449999999</v>
          </cell>
        </row>
        <row r="235">
          <cell r="F235">
            <v>13416832.82</v>
          </cell>
          <cell r="G235">
            <v>0</v>
          </cell>
          <cell r="H235">
            <v>13416832.82</v>
          </cell>
          <cell r="I235">
            <v>0</v>
          </cell>
          <cell r="J235">
            <v>13416832.82</v>
          </cell>
          <cell r="K235">
            <v>13416832.17</v>
          </cell>
        </row>
        <row r="236">
          <cell r="F236">
            <v>29774922.27</v>
          </cell>
          <cell r="G236">
            <v>0</v>
          </cell>
          <cell r="H236">
            <v>29774922.27</v>
          </cell>
          <cell r="I236">
            <v>0</v>
          </cell>
          <cell r="J236">
            <v>29774922.27</v>
          </cell>
          <cell r="K236">
            <v>29774921.619999997</v>
          </cell>
        </row>
        <row r="238">
          <cell r="F238">
            <v>4249930.16</v>
          </cell>
          <cell r="G238">
            <v>0</v>
          </cell>
          <cell r="H238">
            <v>4249930.16</v>
          </cell>
          <cell r="I238">
            <v>0</v>
          </cell>
          <cell r="J238">
            <v>4249930.16</v>
          </cell>
          <cell r="K238">
            <v>4249930.16</v>
          </cell>
        </row>
        <row r="239">
          <cell r="F239">
            <v>17492061.359999999</v>
          </cell>
          <cell r="G239">
            <v>0</v>
          </cell>
          <cell r="H239">
            <v>17492061.359999999</v>
          </cell>
          <cell r="I239">
            <v>0</v>
          </cell>
          <cell r="J239">
            <v>17492061.359999999</v>
          </cell>
          <cell r="K239">
            <v>17492061.510000002</v>
          </cell>
        </row>
        <row r="240">
          <cell r="F240">
            <v>21741991.52</v>
          </cell>
          <cell r="G240">
            <v>0</v>
          </cell>
          <cell r="H240">
            <v>21741991.52</v>
          </cell>
          <cell r="I240">
            <v>0</v>
          </cell>
          <cell r="J240">
            <v>21741991.52</v>
          </cell>
          <cell r="K240">
            <v>21741991.670000002</v>
          </cell>
        </row>
        <row r="242">
          <cell r="F242">
            <v>-83826798.099999994</v>
          </cell>
          <cell r="G242">
            <v>0</v>
          </cell>
          <cell r="H242">
            <v>-83826798.099999994</v>
          </cell>
          <cell r="I242">
            <v>0</v>
          </cell>
          <cell r="J242">
            <v>-83826798.099999994</v>
          </cell>
          <cell r="K242">
            <v>-81451890.400000006</v>
          </cell>
        </row>
        <row r="243">
          <cell r="F243">
            <v>-17378529.379999999</v>
          </cell>
          <cell r="G243">
            <v>0</v>
          </cell>
          <cell r="H243">
            <v>-17378529.379999999</v>
          </cell>
          <cell r="I243">
            <v>0</v>
          </cell>
          <cell r="J243">
            <v>-17378529.379999999</v>
          </cell>
          <cell r="K243">
            <v>-15984027.5</v>
          </cell>
        </row>
        <row r="244">
          <cell r="F244">
            <v>-995436525.12</v>
          </cell>
          <cell r="G244">
            <v>0</v>
          </cell>
          <cell r="H244">
            <v>-995436525.12</v>
          </cell>
          <cell r="I244">
            <v>0</v>
          </cell>
          <cell r="J244">
            <v>-995436525.12</v>
          </cell>
          <cell r="K244">
            <v>-959056186.05999994</v>
          </cell>
        </row>
        <row r="245">
          <cell r="F245">
            <v>-30762856.690000001</v>
          </cell>
          <cell r="G245">
            <v>0</v>
          </cell>
          <cell r="H245">
            <v>-30762856.690000001</v>
          </cell>
          <cell r="I245">
            <v>0</v>
          </cell>
          <cell r="J245">
            <v>-30762856.690000001</v>
          </cell>
          <cell r="K245">
            <v>-29553472.800000001</v>
          </cell>
        </row>
        <row r="246">
          <cell r="F246">
            <v>-3152485.8</v>
          </cell>
          <cell r="G246">
            <v>0</v>
          </cell>
          <cell r="H246">
            <v>-3152485.8</v>
          </cell>
          <cell r="I246">
            <v>0</v>
          </cell>
          <cell r="J246">
            <v>-3152485.8</v>
          </cell>
          <cell r="K246">
            <v>-2929343.16</v>
          </cell>
        </row>
        <row r="247">
          <cell r="F247">
            <v>-9134361.4100000001</v>
          </cell>
          <cell r="G247">
            <v>0</v>
          </cell>
          <cell r="H247">
            <v>-9134361.4100000001</v>
          </cell>
          <cell r="I247">
            <v>0</v>
          </cell>
          <cell r="J247">
            <v>-9134361.4100000001</v>
          </cell>
          <cell r="K247">
            <v>-8949137.9900000002</v>
          </cell>
        </row>
        <row r="248">
          <cell r="F248">
            <v>-4060028.55</v>
          </cell>
          <cell r="G248">
            <v>0</v>
          </cell>
          <cell r="H248">
            <v>-4060028.55</v>
          </cell>
          <cell r="I248">
            <v>0</v>
          </cell>
          <cell r="J248">
            <v>-4060028.55</v>
          </cell>
          <cell r="K248">
            <v>-3727686.41</v>
          </cell>
        </row>
        <row r="249">
          <cell r="F249">
            <v>-2292256.42</v>
          </cell>
          <cell r="G249">
            <v>0</v>
          </cell>
          <cell r="H249">
            <v>-2292256.42</v>
          </cell>
          <cell r="I249">
            <v>0</v>
          </cell>
          <cell r="J249">
            <v>-2292256.42</v>
          </cell>
          <cell r="K249">
            <v>-2242059.52</v>
          </cell>
        </row>
        <row r="250">
          <cell r="F250">
            <v>-2021549.68</v>
          </cell>
          <cell r="G250">
            <v>0</v>
          </cell>
          <cell r="H250">
            <v>-2021549.68</v>
          </cell>
          <cell r="I250">
            <v>0</v>
          </cell>
          <cell r="J250">
            <v>-2021549.68</v>
          </cell>
          <cell r="K250">
            <v>-1897748.34</v>
          </cell>
        </row>
        <row r="251">
          <cell r="F251">
            <v>-17155866.829999998</v>
          </cell>
          <cell r="G251">
            <v>0</v>
          </cell>
          <cell r="H251">
            <v>-17155866.829999998</v>
          </cell>
          <cell r="I251">
            <v>0</v>
          </cell>
          <cell r="J251">
            <v>-17155866.829999998</v>
          </cell>
          <cell r="K251">
            <v>-15626721.220000001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F253">
            <v>-7836246.0599999996</v>
          </cell>
          <cell r="G253">
            <v>0</v>
          </cell>
          <cell r="H253">
            <v>-7836246.0599999996</v>
          </cell>
          <cell r="I253">
            <v>0</v>
          </cell>
          <cell r="J253">
            <v>-7836246.0599999996</v>
          </cell>
          <cell r="K253">
            <v>0</v>
          </cell>
        </row>
        <row r="254">
          <cell r="F254">
            <v>-5637597.4800000004</v>
          </cell>
          <cell r="G254">
            <v>0</v>
          </cell>
          <cell r="H254">
            <v>-5637597.4800000004</v>
          </cell>
          <cell r="I254">
            <v>0</v>
          </cell>
          <cell r="J254">
            <v>-5637597.4800000004</v>
          </cell>
          <cell r="K254">
            <v>0</v>
          </cell>
        </row>
        <row r="255">
          <cell r="F255">
            <v>-31716049.260000002</v>
          </cell>
          <cell r="G255">
            <v>0</v>
          </cell>
          <cell r="H255">
            <v>-31716049.260000002</v>
          </cell>
          <cell r="I255">
            <v>0</v>
          </cell>
          <cell r="J255">
            <v>-31716049.260000002</v>
          </cell>
          <cell r="K255">
            <v>0</v>
          </cell>
        </row>
        <row r="256">
          <cell r="F256">
            <v>-919090.56</v>
          </cell>
          <cell r="G256">
            <v>0</v>
          </cell>
          <cell r="H256">
            <v>-919090.56</v>
          </cell>
          <cell r="I256">
            <v>0</v>
          </cell>
          <cell r="J256">
            <v>-919090.56</v>
          </cell>
          <cell r="K256">
            <v>0</v>
          </cell>
        </row>
        <row r="257">
          <cell r="F257">
            <v>-26857.38</v>
          </cell>
          <cell r="G257">
            <v>0</v>
          </cell>
          <cell r="H257">
            <v>-26857.38</v>
          </cell>
          <cell r="I257">
            <v>0</v>
          </cell>
          <cell r="J257">
            <v>-26857.38</v>
          </cell>
          <cell r="K257">
            <v>0</v>
          </cell>
        </row>
        <row r="258">
          <cell r="F258">
            <v>-335420.82</v>
          </cell>
          <cell r="G258">
            <v>0</v>
          </cell>
          <cell r="H258">
            <v>-335420.82</v>
          </cell>
          <cell r="I258">
            <v>0</v>
          </cell>
          <cell r="J258">
            <v>-335420.82</v>
          </cell>
          <cell r="K258">
            <v>0</v>
          </cell>
        </row>
        <row r="259">
          <cell r="F259">
            <v>-437301.54</v>
          </cell>
          <cell r="G259">
            <v>0</v>
          </cell>
          <cell r="H259">
            <v>-437301.54</v>
          </cell>
          <cell r="I259">
            <v>0</v>
          </cell>
          <cell r="J259">
            <v>-437301.54</v>
          </cell>
          <cell r="K259">
            <v>0</v>
          </cell>
        </row>
        <row r="260">
          <cell r="F260">
            <v>-1212129821.0799999</v>
          </cell>
          <cell r="G260">
            <v>0</v>
          </cell>
          <cell r="H260">
            <v>-1212129821.0799999</v>
          </cell>
          <cell r="I260">
            <v>0</v>
          </cell>
          <cell r="J260">
            <v>-1212129821.0799999</v>
          </cell>
          <cell r="K260">
            <v>-1121418273.4000001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4">
          <cell r="F264">
            <v>106948058.88</v>
          </cell>
          <cell r="G264">
            <v>0</v>
          </cell>
          <cell r="H264">
            <v>106948058.88</v>
          </cell>
          <cell r="I264">
            <v>0</v>
          </cell>
          <cell r="J264">
            <v>106948058.88</v>
          </cell>
          <cell r="K264">
            <v>0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37701252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63252530</v>
          </cell>
        </row>
        <row r="267">
          <cell r="F267">
            <v>106948058.88</v>
          </cell>
          <cell r="G267">
            <v>0</v>
          </cell>
          <cell r="H267">
            <v>106948058.88</v>
          </cell>
          <cell r="I267">
            <v>0</v>
          </cell>
          <cell r="J267">
            <v>106948058.88</v>
          </cell>
          <cell r="K267">
            <v>100953782</v>
          </cell>
        </row>
        <row r="269"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2">
          <cell r="F272">
            <v>66701821.140000001</v>
          </cell>
          <cell r="G272">
            <v>0</v>
          </cell>
          <cell r="H272">
            <v>66701821.140000001</v>
          </cell>
          <cell r="I272">
            <v>0</v>
          </cell>
          <cell r="J272">
            <v>66701821.140000001</v>
          </cell>
          <cell r="K272">
            <v>0</v>
          </cell>
        </row>
        <row r="273">
          <cell r="F273">
            <v>2881973.28</v>
          </cell>
          <cell r="G273">
            <v>0</v>
          </cell>
          <cell r="H273">
            <v>2881973.28</v>
          </cell>
          <cell r="I273">
            <v>0</v>
          </cell>
          <cell r="J273">
            <v>2881973.28</v>
          </cell>
          <cell r="K273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58271715</v>
          </cell>
        </row>
        <row r="275">
          <cell r="F275">
            <v>69583794.420000002</v>
          </cell>
          <cell r="G275">
            <v>0</v>
          </cell>
          <cell r="H275">
            <v>69583794.420000002</v>
          </cell>
          <cell r="I275">
            <v>0</v>
          </cell>
          <cell r="J275">
            <v>69583794.420000002</v>
          </cell>
          <cell r="K275">
            <v>58271715</v>
          </cell>
        </row>
        <row r="277">
          <cell r="F277">
            <v>298369938.56999999</v>
          </cell>
          <cell r="G277">
            <v>0</v>
          </cell>
          <cell r="H277">
            <v>298369938.56999999</v>
          </cell>
          <cell r="I277">
            <v>0</v>
          </cell>
          <cell r="J277">
            <v>298369938.56999999</v>
          </cell>
          <cell r="K277">
            <v>0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969777.36</v>
          </cell>
        </row>
        <row r="279">
          <cell r="F279">
            <v>298369938.56999999</v>
          </cell>
          <cell r="G279">
            <v>0</v>
          </cell>
          <cell r="H279">
            <v>298369938.56999999</v>
          </cell>
          <cell r="I279">
            <v>0</v>
          </cell>
          <cell r="J279">
            <v>298369938.56999999</v>
          </cell>
          <cell r="K279">
            <v>969777.36</v>
          </cell>
        </row>
        <row r="281"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9704484</v>
          </cell>
        </row>
        <row r="285"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9704484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2"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1214000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1214000</v>
          </cell>
        </row>
        <row r="295"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8">
          <cell r="F298">
            <v>2359794.65</v>
          </cell>
          <cell r="G298">
            <v>0</v>
          </cell>
          <cell r="H298">
            <v>2359794.65</v>
          </cell>
          <cell r="I298">
            <v>0</v>
          </cell>
          <cell r="J298">
            <v>2359794.65</v>
          </cell>
          <cell r="K298">
            <v>2574321.0299999998</v>
          </cell>
        </row>
        <row r="299">
          <cell r="F299">
            <v>218356.47</v>
          </cell>
          <cell r="G299">
            <v>0</v>
          </cell>
          <cell r="H299">
            <v>218356.47</v>
          </cell>
          <cell r="I299">
            <v>0</v>
          </cell>
          <cell r="J299">
            <v>218356.47</v>
          </cell>
          <cell r="K299">
            <v>238206.75</v>
          </cell>
        </row>
        <row r="300">
          <cell r="F300">
            <v>710949.85</v>
          </cell>
          <cell r="G300">
            <v>0</v>
          </cell>
          <cell r="H300">
            <v>710949.85</v>
          </cell>
          <cell r="I300">
            <v>0</v>
          </cell>
          <cell r="J300">
            <v>710949.85</v>
          </cell>
          <cell r="K300">
            <v>775581.75</v>
          </cell>
        </row>
        <row r="301"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F302">
            <v>3289100.97</v>
          </cell>
          <cell r="G302">
            <v>0</v>
          </cell>
          <cell r="H302">
            <v>3289100.97</v>
          </cell>
          <cell r="I302">
            <v>0</v>
          </cell>
          <cell r="J302">
            <v>3289100.97</v>
          </cell>
          <cell r="K302">
            <v>3588109.53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</row>
        <row r="307">
          <cell r="F307">
            <v>475000</v>
          </cell>
          <cell r="G307">
            <v>0</v>
          </cell>
          <cell r="H307">
            <v>475000</v>
          </cell>
          <cell r="I307">
            <v>0</v>
          </cell>
          <cell r="J307">
            <v>475000</v>
          </cell>
          <cell r="K307">
            <v>475000</v>
          </cell>
        </row>
        <row r="308">
          <cell r="F308">
            <v>-475000</v>
          </cell>
          <cell r="G308">
            <v>0</v>
          </cell>
          <cell r="H308">
            <v>-475000</v>
          </cell>
          <cell r="I308">
            <v>0</v>
          </cell>
          <cell r="J308">
            <v>-475000</v>
          </cell>
          <cell r="K308">
            <v>-475000</v>
          </cell>
        </row>
        <row r="309"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125000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125000</v>
          </cell>
        </row>
        <row r="316"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8">
          <cell r="F318">
            <v>2822140</v>
          </cell>
          <cell r="G318">
            <v>0</v>
          </cell>
          <cell r="H318">
            <v>2822140</v>
          </cell>
          <cell r="I318">
            <v>0</v>
          </cell>
          <cell r="J318">
            <v>2822140</v>
          </cell>
          <cell r="K318">
            <v>2822140</v>
          </cell>
        </row>
        <row r="319">
          <cell r="F319">
            <v>2822140</v>
          </cell>
          <cell r="G319">
            <v>0</v>
          </cell>
          <cell r="H319">
            <v>2822140</v>
          </cell>
          <cell r="I319">
            <v>0</v>
          </cell>
          <cell r="J319">
            <v>2822140</v>
          </cell>
          <cell r="K319">
            <v>2822140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3">
          <cell r="F323">
            <v>-31354217.809999999</v>
          </cell>
          <cell r="G323">
            <v>0</v>
          </cell>
          <cell r="H323">
            <v>-31354217.809999999</v>
          </cell>
          <cell r="I323">
            <v>0</v>
          </cell>
          <cell r="J323">
            <v>-31354217.809999999</v>
          </cell>
          <cell r="K323">
            <v>7066599.2199999997</v>
          </cell>
        </row>
        <row r="324">
          <cell r="F324">
            <v>-1784850</v>
          </cell>
          <cell r="G324">
            <v>0</v>
          </cell>
          <cell r="H324">
            <v>-1784850</v>
          </cell>
          <cell r="I324">
            <v>0</v>
          </cell>
          <cell r="J324">
            <v>-1784850</v>
          </cell>
          <cell r="K324">
            <v>-7224315</v>
          </cell>
        </row>
        <row r="325">
          <cell r="F325">
            <v>13919425.6</v>
          </cell>
          <cell r="G325">
            <v>0</v>
          </cell>
          <cell r="H325">
            <v>13919425.6</v>
          </cell>
          <cell r="I325">
            <v>0</v>
          </cell>
          <cell r="J325">
            <v>13919425.6</v>
          </cell>
          <cell r="K325">
            <v>13919425.6</v>
          </cell>
        </row>
        <row r="326">
          <cell r="F326">
            <v>345334499.64999998</v>
          </cell>
          <cell r="G326">
            <v>0</v>
          </cell>
          <cell r="H326">
            <v>345334499.64999998</v>
          </cell>
          <cell r="I326">
            <v>0</v>
          </cell>
          <cell r="J326">
            <v>345334499.64999998</v>
          </cell>
          <cell r="K326">
            <v>345334499.64999998</v>
          </cell>
        </row>
        <row r="327">
          <cell r="F327">
            <v>-17296312.609999999</v>
          </cell>
          <cell r="G327">
            <v>0</v>
          </cell>
          <cell r="H327">
            <v>-17296312.609999999</v>
          </cell>
          <cell r="I327">
            <v>0</v>
          </cell>
          <cell r="J327">
            <v>-17296312.609999999</v>
          </cell>
          <cell r="K327">
            <v>-17296312.609999999</v>
          </cell>
        </row>
        <row r="328">
          <cell r="F328">
            <v>-2703637</v>
          </cell>
          <cell r="G328">
            <v>0</v>
          </cell>
          <cell r="H328">
            <v>-2703637</v>
          </cell>
          <cell r="I328">
            <v>0</v>
          </cell>
          <cell r="J328">
            <v>-2703637</v>
          </cell>
          <cell r="K328">
            <v>-2730687</v>
          </cell>
        </row>
        <row r="329"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F330">
            <v>145671</v>
          </cell>
          <cell r="G330">
            <v>0</v>
          </cell>
          <cell r="H330">
            <v>145671</v>
          </cell>
          <cell r="I330">
            <v>0</v>
          </cell>
          <cell r="J330">
            <v>145671</v>
          </cell>
          <cell r="K330">
            <v>145671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26002815.609999999</v>
          </cell>
        </row>
        <row r="332"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-45423973</v>
          </cell>
        </row>
        <row r="334">
          <cell r="F334">
            <v>24836059</v>
          </cell>
          <cell r="G334">
            <v>0</v>
          </cell>
          <cell r="H334">
            <v>24836059</v>
          </cell>
          <cell r="I334">
            <v>0</v>
          </cell>
          <cell r="J334">
            <v>24836059</v>
          </cell>
          <cell r="K334">
            <v>24836059</v>
          </cell>
        </row>
        <row r="335">
          <cell r="F335">
            <v>22174634</v>
          </cell>
          <cell r="G335">
            <v>0</v>
          </cell>
          <cell r="H335">
            <v>22174634</v>
          </cell>
          <cell r="I335">
            <v>0</v>
          </cell>
          <cell r="J335">
            <v>22174634</v>
          </cell>
          <cell r="K335">
            <v>22174634</v>
          </cell>
        </row>
        <row r="336">
          <cell r="F336">
            <v>11394869</v>
          </cell>
          <cell r="G336">
            <v>0</v>
          </cell>
          <cell r="H336">
            <v>11394869</v>
          </cell>
          <cell r="I336">
            <v>0</v>
          </cell>
          <cell r="J336">
            <v>11394869</v>
          </cell>
          <cell r="K336">
            <v>0</v>
          </cell>
        </row>
        <row r="337">
          <cell r="F337">
            <v>-84305.15</v>
          </cell>
          <cell r="G337">
            <v>0</v>
          </cell>
          <cell r="H337">
            <v>-84305.15</v>
          </cell>
          <cell r="I337">
            <v>0</v>
          </cell>
          <cell r="J337">
            <v>-84305.15</v>
          </cell>
          <cell r="K337">
            <v>0</v>
          </cell>
        </row>
        <row r="338"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F340">
            <v>364581835.68000001</v>
          </cell>
          <cell r="G340">
            <v>0</v>
          </cell>
          <cell r="H340">
            <v>364581835.68000001</v>
          </cell>
          <cell r="I340">
            <v>0</v>
          </cell>
          <cell r="J340">
            <v>364581835.68000001</v>
          </cell>
          <cell r="K340">
            <v>366804416.46999997</v>
          </cell>
        </row>
        <row r="342">
          <cell r="F342">
            <v>-2581059.33</v>
          </cell>
          <cell r="G342">
            <v>0</v>
          </cell>
          <cell r="H342">
            <v>-2581059.33</v>
          </cell>
          <cell r="I342">
            <v>0</v>
          </cell>
          <cell r="J342">
            <v>-2581059.33</v>
          </cell>
          <cell r="K342">
            <v>-2581059.33</v>
          </cell>
        </row>
        <row r="343">
          <cell r="F343">
            <v>-2581059.33</v>
          </cell>
          <cell r="G343">
            <v>0</v>
          </cell>
          <cell r="H343">
            <v>-2581059.33</v>
          </cell>
          <cell r="I343">
            <v>0</v>
          </cell>
          <cell r="J343">
            <v>-2581059.33</v>
          </cell>
          <cell r="K343">
            <v>-2581059.33</v>
          </cell>
        </row>
        <row r="345">
          <cell r="F345">
            <v>-68500563.329999998</v>
          </cell>
          <cell r="G345">
            <v>0</v>
          </cell>
          <cell r="H345">
            <v>-68500563.329999998</v>
          </cell>
          <cell r="I345">
            <v>0</v>
          </cell>
          <cell r="J345">
            <v>-68500563.329999998</v>
          </cell>
          <cell r="K345">
            <v>-255855</v>
          </cell>
        </row>
        <row r="346">
          <cell r="F346">
            <v>-232107</v>
          </cell>
          <cell r="G346">
            <v>0</v>
          </cell>
          <cell r="H346">
            <v>-232107</v>
          </cell>
          <cell r="I346">
            <v>0</v>
          </cell>
          <cell r="J346">
            <v>-232107</v>
          </cell>
          <cell r="K346">
            <v>-1503150</v>
          </cell>
        </row>
        <row r="347">
          <cell r="F347">
            <v>-20191014.420000002</v>
          </cell>
          <cell r="G347">
            <v>0</v>
          </cell>
          <cell r="H347">
            <v>-20191014.420000002</v>
          </cell>
          <cell r="I347">
            <v>0</v>
          </cell>
          <cell r="J347">
            <v>-20191014.420000002</v>
          </cell>
          <cell r="K347">
            <v>-24039840.670000002</v>
          </cell>
        </row>
        <row r="348"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F349">
            <v>-88923684.75</v>
          </cell>
          <cell r="G349">
            <v>0</v>
          </cell>
          <cell r="H349">
            <v>-88923684.75</v>
          </cell>
          <cell r="I349">
            <v>0</v>
          </cell>
          <cell r="J349">
            <v>-88923684.75</v>
          </cell>
          <cell r="K349">
            <v>-25798845.670000002</v>
          </cell>
        </row>
        <row r="351">
          <cell r="F351">
            <v>-766987</v>
          </cell>
          <cell r="G351">
            <v>0</v>
          </cell>
          <cell r="H351">
            <v>-766987</v>
          </cell>
          <cell r="I351">
            <v>0</v>
          </cell>
          <cell r="J351">
            <v>-766987</v>
          </cell>
          <cell r="K351">
            <v>-130490</v>
          </cell>
        </row>
        <row r="352">
          <cell r="F352">
            <v>-9549129.5600000005</v>
          </cell>
          <cell r="G352">
            <v>0</v>
          </cell>
          <cell r="H352">
            <v>-9549129.5600000005</v>
          </cell>
          <cell r="I352">
            <v>0</v>
          </cell>
          <cell r="J352">
            <v>-9549129.5600000005</v>
          </cell>
          <cell r="K352">
            <v>-8683064</v>
          </cell>
        </row>
        <row r="353">
          <cell r="F353">
            <v>-412140.45</v>
          </cell>
          <cell r="G353">
            <v>0</v>
          </cell>
          <cell r="H353">
            <v>-412140.45</v>
          </cell>
          <cell r="I353">
            <v>0</v>
          </cell>
          <cell r="J353">
            <v>-412140.45</v>
          </cell>
          <cell r="K353">
            <v>-10709.45</v>
          </cell>
        </row>
        <row r="354">
          <cell r="F354">
            <v>-36121689.390000001</v>
          </cell>
          <cell r="G354">
            <v>0</v>
          </cell>
          <cell r="H354">
            <v>-36121689.390000001</v>
          </cell>
          <cell r="I354">
            <v>0</v>
          </cell>
          <cell r="J354">
            <v>-36121689.390000001</v>
          </cell>
          <cell r="K354">
            <v>0</v>
          </cell>
        </row>
        <row r="355">
          <cell r="F355">
            <v>-393340</v>
          </cell>
          <cell r="G355">
            <v>0</v>
          </cell>
          <cell r="H355">
            <v>-393340</v>
          </cell>
          <cell r="I355">
            <v>0</v>
          </cell>
          <cell r="J355">
            <v>-393340</v>
          </cell>
          <cell r="K355">
            <v>-393340</v>
          </cell>
        </row>
        <row r="356">
          <cell r="F356">
            <v>-255310</v>
          </cell>
          <cell r="G356">
            <v>0</v>
          </cell>
          <cell r="H356">
            <v>-255310</v>
          </cell>
          <cell r="I356">
            <v>0</v>
          </cell>
          <cell r="J356">
            <v>-255310</v>
          </cell>
          <cell r="K356">
            <v>-255310</v>
          </cell>
        </row>
        <row r="357">
          <cell r="F357">
            <v>-208426</v>
          </cell>
          <cell r="G357">
            <v>0</v>
          </cell>
          <cell r="H357">
            <v>-208426</v>
          </cell>
          <cell r="I357">
            <v>0</v>
          </cell>
          <cell r="J357">
            <v>-208426</v>
          </cell>
          <cell r="K357">
            <v>-208426</v>
          </cell>
        </row>
        <row r="358">
          <cell r="F358">
            <v>-176915</v>
          </cell>
          <cell r="G358">
            <v>0</v>
          </cell>
          <cell r="H358">
            <v>-176915</v>
          </cell>
          <cell r="I358">
            <v>0</v>
          </cell>
          <cell r="J358">
            <v>-176915</v>
          </cell>
          <cell r="K358">
            <v>-176915</v>
          </cell>
        </row>
        <row r="359">
          <cell r="F359">
            <v>-127106</v>
          </cell>
          <cell r="G359">
            <v>0</v>
          </cell>
          <cell r="H359">
            <v>-127106</v>
          </cell>
          <cell r="I359">
            <v>0</v>
          </cell>
          <cell r="J359">
            <v>-127106</v>
          </cell>
          <cell r="K359">
            <v>-127106</v>
          </cell>
        </row>
        <row r="360">
          <cell r="F360">
            <v>-249822</v>
          </cell>
          <cell r="G360">
            <v>0</v>
          </cell>
          <cell r="H360">
            <v>-249822</v>
          </cell>
          <cell r="I360">
            <v>0</v>
          </cell>
          <cell r="J360">
            <v>-249822</v>
          </cell>
          <cell r="K360">
            <v>-249822</v>
          </cell>
        </row>
        <row r="361">
          <cell r="F361">
            <v>-287409</v>
          </cell>
          <cell r="G361">
            <v>0</v>
          </cell>
          <cell r="H361">
            <v>-287409</v>
          </cell>
          <cell r="I361">
            <v>0</v>
          </cell>
          <cell r="J361">
            <v>-287409</v>
          </cell>
          <cell r="K361">
            <v>-287409</v>
          </cell>
        </row>
        <row r="362">
          <cell r="F362">
            <v>-301805</v>
          </cell>
          <cell r="G362">
            <v>0</v>
          </cell>
          <cell r="H362">
            <v>-301805</v>
          </cell>
          <cell r="I362">
            <v>0</v>
          </cell>
          <cell r="J362">
            <v>-301805</v>
          </cell>
          <cell r="K362">
            <v>-301805</v>
          </cell>
        </row>
        <row r="363">
          <cell r="F363">
            <v>-445777</v>
          </cell>
          <cell r="G363">
            <v>0</v>
          </cell>
          <cell r="H363">
            <v>-445777</v>
          </cell>
          <cell r="I363">
            <v>0</v>
          </cell>
          <cell r="J363">
            <v>-445777</v>
          </cell>
          <cell r="K363">
            <v>-445777</v>
          </cell>
        </row>
        <row r="364">
          <cell r="F364">
            <v>-902862</v>
          </cell>
          <cell r="G364">
            <v>0</v>
          </cell>
          <cell r="H364">
            <v>-902862</v>
          </cell>
          <cell r="I364">
            <v>0</v>
          </cell>
          <cell r="J364">
            <v>-902862</v>
          </cell>
          <cell r="K364">
            <v>-902862</v>
          </cell>
        </row>
        <row r="365">
          <cell r="F365">
            <v>-1952157</v>
          </cell>
          <cell r="G365">
            <v>0</v>
          </cell>
          <cell r="H365">
            <v>-1952157</v>
          </cell>
          <cell r="I365">
            <v>0</v>
          </cell>
          <cell r="J365">
            <v>-1952157</v>
          </cell>
          <cell r="K365">
            <v>-1969534</v>
          </cell>
        </row>
        <row r="366">
          <cell r="F366">
            <v>-1627328</v>
          </cell>
          <cell r="G366">
            <v>0</v>
          </cell>
          <cell r="H366">
            <v>-1627328</v>
          </cell>
          <cell r="I366">
            <v>0</v>
          </cell>
          <cell r="J366">
            <v>-1627328</v>
          </cell>
          <cell r="K366">
            <v>-2232462</v>
          </cell>
        </row>
        <row r="367">
          <cell r="F367">
            <v>-1402399</v>
          </cell>
          <cell r="G367">
            <v>0</v>
          </cell>
          <cell r="H367">
            <v>-1402399</v>
          </cell>
          <cell r="I367">
            <v>0</v>
          </cell>
          <cell r="J367">
            <v>-1402399</v>
          </cell>
          <cell r="K367">
            <v>0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-5329586</v>
          </cell>
        </row>
        <row r="370"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-120540</v>
          </cell>
        </row>
        <row r="371"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-20536031</v>
          </cell>
        </row>
        <row r="372">
          <cell r="F372">
            <v>-21780838.41</v>
          </cell>
          <cell r="G372">
            <v>0</v>
          </cell>
          <cell r="H372">
            <v>-21780838.41</v>
          </cell>
          <cell r="I372">
            <v>0</v>
          </cell>
          <cell r="J372">
            <v>-21780838.41</v>
          </cell>
          <cell r="K372">
            <v>-12254506.41</v>
          </cell>
        </row>
        <row r="373">
          <cell r="F373">
            <v>-16154183</v>
          </cell>
          <cell r="G373">
            <v>0</v>
          </cell>
          <cell r="H373">
            <v>-16154183</v>
          </cell>
          <cell r="I373">
            <v>0</v>
          </cell>
          <cell r="J373">
            <v>-16154183</v>
          </cell>
          <cell r="K373">
            <v>-32329749</v>
          </cell>
        </row>
        <row r="374"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F377">
            <v>198114</v>
          </cell>
          <cell r="G377">
            <v>0</v>
          </cell>
          <cell r="H377">
            <v>198114</v>
          </cell>
          <cell r="I377">
            <v>0</v>
          </cell>
          <cell r="J377">
            <v>198114</v>
          </cell>
          <cell r="K377">
            <v>207450</v>
          </cell>
        </row>
        <row r="378">
          <cell r="F378">
            <v>-3940729</v>
          </cell>
          <cell r="G378">
            <v>0</v>
          </cell>
          <cell r="H378">
            <v>-3940729</v>
          </cell>
          <cell r="I378">
            <v>0</v>
          </cell>
          <cell r="J378">
            <v>-3940729</v>
          </cell>
          <cell r="K378">
            <v>-8640992</v>
          </cell>
        </row>
        <row r="379"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F381">
            <v>-217856</v>
          </cell>
          <cell r="G381">
            <v>0</v>
          </cell>
          <cell r="H381">
            <v>-217856</v>
          </cell>
          <cell r="I381">
            <v>0</v>
          </cell>
          <cell r="J381">
            <v>-217856</v>
          </cell>
          <cell r="K381">
            <v>-3980850</v>
          </cell>
        </row>
        <row r="382">
          <cell r="F382">
            <v>-15344862</v>
          </cell>
          <cell r="G382">
            <v>0</v>
          </cell>
          <cell r="H382">
            <v>-15344862</v>
          </cell>
          <cell r="I382">
            <v>0</v>
          </cell>
          <cell r="J382">
            <v>-15344862</v>
          </cell>
          <cell r="K382">
            <v>-35013698</v>
          </cell>
        </row>
        <row r="383">
          <cell r="F383">
            <v>-112420956.81</v>
          </cell>
          <cell r="G383">
            <v>0</v>
          </cell>
          <cell r="H383">
            <v>-112420956.81</v>
          </cell>
          <cell r="I383">
            <v>0</v>
          </cell>
          <cell r="J383">
            <v>-112420956.81</v>
          </cell>
          <cell r="K383">
            <v>-134373533.86000001</v>
          </cell>
        </row>
        <row r="385"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-4787155</v>
          </cell>
        </row>
        <row r="386">
          <cell r="F386">
            <v>-2426994.37</v>
          </cell>
          <cell r="G386">
            <v>0</v>
          </cell>
          <cell r="H386">
            <v>-2426994.37</v>
          </cell>
          <cell r="I386">
            <v>0</v>
          </cell>
          <cell r="J386">
            <v>-2426994.37</v>
          </cell>
          <cell r="K386">
            <v>-1626485</v>
          </cell>
        </row>
        <row r="387">
          <cell r="F387">
            <v>-2426994.37</v>
          </cell>
          <cell r="G387">
            <v>0</v>
          </cell>
          <cell r="H387">
            <v>-2426994.37</v>
          </cell>
          <cell r="I387">
            <v>0</v>
          </cell>
          <cell r="J387">
            <v>-2426994.37</v>
          </cell>
          <cell r="K387">
            <v>-6413640</v>
          </cell>
        </row>
        <row r="389">
          <cell r="F389">
            <v>-30017.5</v>
          </cell>
          <cell r="G389">
            <v>0</v>
          </cell>
          <cell r="H389">
            <v>-30017.5</v>
          </cell>
          <cell r="I389">
            <v>0</v>
          </cell>
          <cell r="J389">
            <v>-30017.5</v>
          </cell>
          <cell r="K389">
            <v>-30017.5</v>
          </cell>
        </row>
        <row r="390">
          <cell r="F390">
            <v>-12548.5</v>
          </cell>
          <cell r="G390">
            <v>0</v>
          </cell>
          <cell r="H390">
            <v>-12548.5</v>
          </cell>
          <cell r="I390">
            <v>0</v>
          </cell>
          <cell r="J390">
            <v>-12548.5</v>
          </cell>
          <cell r="K390">
            <v>-12548.5</v>
          </cell>
        </row>
        <row r="391">
          <cell r="F391">
            <v>-13137.5</v>
          </cell>
          <cell r="G391">
            <v>0</v>
          </cell>
          <cell r="H391">
            <v>-13137.5</v>
          </cell>
          <cell r="I391">
            <v>0</v>
          </cell>
          <cell r="J391">
            <v>-13137.5</v>
          </cell>
          <cell r="K391">
            <v>-13137.5</v>
          </cell>
        </row>
        <row r="392">
          <cell r="F392">
            <v>-7303.75</v>
          </cell>
          <cell r="G392">
            <v>0</v>
          </cell>
          <cell r="H392">
            <v>-7303.75</v>
          </cell>
          <cell r="I392">
            <v>0</v>
          </cell>
          <cell r="J392">
            <v>-7303.75</v>
          </cell>
          <cell r="K392">
            <v>-7303.75</v>
          </cell>
        </row>
        <row r="393">
          <cell r="F393">
            <v>-7664</v>
          </cell>
          <cell r="G393">
            <v>0</v>
          </cell>
          <cell r="H393">
            <v>-7664</v>
          </cell>
          <cell r="I393">
            <v>0</v>
          </cell>
          <cell r="J393">
            <v>-7664</v>
          </cell>
          <cell r="K393">
            <v>-7664</v>
          </cell>
        </row>
        <row r="394">
          <cell r="F394">
            <v>-26346</v>
          </cell>
          <cell r="G394">
            <v>0</v>
          </cell>
          <cell r="H394">
            <v>-26346</v>
          </cell>
          <cell r="I394">
            <v>0</v>
          </cell>
          <cell r="J394">
            <v>-26346</v>
          </cell>
          <cell r="K394">
            <v>-26346</v>
          </cell>
        </row>
        <row r="395">
          <cell r="F395">
            <v>-45607.25</v>
          </cell>
          <cell r="G395">
            <v>0</v>
          </cell>
          <cell r="H395">
            <v>-45607.25</v>
          </cell>
          <cell r="I395">
            <v>0</v>
          </cell>
          <cell r="J395">
            <v>-45607.25</v>
          </cell>
          <cell r="K395">
            <v>-45607.25</v>
          </cell>
        </row>
        <row r="396">
          <cell r="F396">
            <v>-57044</v>
          </cell>
          <cell r="G396">
            <v>0</v>
          </cell>
          <cell r="H396">
            <v>-57044</v>
          </cell>
          <cell r="I396">
            <v>0</v>
          </cell>
          <cell r="J396">
            <v>-57044</v>
          </cell>
          <cell r="K396">
            <v>-57044</v>
          </cell>
        </row>
        <row r="397">
          <cell r="F397">
            <v>-21722</v>
          </cell>
          <cell r="G397">
            <v>0</v>
          </cell>
          <cell r="H397">
            <v>-21722</v>
          </cell>
          <cell r="I397">
            <v>0</v>
          </cell>
          <cell r="J397">
            <v>-21722</v>
          </cell>
          <cell r="K397">
            <v>-21722</v>
          </cell>
        </row>
        <row r="398">
          <cell r="F398">
            <v>-11759</v>
          </cell>
          <cell r="G398">
            <v>0</v>
          </cell>
          <cell r="H398">
            <v>-11759</v>
          </cell>
          <cell r="I398">
            <v>0</v>
          </cell>
          <cell r="J398">
            <v>-11759</v>
          </cell>
          <cell r="K398">
            <v>-11759</v>
          </cell>
        </row>
        <row r="399">
          <cell r="F399">
            <v>-20392</v>
          </cell>
          <cell r="G399">
            <v>0</v>
          </cell>
          <cell r="H399">
            <v>-20392</v>
          </cell>
          <cell r="I399">
            <v>0</v>
          </cell>
          <cell r="J399">
            <v>-20392</v>
          </cell>
          <cell r="K399">
            <v>-20392</v>
          </cell>
        </row>
        <row r="400">
          <cell r="F400">
            <v>-31834</v>
          </cell>
          <cell r="G400">
            <v>0</v>
          </cell>
          <cell r="H400">
            <v>-31834</v>
          </cell>
          <cell r="I400">
            <v>0</v>
          </cell>
          <cell r="J400">
            <v>-31834</v>
          </cell>
          <cell r="K400">
            <v>-31834</v>
          </cell>
        </row>
        <row r="401">
          <cell r="F401">
            <v>-17775</v>
          </cell>
          <cell r="G401">
            <v>0</v>
          </cell>
          <cell r="H401">
            <v>-17775</v>
          </cell>
          <cell r="I401">
            <v>0</v>
          </cell>
          <cell r="J401">
            <v>-17775</v>
          </cell>
          <cell r="K401">
            <v>-17775</v>
          </cell>
        </row>
        <row r="402">
          <cell r="F402">
            <v>-10142.5</v>
          </cell>
          <cell r="G402">
            <v>0</v>
          </cell>
          <cell r="H402">
            <v>-10142.5</v>
          </cell>
          <cell r="I402">
            <v>0</v>
          </cell>
          <cell r="J402">
            <v>-10142.5</v>
          </cell>
          <cell r="K402">
            <v>-10142.5</v>
          </cell>
        </row>
        <row r="403">
          <cell r="F403">
            <v>-22631</v>
          </cell>
          <cell r="G403">
            <v>0</v>
          </cell>
          <cell r="H403">
            <v>-22631</v>
          </cell>
          <cell r="I403">
            <v>0</v>
          </cell>
          <cell r="J403">
            <v>-22631</v>
          </cell>
          <cell r="K403">
            <v>-22631</v>
          </cell>
        </row>
        <row r="404">
          <cell r="F404">
            <v>-14331</v>
          </cell>
          <cell r="G404">
            <v>0</v>
          </cell>
          <cell r="H404">
            <v>-14331</v>
          </cell>
          <cell r="I404">
            <v>0</v>
          </cell>
          <cell r="J404">
            <v>-14331</v>
          </cell>
          <cell r="K404">
            <v>-14394</v>
          </cell>
        </row>
        <row r="405">
          <cell r="F405">
            <v>-32540</v>
          </cell>
          <cell r="G405">
            <v>0</v>
          </cell>
          <cell r="H405">
            <v>-32540</v>
          </cell>
          <cell r="I405">
            <v>0</v>
          </cell>
          <cell r="J405">
            <v>-32540</v>
          </cell>
          <cell r="K405">
            <v>-32745</v>
          </cell>
        </row>
        <row r="406">
          <cell r="F406">
            <v>-195622.1</v>
          </cell>
          <cell r="G406">
            <v>0</v>
          </cell>
          <cell r="H406">
            <v>-195622.1</v>
          </cell>
          <cell r="I406">
            <v>0</v>
          </cell>
          <cell r="J406">
            <v>-195622.1</v>
          </cell>
          <cell r="K406">
            <v>-196836.9</v>
          </cell>
        </row>
        <row r="407">
          <cell r="F407">
            <v>-70019.600000000006</v>
          </cell>
          <cell r="G407">
            <v>0</v>
          </cell>
          <cell r="H407">
            <v>-70019.600000000006</v>
          </cell>
          <cell r="I407">
            <v>0</v>
          </cell>
          <cell r="J407">
            <v>-70019.600000000006</v>
          </cell>
          <cell r="K407">
            <v>-70019.600000000006</v>
          </cell>
        </row>
        <row r="408">
          <cell r="F408">
            <v>-57481.5</v>
          </cell>
          <cell r="G408">
            <v>0</v>
          </cell>
          <cell r="H408">
            <v>-57481.5</v>
          </cell>
          <cell r="I408">
            <v>0</v>
          </cell>
          <cell r="J408">
            <v>-57481.5</v>
          </cell>
          <cell r="K408">
            <v>-57481.5</v>
          </cell>
        </row>
        <row r="409">
          <cell r="F409">
            <v>-86284.55</v>
          </cell>
          <cell r="G409">
            <v>0</v>
          </cell>
          <cell r="H409">
            <v>-86284.55</v>
          </cell>
          <cell r="I409">
            <v>0</v>
          </cell>
          <cell r="J409">
            <v>-86284.55</v>
          </cell>
          <cell r="K409">
            <v>-86453.75</v>
          </cell>
        </row>
        <row r="410"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F411">
            <v>-792202.75</v>
          </cell>
          <cell r="G411">
            <v>0</v>
          </cell>
          <cell r="H411">
            <v>-792202.75</v>
          </cell>
          <cell r="I411">
            <v>0</v>
          </cell>
          <cell r="J411">
            <v>-792202.75</v>
          </cell>
          <cell r="K411">
            <v>-793854.75</v>
          </cell>
        </row>
        <row r="413"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6"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F421">
            <v>49813.75</v>
          </cell>
          <cell r="G421">
            <v>0</v>
          </cell>
          <cell r="H421">
            <v>49813.75</v>
          </cell>
          <cell r="I421">
            <v>0</v>
          </cell>
          <cell r="J421">
            <v>49813.75</v>
          </cell>
          <cell r="K421">
            <v>49813.75</v>
          </cell>
        </row>
        <row r="422">
          <cell r="F422">
            <v>-15593</v>
          </cell>
          <cell r="G422">
            <v>0</v>
          </cell>
          <cell r="H422">
            <v>-15593</v>
          </cell>
          <cell r="I422">
            <v>0</v>
          </cell>
          <cell r="J422">
            <v>-15593</v>
          </cell>
          <cell r="K422">
            <v>-15593</v>
          </cell>
        </row>
        <row r="423">
          <cell r="F423">
            <v>-3934.17</v>
          </cell>
          <cell r="G423">
            <v>0</v>
          </cell>
          <cell r="H423">
            <v>-3934.17</v>
          </cell>
          <cell r="I423">
            <v>0</v>
          </cell>
          <cell r="J423">
            <v>-3934.17</v>
          </cell>
          <cell r="K423">
            <v>-3934.17</v>
          </cell>
        </row>
        <row r="424">
          <cell r="F424">
            <v>150206</v>
          </cell>
          <cell r="G424">
            <v>0</v>
          </cell>
          <cell r="H424">
            <v>150206</v>
          </cell>
          <cell r="I424">
            <v>0</v>
          </cell>
          <cell r="J424">
            <v>150206</v>
          </cell>
          <cell r="K424">
            <v>150206</v>
          </cell>
        </row>
        <row r="425">
          <cell r="F425">
            <v>-46939</v>
          </cell>
          <cell r="G425">
            <v>0</v>
          </cell>
          <cell r="H425">
            <v>-46939</v>
          </cell>
          <cell r="I425">
            <v>0</v>
          </cell>
          <cell r="J425">
            <v>-46939</v>
          </cell>
          <cell r="K425">
            <v>-32046</v>
          </cell>
        </row>
        <row r="426">
          <cell r="F426">
            <v>13674</v>
          </cell>
          <cell r="G426">
            <v>0</v>
          </cell>
          <cell r="H426">
            <v>13674</v>
          </cell>
          <cell r="I426">
            <v>0</v>
          </cell>
          <cell r="J426">
            <v>13674</v>
          </cell>
          <cell r="K426">
            <v>30000</v>
          </cell>
        </row>
        <row r="427">
          <cell r="F427">
            <v>31677</v>
          </cell>
          <cell r="G427">
            <v>0</v>
          </cell>
          <cell r="H427">
            <v>31677</v>
          </cell>
          <cell r="I427">
            <v>0</v>
          </cell>
          <cell r="J427">
            <v>31677</v>
          </cell>
          <cell r="K427">
            <v>31677</v>
          </cell>
        </row>
        <row r="428"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F429">
            <v>215</v>
          </cell>
          <cell r="G429">
            <v>0</v>
          </cell>
          <cell r="H429">
            <v>215</v>
          </cell>
          <cell r="I429">
            <v>0</v>
          </cell>
          <cell r="J429">
            <v>215</v>
          </cell>
          <cell r="K429">
            <v>-302018</v>
          </cell>
        </row>
        <row r="430">
          <cell r="F430">
            <v>179119.58</v>
          </cell>
          <cell r="G430">
            <v>0</v>
          </cell>
          <cell r="H430">
            <v>179119.58</v>
          </cell>
          <cell r="I430">
            <v>0</v>
          </cell>
          <cell r="J430">
            <v>179119.58</v>
          </cell>
          <cell r="K430">
            <v>-91894.42</v>
          </cell>
        </row>
        <row r="432">
          <cell r="F432">
            <v>-7480837</v>
          </cell>
          <cell r="G432">
            <v>0</v>
          </cell>
          <cell r="H432">
            <v>-7480837</v>
          </cell>
          <cell r="I432">
            <v>0</v>
          </cell>
          <cell r="J432">
            <v>-7480837</v>
          </cell>
          <cell r="K432">
            <v>-6549065</v>
          </cell>
        </row>
        <row r="433">
          <cell r="F433">
            <v>-7480837</v>
          </cell>
          <cell r="G433">
            <v>0</v>
          </cell>
          <cell r="H433">
            <v>-7480837</v>
          </cell>
          <cell r="I433">
            <v>0</v>
          </cell>
          <cell r="J433">
            <v>-7480837</v>
          </cell>
          <cell r="K433">
            <v>-6549065</v>
          </cell>
        </row>
        <row r="435">
          <cell r="F435">
            <v>-4088423</v>
          </cell>
          <cell r="G435">
            <v>0</v>
          </cell>
          <cell r="H435">
            <v>-4088423</v>
          </cell>
          <cell r="I435">
            <v>0</v>
          </cell>
          <cell r="J435">
            <v>-4088423</v>
          </cell>
          <cell r="K435">
            <v>-3734350</v>
          </cell>
        </row>
        <row r="436">
          <cell r="F436">
            <v>-4088423</v>
          </cell>
          <cell r="G436">
            <v>0</v>
          </cell>
          <cell r="H436">
            <v>-4088423</v>
          </cell>
          <cell r="I436">
            <v>0</v>
          </cell>
          <cell r="J436">
            <v>-4088423</v>
          </cell>
          <cell r="K436">
            <v>-3734350</v>
          </cell>
        </row>
        <row r="438"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-3201584</v>
          </cell>
        </row>
        <row r="439"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-3201584</v>
          </cell>
        </row>
        <row r="442">
          <cell r="F442">
            <v>-395301</v>
          </cell>
          <cell r="G442">
            <v>0</v>
          </cell>
          <cell r="H442">
            <v>-395301</v>
          </cell>
          <cell r="I442">
            <v>0</v>
          </cell>
          <cell r="J442">
            <v>-395301</v>
          </cell>
          <cell r="K442">
            <v>-274021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-4302</v>
          </cell>
        </row>
        <row r="444">
          <cell r="F444">
            <v>-395301</v>
          </cell>
          <cell r="G444">
            <v>0</v>
          </cell>
          <cell r="H444">
            <v>-395301</v>
          </cell>
          <cell r="I444">
            <v>0</v>
          </cell>
          <cell r="J444">
            <v>-395301</v>
          </cell>
          <cell r="K444">
            <v>-278323</v>
          </cell>
        </row>
        <row r="446"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8">
          <cell r="F448">
            <v>-213291.15</v>
          </cell>
          <cell r="G448">
            <v>0</v>
          </cell>
          <cell r="H448">
            <v>-213291.15</v>
          </cell>
          <cell r="I448">
            <v>0</v>
          </cell>
          <cell r="J448">
            <v>-213291.15</v>
          </cell>
          <cell r="K448">
            <v>119042.14</v>
          </cell>
        </row>
        <row r="449">
          <cell r="F449">
            <v>-2160112.5699999998</v>
          </cell>
          <cell r="G449">
            <v>0</v>
          </cell>
          <cell r="H449">
            <v>-2160112.5699999998</v>
          </cell>
          <cell r="I449">
            <v>0</v>
          </cell>
          <cell r="J449">
            <v>-2160112.5699999998</v>
          </cell>
          <cell r="K449">
            <v>-2757179.89</v>
          </cell>
        </row>
        <row r="450">
          <cell r="F450">
            <v>-2886507.23</v>
          </cell>
          <cell r="G450">
            <v>0</v>
          </cell>
          <cell r="H450">
            <v>-2886507.23</v>
          </cell>
          <cell r="I450">
            <v>0</v>
          </cell>
          <cell r="J450">
            <v>-2886507.23</v>
          </cell>
          <cell r="K450">
            <v>-3455934.82</v>
          </cell>
        </row>
        <row r="451">
          <cell r="F451">
            <v>-14950654.52</v>
          </cell>
          <cell r="G451">
            <v>0</v>
          </cell>
          <cell r="H451">
            <v>-14950654.52</v>
          </cell>
          <cell r="I451">
            <v>0</v>
          </cell>
          <cell r="J451">
            <v>-14950654.52</v>
          </cell>
          <cell r="K451">
            <v>-7603321.9199999999</v>
          </cell>
        </row>
        <row r="452">
          <cell r="F452">
            <v>-1835837.31</v>
          </cell>
          <cell r="G452">
            <v>0</v>
          </cell>
          <cell r="H452">
            <v>-1835837.31</v>
          </cell>
          <cell r="I452">
            <v>0</v>
          </cell>
          <cell r="J452">
            <v>-1835837.31</v>
          </cell>
          <cell r="K452">
            <v>-2153475.86</v>
          </cell>
        </row>
        <row r="453">
          <cell r="F453">
            <v>-1104255.55</v>
          </cell>
          <cell r="G453">
            <v>0</v>
          </cell>
          <cell r="H453">
            <v>-1104255.55</v>
          </cell>
          <cell r="I453">
            <v>0</v>
          </cell>
          <cell r="J453">
            <v>-1104255.55</v>
          </cell>
          <cell r="K453">
            <v>-1438949.25</v>
          </cell>
        </row>
        <row r="454">
          <cell r="F454">
            <v>-430705.39</v>
          </cell>
          <cell r="G454">
            <v>0</v>
          </cell>
          <cell r="H454">
            <v>-430705.39</v>
          </cell>
          <cell r="I454">
            <v>0</v>
          </cell>
          <cell r="J454">
            <v>-430705.39</v>
          </cell>
          <cell r="K454">
            <v>-702882.2</v>
          </cell>
        </row>
        <row r="455">
          <cell r="F455">
            <v>-204117.93</v>
          </cell>
          <cell r="G455">
            <v>0</v>
          </cell>
          <cell r="H455">
            <v>-204117.93</v>
          </cell>
          <cell r="I455">
            <v>0</v>
          </cell>
          <cell r="J455">
            <v>-204117.93</v>
          </cell>
          <cell r="K455">
            <v>-599184.89</v>
          </cell>
        </row>
        <row r="456">
          <cell r="F456">
            <v>-626093.39</v>
          </cell>
          <cell r="G456">
            <v>0</v>
          </cell>
          <cell r="H456">
            <v>-626093.39</v>
          </cell>
          <cell r="I456">
            <v>0</v>
          </cell>
          <cell r="J456">
            <v>-626093.39</v>
          </cell>
          <cell r="K456">
            <v>-137752.35999999999</v>
          </cell>
        </row>
        <row r="457">
          <cell r="F457">
            <v>-433113.3</v>
          </cell>
          <cell r="G457">
            <v>0</v>
          </cell>
          <cell r="H457">
            <v>-433113.3</v>
          </cell>
          <cell r="I457">
            <v>0</v>
          </cell>
          <cell r="J457">
            <v>-433113.3</v>
          </cell>
          <cell r="K457">
            <v>-95293.21</v>
          </cell>
        </row>
        <row r="458"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F459">
            <v>-3053155.26</v>
          </cell>
          <cell r="G459">
            <v>0</v>
          </cell>
          <cell r="H459">
            <v>-3053155.26</v>
          </cell>
          <cell r="I459">
            <v>0</v>
          </cell>
          <cell r="J459">
            <v>-3053155.26</v>
          </cell>
          <cell r="K459">
            <v>0</v>
          </cell>
        </row>
        <row r="460">
          <cell r="F460">
            <v>-0.01</v>
          </cell>
          <cell r="G460">
            <v>0</v>
          </cell>
          <cell r="H460">
            <v>-0.01</v>
          </cell>
          <cell r="I460">
            <v>0</v>
          </cell>
          <cell r="J460">
            <v>-0.01</v>
          </cell>
          <cell r="K460">
            <v>0</v>
          </cell>
        </row>
        <row r="461">
          <cell r="F461">
            <v>888527</v>
          </cell>
          <cell r="G461">
            <v>0</v>
          </cell>
          <cell r="H461">
            <v>888527</v>
          </cell>
          <cell r="I461">
            <v>0</v>
          </cell>
          <cell r="J461">
            <v>888527</v>
          </cell>
          <cell r="K461">
            <v>0</v>
          </cell>
        </row>
        <row r="462">
          <cell r="F462">
            <v>-27009316.610000003</v>
          </cell>
          <cell r="G462">
            <v>0</v>
          </cell>
          <cell r="H462">
            <v>-27009316.610000003</v>
          </cell>
          <cell r="I462">
            <v>0</v>
          </cell>
          <cell r="J462">
            <v>-27009316.610000003</v>
          </cell>
          <cell r="K462">
            <v>-18824932.260000002</v>
          </cell>
        </row>
        <row r="464">
          <cell r="F464">
            <v>-5083185.07</v>
          </cell>
          <cell r="G464">
            <v>0</v>
          </cell>
          <cell r="H464">
            <v>-5083185.07</v>
          </cell>
          <cell r="I464">
            <v>0</v>
          </cell>
          <cell r="J464">
            <v>-5083185.07</v>
          </cell>
          <cell r="K464">
            <v>-5180781.07</v>
          </cell>
        </row>
        <row r="465"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1439238</v>
          </cell>
        </row>
        <row r="466">
          <cell r="F466">
            <v>-5083185.07</v>
          </cell>
          <cell r="G466">
            <v>0</v>
          </cell>
          <cell r="H466">
            <v>-5083185.07</v>
          </cell>
          <cell r="I466">
            <v>0</v>
          </cell>
          <cell r="J466">
            <v>-5083185.07</v>
          </cell>
          <cell r="K466">
            <v>-3741543.07</v>
          </cell>
        </row>
        <row r="468">
          <cell r="F468">
            <v>-3415545.8</v>
          </cell>
          <cell r="G468">
            <v>0</v>
          </cell>
          <cell r="H468">
            <v>-3415545.8</v>
          </cell>
          <cell r="I468">
            <v>0</v>
          </cell>
          <cell r="J468">
            <v>-3415545.8</v>
          </cell>
          <cell r="K468">
            <v>-1013460.84</v>
          </cell>
        </row>
        <row r="469">
          <cell r="F469">
            <v>-2002031.28</v>
          </cell>
          <cell r="G469">
            <v>0</v>
          </cell>
          <cell r="H469">
            <v>-2002031.28</v>
          </cell>
          <cell r="I469">
            <v>0</v>
          </cell>
          <cell r="J469">
            <v>-2002031.28</v>
          </cell>
          <cell r="K469">
            <v>-2800452.09</v>
          </cell>
        </row>
        <row r="470">
          <cell r="F470">
            <v>-2790617.41</v>
          </cell>
          <cell r="G470">
            <v>0</v>
          </cell>
          <cell r="H470">
            <v>-2790617.41</v>
          </cell>
          <cell r="I470">
            <v>0</v>
          </cell>
          <cell r="J470">
            <v>-2790617.41</v>
          </cell>
          <cell r="K470">
            <v>-883086.53</v>
          </cell>
        </row>
        <row r="471">
          <cell r="F471">
            <v>-890.72</v>
          </cell>
          <cell r="G471">
            <v>0</v>
          </cell>
          <cell r="H471">
            <v>-890.72</v>
          </cell>
          <cell r="I471">
            <v>0</v>
          </cell>
          <cell r="J471">
            <v>-890.72</v>
          </cell>
          <cell r="K471">
            <v>-20573</v>
          </cell>
        </row>
        <row r="472">
          <cell r="F472">
            <v>-567579.85</v>
          </cell>
          <cell r="G472">
            <v>0</v>
          </cell>
          <cell r="H472">
            <v>-567579.85</v>
          </cell>
          <cell r="I472">
            <v>0</v>
          </cell>
          <cell r="J472">
            <v>-567579.85</v>
          </cell>
          <cell r="K472">
            <v>-69716</v>
          </cell>
        </row>
        <row r="473">
          <cell r="F473">
            <v>-104006.38</v>
          </cell>
          <cell r="G473">
            <v>0</v>
          </cell>
          <cell r="H473">
            <v>-104006.38</v>
          </cell>
          <cell r="I473">
            <v>0</v>
          </cell>
          <cell r="J473">
            <v>-104006.38</v>
          </cell>
          <cell r="K473">
            <v>-104006.38</v>
          </cell>
        </row>
        <row r="474"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F475">
            <v>-105638.63</v>
          </cell>
          <cell r="G475">
            <v>0</v>
          </cell>
          <cell r="H475">
            <v>-105638.63</v>
          </cell>
          <cell r="I475">
            <v>0</v>
          </cell>
          <cell r="J475">
            <v>-105638.63</v>
          </cell>
          <cell r="K475">
            <v>-7052.68</v>
          </cell>
        </row>
        <row r="476">
          <cell r="F476">
            <v>-66428</v>
          </cell>
          <cell r="G476">
            <v>0</v>
          </cell>
          <cell r="H476">
            <v>-66428</v>
          </cell>
          <cell r="I476">
            <v>0</v>
          </cell>
          <cell r="J476">
            <v>-66428</v>
          </cell>
          <cell r="K476">
            <v>0</v>
          </cell>
        </row>
        <row r="477">
          <cell r="F477">
            <v>137859.92000000001</v>
          </cell>
          <cell r="G477">
            <v>0</v>
          </cell>
          <cell r="H477">
            <v>137859.92000000001</v>
          </cell>
          <cell r="I477">
            <v>0</v>
          </cell>
          <cell r="J477">
            <v>137859.92000000001</v>
          </cell>
          <cell r="K477">
            <v>0</v>
          </cell>
        </row>
        <row r="478"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F479">
            <v>-155519.60999999999</v>
          </cell>
          <cell r="G479">
            <v>0</v>
          </cell>
          <cell r="H479">
            <v>-155519.60999999999</v>
          </cell>
          <cell r="I479">
            <v>0</v>
          </cell>
          <cell r="J479">
            <v>-155519.60999999999</v>
          </cell>
          <cell r="K479">
            <v>-63210</v>
          </cell>
        </row>
        <row r="480">
          <cell r="F480">
            <v>-1006300.91</v>
          </cell>
          <cell r="G480">
            <v>0</v>
          </cell>
          <cell r="H480">
            <v>-1006300.91</v>
          </cell>
          <cell r="I480">
            <v>0</v>
          </cell>
          <cell r="J480">
            <v>-1006300.91</v>
          </cell>
          <cell r="K480">
            <v>-6922379.29</v>
          </cell>
        </row>
        <row r="481">
          <cell r="F481">
            <v>-1395892.62</v>
          </cell>
          <cell r="G481">
            <v>0</v>
          </cell>
          <cell r="H481">
            <v>-1395892.62</v>
          </cell>
          <cell r="I481">
            <v>0</v>
          </cell>
          <cell r="J481">
            <v>-1395892.62</v>
          </cell>
          <cell r="K481">
            <v>-982154.81</v>
          </cell>
        </row>
        <row r="482">
          <cell r="F482">
            <v>-4162.51</v>
          </cell>
          <cell r="G482">
            <v>0</v>
          </cell>
          <cell r="H482">
            <v>-4162.51</v>
          </cell>
          <cell r="I482">
            <v>0</v>
          </cell>
          <cell r="J482">
            <v>-4162.51</v>
          </cell>
          <cell r="K482">
            <v>0</v>
          </cell>
        </row>
        <row r="483">
          <cell r="F483">
            <v>-692783.33</v>
          </cell>
          <cell r="G483">
            <v>0</v>
          </cell>
          <cell r="H483">
            <v>-692783.33</v>
          </cell>
          <cell r="I483">
            <v>0</v>
          </cell>
          <cell r="J483">
            <v>-692783.33</v>
          </cell>
          <cell r="K483">
            <v>0</v>
          </cell>
        </row>
        <row r="484">
          <cell r="F484">
            <v>137163.54</v>
          </cell>
          <cell r="G484">
            <v>0</v>
          </cell>
          <cell r="H484">
            <v>137163.54</v>
          </cell>
          <cell r="I484">
            <v>0</v>
          </cell>
          <cell r="J484">
            <v>137163.54</v>
          </cell>
          <cell r="K484">
            <v>-169362.71</v>
          </cell>
        </row>
        <row r="485">
          <cell r="F485">
            <v>-32577.919999999998</v>
          </cell>
          <cell r="G485">
            <v>0</v>
          </cell>
          <cell r="H485">
            <v>-32577.919999999998</v>
          </cell>
          <cell r="I485">
            <v>0</v>
          </cell>
          <cell r="J485">
            <v>-32577.919999999998</v>
          </cell>
          <cell r="K485">
            <v>-14735.51</v>
          </cell>
        </row>
        <row r="486">
          <cell r="F486">
            <v>-775580.87</v>
          </cell>
          <cell r="G486">
            <v>0</v>
          </cell>
          <cell r="H486">
            <v>-775580.87</v>
          </cell>
          <cell r="I486">
            <v>0</v>
          </cell>
          <cell r="J486">
            <v>-775580.87</v>
          </cell>
          <cell r="K486">
            <v>-734131.61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F488">
            <v>-51666.239999999998</v>
          </cell>
          <cell r="G488">
            <v>0</v>
          </cell>
          <cell r="H488">
            <v>-51666.239999999998</v>
          </cell>
          <cell r="I488">
            <v>0</v>
          </cell>
          <cell r="J488">
            <v>-51666.239999999998</v>
          </cell>
          <cell r="K488">
            <v>-51666.239999999998</v>
          </cell>
        </row>
        <row r="489">
          <cell r="F489">
            <v>-108354.66</v>
          </cell>
          <cell r="G489">
            <v>0</v>
          </cell>
          <cell r="H489">
            <v>-108354.66</v>
          </cell>
          <cell r="I489">
            <v>0</v>
          </cell>
          <cell r="J489">
            <v>-108354.66</v>
          </cell>
          <cell r="K489">
            <v>0</v>
          </cell>
        </row>
        <row r="490">
          <cell r="F490">
            <v>-2498615.04</v>
          </cell>
          <cell r="G490">
            <v>0</v>
          </cell>
          <cell r="H490">
            <v>-2498615.04</v>
          </cell>
          <cell r="I490">
            <v>0</v>
          </cell>
          <cell r="J490">
            <v>-2498615.04</v>
          </cell>
          <cell r="K490">
            <v>-1081840.8999999999</v>
          </cell>
        </row>
        <row r="491">
          <cell r="F491">
            <v>-248752.86</v>
          </cell>
          <cell r="G491">
            <v>0</v>
          </cell>
          <cell r="H491">
            <v>-248752.86</v>
          </cell>
          <cell r="I491">
            <v>0</v>
          </cell>
          <cell r="J491">
            <v>-248752.86</v>
          </cell>
          <cell r="K491">
            <v>0</v>
          </cell>
        </row>
        <row r="492">
          <cell r="F492">
            <v>-64.260000000000005</v>
          </cell>
          <cell r="G492">
            <v>0</v>
          </cell>
          <cell r="H492">
            <v>-64.260000000000005</v>
          </cell>
          <cell r="I492">
            <v>0</v>
          </cell>
          <cell r="J492">
            <v>-64.260000000000005</v>
          </cell>
          <cell r="K492">
            <v>0</v>
          </cell>
        </row>
        <row r="493">
          <cell r="F493">
            <v>-1603219.67</v>
          </cell>
          <cell r="G493">
            <v>0</v>
          </cell>
          <cell r="H493">
            <v>-1603219.67</v>
          </cell>
          <cell r="I493">
            <v>0</v>
          </cell>
          <cell r="J493">
            <v>-1603219.67</v>
          </cell>
          <cell r="K493">
            <v>-915494.81</v>
          </cell>
        </row>
        <row r="494">
          <cell r="F494">
            <v>-126294.89</v>
          </cell>
          <cell r="G494">
            <v>0</v>
          </cell>
          <cell r="H494">
            <v>-126294.89</v>
          </cell>
          <cell r="I494">
            <v>0</v>
          </cell>
          <cell r="J494">
            <v>-126294.89</v>
          </cell>
          <cell r="K494">
            <v>-292396.79999999999</v>
          </cell>
        </row>
        <row r="495"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</row>
        <row r="497"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</row>
        <row r="498">
          <cell r="F498">
            <v>-17972.96</v>
          </cell>
          <cell r="G498">
            <v>0</v>
          </cell>
          <cell r="H498">
            <v>-17972.96</v>
          </cell>
          <cell r="I498">
            <v>0</v>
          </cell>
          <cell r="J498">
            <v>-17972.96</v>
          </cell>
          <cell r="K498">
            <v>-17972.96</v>
          </cell>
        </row>
        <row r="499">
          <cell r="F499">
            <v>-1895360.07</v>
          </cell>
          <cell r="G499">
            <v>0</v>
          </cell>
          <cell r="H499">
            <v>-1895360.07</v>
          </cell>
          <cell r="I499">
            <v>0</v>
          </cell>
          <cell r="J499">
            <v>-1895360.07</v>
          </cell>
          <cell r="K499">
            <v>-1895360.07</v>
          </cell>
        </row>
        <row r="500"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581096</v>
          </cell>
        </row>
        <row r="502">
          <cell r="F502">
            <v>1595699.05</v>
          </cell>
          <cell r="G502">
            <v>0</v>
          </cell>
          <cell r="H502">
            <v>1595699.05</v>
          </cell>
          <cell r="I502">
            <v>0</v>
          </cell>
          <cell r="J502">
            <v>1595699.05</v>
          </cell>
          <cell r="K502">
            <v>-887835.6</v>
          </cell>
        </row>
        <row r="503">
          <cell r="F503">
            <v>-593698.63</v>
          </cell>
          <cell r="G503">
            <v>0</v>
          </cell>
          <cell r="H503">
            <v>-593698.63</v>
          </cell>
          <cell r="I503">
            <v>0</v>
          </cell>
          <cell r="J503">
            <v>-593698.63</v>
          </cell>
          <cell r="K503">
            <v>0</v>
          </cell>
        </row>
        <row r="504">
          <cell r="F504">
            <v>702276</v>
          </cell>
          <cell r="G504">
            <v>0</v>
          </cell>
          <cell r="H504">
            <v>702276</v>
          </cell>
          <cell r="I504">
            <v>0</v>
          </cell>
          <cell r="J504">
            <v>702276</v>
          </cell>
          <cell r="K504">
            <v>-4819483</v>
          </cell>
        </row>
        <row r="505">
          <cell r="F505">
            <v>-17686556.610000003</v>
          </cell>
          <cell r="G505">
            <v>0</v>
          </cell>
          <cell r="H505">
            <v>-17686556.610000003</v>
          </cell>
          <cell r="I505">
            <v>0</v>
          </cell>
          <cell r="J505">
            <v>-17686556.610000003</v>
          </cell>
          <cell r="K505">
            <v>-23165275.830000002</v>
          </cell>
        </row>
        <row r="507">
          <cell r="F507">
            <v>-308589806.58999997</v>
          </cell>
          <cell r="G507">
            <v>0</v>
          </cell>
          <cell r="H507">
            <v>-308589806.58999997</v>
          </cell>
          <cell r="I507">
            <v>0</v>
          </cell>
          <cell r="J507">
            <v>-308589806.58999997</v>
          </cell>
          <cell r="K507">
            <v>-39664206.060000002</v>
          </cell>
        </row>
        <row r="508">
          <cell r="F508">
            <v>-5519933.54</v>
          </cell>
          <cell r="G508">
            <v>0</v>
          </cell>
          <cell r="H508">
            <v>-5519933.54</v>
          </cell>
          <cell r="I508">
            <v>0</v>
          </cell>
          <cell r="J508">
            <v>-5519933.54</v>
          </cell>
          <cell r="K508">
            <v>-4289130.04</v>
          </cell>
        </row>
        <row r="509"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F510">
            <v>-180847439.33000001</v>
          </cell>
          <cell r="G510">
            <v>0</v>
          </cell>
          <cell r="H510">
            <v>-180847439.33000001</v>
          </cell>
          <cell r="I510">
            <v>0</v>
          </cell>
          <cell r="J510">
            <v>-180847439.33000001</v>
          </cell>
          <cell r="K510">
            <v>-60651936.759999998</v>
          </cell>
        </row>
        <row r="511">
          <cell r="F511">
            <v>-24507552</v>
          </cell>
          <cell r="G511">
            <v>0</v>
          </cell>
          <cell r="H511">
            <v>-24507552</v>
          </cell>
          <cell r="I511">
            <v>0</v>
          </cell>
          <cell r="J511">
            <v>-24507552</v>
          </cell>
          <cell r="K511">
            <v>0</v>
          </cell>
        </row>
        <row r="512">
          <cell r="F512">
            <v>-3900000</v>
          </cell>
          <cell r="G512">
            <v>0</v>
          </cell>
          <cell r="H512">
            <v>-3900000</v>
          </cell>
          <cell r="I512">
            <v>0</v>
          </cell>
          <cell r="J512">
            <v>-3900000</v>
          </cell>
          <cell r="K512">
            <v>-400000</v>
          </cell>
        </row>
        <row r="513"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-120000</v>
          </cell>
        </row>
        <row r="514"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</row>
        <row r="516"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F517">
            <v>-58697185.119999997</v>
          </cell>
          <cell r="G517">
            <v>0</v>
          </cell>
          <cell r="H517">
            <v>-58697185.119999997</v>
          </cell>
          <cell r="I517">
            <v>0</v>
          </cell>
          <cell r="J517">
            <v>-58697185.119999997</v>
          </cell>
          <cell r="K517">
            <v>0</v>
          </cell>
        </row>
        <row r="518">
          <cell r="F518">
            <v>-233853488</v>
          </cell>
          <cell r="G518">
            <v>0</v>
          </cell>
          <cell r="H518">
            <v>-233853488</v>
          </cell>
          <cell r="I518">
            <v>0</v>
          </cell>
          <cell r="J518">
            <v>-233853488</v>
          </cell>
          <cell r="K518">
            <v>-186468319.09</v>
          </cell>
        </row>
        <row r="519">
          <cell r="F519">
            <v>-52594475</v>
          </cell>
          <cell r="G519">
            <v>0</v>
          </cell>
          <cell r="H519">
            <v>-52594475</v>
          </cell>
          <cell r="I519">
            <v>0</v>
          </cell>
          <cell r="J519">
            <v>-52594475</v>
          </cell>
          <cell r="K519">
            <v>-39665100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F521">
            <v>-92325000</v>
          </cell>
          <cell r="G521">
            <v>0</v>
          </cell>
          <cell r="H521">
            <v>-92325000</v>
          </cell>
          <cell r="I521">
            <v>0</v>
          </cell>
          <cell r="J521">
            <v>-92325000</v>
          </cell>
          <cell r="K521">
            <v>0</v>
          </cell>
        </row>
        <row r="522"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F523">
            <v>-180637416.03999999</v>
          </cell>
          <cell r="G523">
            <v>0</v>
          </cell>
          <cell r="H523">
            <v>-180637416.03999999</v>
          </cell>
          <cell r="I523">
            <v>0</v>
          </cell>
          <cell r="J523">
            <v>-180637416.03999999</v>
          </cell>
          <cell r="K523">
            <v>-159110103</v>
          </cell>
        </row>
        <row r="524">
          <cell r="F524">
            <v>-113767654</v>
          </cell>
          <cell r="G524">
            <v>0</v>
          </cell>
          <cell r="H524">
            <v>-113767654</v>
          </cell>
          <cell r="I524">
            <v>0</v>
          </cell>
          <cell r="J524">
            <v>-113767654</v>
          </cell>
          <cell r="K524">
            <v>-128657420</v>
          </cell>
        </row>
        <row r="525"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</row>
        <row r="526">
          <cell r="F526">
            <v>-3316518</v>
          </cell>
          <cell r="G526">
            <v>0</v>
          </cell>
          <cell r="H526">
            <v>-3316518</v>
          </cell>
          <cell r="I526">
            <v>0</v>
          </cell>
          <cell r="J526">
            <v>-3316518</v>
          </cell>
          <cell r="K526">
            <v>0</v>
          </cell>
        </row>
        <row r="527"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</row>
        <row r="529">
          <cell r="F529">
            <v>-98758749</v>
          </cell>
          <cell r="G529">
            <v>0</v>
          </cell>
          <cell r="H529">
            <v>-98758749</v>
          </cell>
          <cell r="I529">
            <v>0</v>
          </cell>
          <cell r="J529">
            <v>-98758749</v>
          </cell>
          <cell r="K529">
            <v>-85057865</v>
          </cell>
        </row>
        <row r="530">
          <cell r="F530">
            <v>-93029938</v>
          </cell>
          <cell r="G530">
            <v>0</v>
          </cell>
          <cell r="H530">
            <v>-93029938</v>
          </cell>
          <cell r="I530">
            <v>0</v>
          </cell>
          <cell r="J530">
            <v>-93029938</v>
          </cell>
          <cell r="K530">
            <v>-20014500</v>
          </cell>
        </row>
        <row r="531">
          <cell r="F531">
            <v>-13273206</v>
          </cell>
          <cell r="G531">
            <v>0</v>
          </cell>
          <cell r="H531">
            <v>-13273206</v>
          </cell>
          <cell r="I531">
            <v>0</v>
          </cell>
          <cell r="J531">
            <v>-13273206</v>
          </cell>
          <cell r="K531">
            <v>0</v>
          </cell>
        </row>
        <row r="532"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-44188429.420000002</v>
          </cell>
        </row>
        <row r="533">
          <cell r="F533">
            <v>-223824255</v>
          </cell>
          <cell r="G533">
            <v>0</v>
          </cell>
          <cell r="H533">
            <v>-223824255</v>
          </cell>
          <cell r="I533">
            <v>0</v>
          </cell>
          <cell r="J533">
            <v>-223824255</v>
          </cell>
          <cell r="K533">
            <v>-82004348</v>
          </cell>
        </row>
        <row r="534"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F535">
            <v>-7114195</v>
          </cell>
          <cell r="G535">
            <v>0</v>
          </cell>
          <cell r="H535">
            <v>-7114195</v>
          </cell>
          <cell r="I535">
            <v>0</v>
          </cell>
          <cell r="J535">
            <v>-7114195</v>
          </cell>
          <cell r="K535">
            <v>-21863993</v>
          </cell>
        </row>
        <row r="536"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</row>
        <row r="537"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</row>
        <row r="539">
          <cell r="F539">
            <v>-100000000</v>
          </cell>
          <cell r="G539">
            <v>0</v>
          </cell>
          <cell r="H539">
            <v>-100000000</v>
          </cell>
          <cell r="I539">
            <v>0</v>
          </cell>
          <cell r="J539">
            <v>-100000000</v>
          </cell>
          <cell r="K539">
            <v>0</v>
          </cell>
        </row>
        <row r="540"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F541">
            <v>-125000000</v>
          </cell>
          <cell r="G541">
            <v>0</v>
          </cell>
          <cell r="H541">
            <v>-125000000</v>
          </cell>
          <cell r="I541">
            <v>0</v>
          </cell>
          <cell r="J541">
            <v>-125000000</v>
          </cell>
          <cell r="K541">
            <v>-100000000</v>
          </cell>
        </row>
        <row r="542"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-99000000</v>
          </cell>
        </row>
        <row r="543">
          <cell r="F543">
            <v>-1919556810.6200001</v>
          </cell>
          <cell r="G543">
            <v>0</v>
          </cell>
          <cell r="H543">
            <v>-1919556810.6200001</v>
          </cell>
          <cell r="I543">
            <v>0</v>
          </cell>
          <cell r="J543">
            <v>-1919556810.6200001</v>
          </cell>
          <cell r="K543">
            <v>-1071155350.37</v>
          </cell>
        </row>
        <row r="545"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</row>
        <row r="546"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</row>
        <row r="547"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</row>
        <row r="548">
          <cell r="F548">
            <v>-1999.72</v>
          </cell>
          <cell r="G548">
            <v>0</v>
          </cell>
          <cell r="H548">
            <v>-1999.72</v>
          </cell>
          <cell r="I548">
            <v>0</v>
          </cell>
          <cell r="J548">
            <v>-1999.72</v>
          </cell>
          <cell r="K548">
            <v>0</v>
          </cell>
        </row>
        <row r="549"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-1951699.76</v>
          </cell>
        </row>
        <row r="551">
          <cell r="F551">
            <v>-1999.72</v>
          </cell>
          <cell r="G551">
            <v>0</v>
          </cell>
          <cell r="H551">
            <v>-1999.72</v>
          </cell>
          <cell r="I551">
            <v>0</v>
          </cell>
          <cell r="J551">
            <v>-1999.72</v>
          </cell>
          <cell r="K551">
            <v>-1951699.76</v>
          </cell>
        </row>
        <row r="553"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5"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-34499480</v>
          </cell>
        </row>
        <row r="556"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-36991324</v>
          </cell>
        </row>
        <row r="557"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15588110</v>
          </cell>
        </row>
        <row r="558"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-37772298</v>
          </cell>
        </row>
        <row r="559"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-20621996</v>
          </cell>
        </row>
        <row r="560"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-28629950</v>
          </cell>
        </row>
        <row r="561"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-2311580</v>
          </cell>
        </row>
        <row r="562"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-8333332</v>
          </cell>
        </row>
        <row r="563"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-2029833</v>
          </cell>
        </row>
        <row r="564"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-155601683</v>
          </cell>
        </row>
        <row r="566"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70">
          <cell r="F570">
            <v>-57359706.469999999</v>
          </cell>
          <cell r="G570">
            <v>0</v>
          </cell>
          <cell r="H570">
            <v>-57359706.469999999</v>
          </cell>
          <cell r="I570">
            <v>0</v>
          </cell>
          <cell r="J570">
            <v>-57359706.469999999</v>
          </cell>
          <cell r="K570">
            <v>-44298547.469999999</v>
          </cell>
        </row>
        <row r="571">
          <cell r="F571">
            <v>-57359706.469999999</v>
          </cell>
          <cell r="G571">
            <v>0</v>
          </cell>
          <cell r="H571">
            <v>-57359706.469999999</v>
          </cell>
          <cell r="I571">
            <v>0</v>
          </cell>
          <cell r="J571">
            <v>-57359706.469999999</v>
          </cell>
          <cell r="K571">
            <v>-44298547.469999999</v>
          </cell>
        </row>
        <row r="573"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</row>
        <row r="575"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</row>
        <row r="577"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9"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</row>
        <row r="581"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3">
          <cell r="F583">
            <v>-20196000</v>
          </cell>
          <cell r="G583">
            <v>0</v>
          </cell>
          <cell r="H583">
            <v>-20196000</v>
          </cell>
          <cell r="I583">
            <v>0</v>
          </cell>
          <cell r="J583">
            <v>-20196000</v>
          </cell>
          <cell r="K583">
            <v>-20196000</v>
          </cell>
        </row>
        <row r="584">
          <cell r="F584">
            <v>-20196000</v>
          </cell>
          <cell r="G584">
            <v>0</v>
          </cell>
          <cell r="H584">
            <v>-20196000</v>
          </cell>
          <cell r="I584">
            <v>0</v>
          </cell>
          <cell r="J584">
            <v>-20196000</v>
          </cell>
          <cell r="K584">
            <v>-20196000</v>
          </cell>
        </row>
        <row r="586">
          <cell r="F586">
            <v>-103496920</v>
          </cell>
          <cell r="G586">
            <v>0</v>
          </cell>
          <cell r="H586">
            <v>-103496920</v>
          </cell>
          <cell r="I586">
            <v>0</v>
          </cell>
          <cell r="J586">
            <v>-103496920</v>
          </cell>
          <cell r="K586">
            <v>-86247180</v>
          </cell>
        </row>
        <row r="587">
          <cell r="F587">
            <v>-4890138</v>
          </cell>
          <cell r="G587">
            <v>0</v>
          </cell>
          <cell r="H587">
            <v>-4890138</v>
          </cell>
          <cell r="I587">
            <v>0</v>
          </cell>
          <cell r="J587">
            <v>-4890138</v>
          </cell>
          <cell r="K587">
            <v>0</v>
          </cell>
        </row>
        <row r="588">
          <cell r="F588">
            <v>-29000000</v>
          </cell>
          <cell r="G588">
            <v>0</v>
          </cell>
          <cell r="H588">
            <v>-29000000</v>
          </cell>
          <cell r="I588">
            <v>0</v>
          </cell>
          <cell r="J588">
            <v>-29000000</v>
          </cell>
          <cell r="K588">
            <v>0</v>
          </cell>
        </row>
        <row r="589">
          <cell r="F589">
            <v>-6579000</v>
          </cell>
          <cell r="G589">
            <v>0</v>
          </cell>
          <cell r="H589">
            <v>-6579000</v>
          </cell>
          <cell r="I589">
            <v>0</v>
          </cell>
          <cell r="J589">
            <v>-6579000</v>
          </cell>
          <cell r="K589">
            <v>0</v>
          </cell>
        </row>
        <row r="590">
          <cell r="F590">
            <v>-58347009.600000001</v>
          </cell>
          <cell r="G590">
            <v>0</v>
          </cell>
          <cell r="H590">
            <v>-58347009.600000001</v>
          </cell>
          <cell r="I590">
            <v>0</v>
          </cell>
          <cell r="J590">
            <v>-58347009.600000001</v>
          </cell>
          <cell r="K590">
            <v>0</v>
          </cell>
        </row>
        <row r="591">
          <cell r="F591">
            <v>-202313067.59999999</v>
          </cell>
          <cell r="G591">
            <v>0</v>
          </cell>
          <cell r="H591">
            <v>-202313067.59999999</v>
          </cell>
          <cell r="I591">
            <v>0</v>
          </cell>
          <cell r="J591">
            <v>-202313067.59999999</v>
          </cell>
          <cell r="K591">
            <v>-86247180</v>
          </cell>
        </row>
        <row r="593">
          <cell r="F593">
            <v>-18494324</v>
          </cell>
          <cell r="G593">
            <v>0</v>
          </cell>
          <cell r="H593">
            <v>-18494324</v>
          </cell>
          <cell r="I593">
            <v>0</v>
          </cell>
          <cell r="J593">
            <v>-18494324</v>
          </cell>
          <cell r="K593">
            <v>0</v>
          </cell>
        </row>
        <row r="594">
          <cell r="F594">
            <v>-18494324</v>
          </cell>
          <cell r="G594">
            <v>0</v>
          </cell>
          <cell r="H594">
            <v>-18494324</v>
          </cell>
          <cell r="I594">
            <v>0</v>
          </cell>
          <cell r="J594">
            <v>-18494324</v>
          </cell>
          <cell r="K594">
            <v>0</v>
          </cell>
        </row>
        <row r="596">
          <cell r="F596">
            <v>-63087400</v>
          </cell>
          <cell r="G596">
            <v>0</v>
          </cell>
          <cell r="H596">
            <v>-63087400</v>
          </cell>
          <cell r="I596">
            <v>0</v>
          </cell>
          <cell r="J596">
            <v>-63087400</v>
          </cell>
          <cell r="K596">
            <v>-43469950</v>
          </cell>
        </row>
        <row r="597">
          <cell r="F597">
            <v>-34521000</v>
          </cell>
          <cell r="G597">
            <v>0</v>
          </cell>
          <cell r="H597">
            <v>-34521000</v>
          </cell>
          <cell r="I597">
            <v>0</v>
          </cell>
          <cell r="J597">
            <v>-34521000</v>
          </cell>
          <cell r="K597">
            <v>-39823500</v>
          </cell>
        </row>
        <row r="598">
          <cell r="F598">
            <v>-97608400</v>
          </cell>
          <cell r="G598">
            <v>0</v>
          </cell>
          <cell r="H598">
            <v>-97608400</v>
          </cell>
          <cell r="I598">
            <v>0</v>
          </cell>
          <cell r="J598">
            <v>-97608400</v>
          </cell>
          <cell r="K598">
            <v>-83293450</v>
          </cell>
        </row>
        <row r="600">
          <cell r="F600">
            <v>-40474022.07</v>
          </cell>
          <cell r="G600">
            <v>0</v>
          </cell>
          <cell r="H600">
            <v>-40474022.07</v>
          </cell>
          <cell r="I600">
            <v>0</v>
          </cell>
          <cell r="J600">
            <v>-40474022.07</v>
          </cell>
          <cell r="K600">
            <v>-16193065</v>
          </cell>
        </row>
        <row r="601">
          <cell r="F601">
            <v>-21579234</v>
          </cell>
          <cell r="G601">
            <v>0</v>
          </cell>
          <cell r="H601">
            <v>-21579234</v>
          </cell>
          <cell r="I601">
            <v>0</v>
          </cell>
          <cell r="J601">
            <v>-21579234</v>
          </cell>
          <cell r="K601">
            <v>-24276638</v>
          </cell>
        </row>
        <row r="602">
          <cell r="F602">
            <v>-62053256.07</v>
          </cell>
          <cell r="G602">
            <v>0</v>
          </cell>
          <cell r="H602">
            <v>-62053256.07</v>
          </cell>
          <cell r="I602">
            <v>0</v>
          </cell>
          <cell r="J602">
            <v>-62053256.07</v>
          </cell>
          <cell r="K602">
            <v>-40469703</v>
          </cell>
        </row>
        <row r="604">
          <cell r="F604">
            <v>-26316108</v>
          </cell>
          <cell r="G604">
            <v>0</v>
          </cell>
          <cell r="H604">
            <v>-26316108</v>
          </cell>
          <cell r="I604">
            <v>0</v>
          </cell>
          <cell r="J604">
            <v>-26316108</v>
          </cell>
          <cell r="K604">
            <v>-12273112</v>
          </cell>
        </row>
        <row r="605">
          <cell r="F605">
            <v>-14927905.6</v>
          </cell>
          <cell r="G605">
            <v>0</v>
          </cell>
          <cell r="H605">
            <v>-14927905.6</v>
          </cell>
          <cell r="I605">
            <v>0</v>
          </cell>
          <cell r="J605">
            <v>-14927905.6</v>
          </cell>
          <cell r="K605">
            <v>-16793894</v>
          </cell>
        </row>
        <row r="606">
          <cell r="F606">
            <v>-41244013.600000001</v>
          </cell>
          <cell r="G606">
            <v>0</v>
          </cell>
          <cell r="H606">
            <v>-41244013.600000001</v>
          </cell>
          <cell r="I606">
            <v>0</v>
          </cell>
          <cell r="J606">
            <v>-41244013.600000001</v>
          </cell>
          <cell r="K606">
            <v>-29067006</v>
          </cell>
        </row>
        <row r="608">
          <cell r="F608">
            <v>-262884204</v>
          </cell>
          <cell r="G608">
            <v>0</v>
          </cell>
          <cell r="H608">
            <v>-262884204</v>
          </cell>
          <cell r="I608">
            <v>0</v>
          </cell>
          <cell r="J608">
            <v>-262884204</v>
          </cell>
          <cell r="K608">
            <v>-262884204</v>
          </cell>
        </row>
        <row r="609">
          <cell r="F609">
            <v>-64782464</v>
          </cell>
          <cell r="G609">
            <v>0</v>
          </cell>
          <cell r="H609">
            <v>-64782464</v>
          </cell>
          <cell r="I609">
            <v>0</v>
          </cell>
          <cell r="J609">
            <v>-64782464</v>
          </cell>
          <cell r="K609">
            <v>-58304218</v>
          </cell>
        </row>
        <row r="610">
          <cell r="F610">
            <v>-327666668</v>
          </cell>
          <cell r="G610">
            <v>0</v>
          </cell>
          <cell r="H610">
            <v>-327666668</v>
          </cell>
          <cell r="I610">
            <v>0</v>
          </cell>
          <cell r="J610">
            <v>-327666668</v>
          </cell>
          <cell r="K610">
            <v>-321188422</v>
          </cell>
        </row>
        <row r="612"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4">
          <cell r="F614">
            <v>7949157.75</v>
          </cell>
          <cell r="G614">
            <v>0</v>
          </cell>
          <cell r="H614">
            <v>7949157.75</v>
          </cell>
          <cell r="I614">
            <v>0</v>
          </cell>
          <cell r="J614">
            <v>7949157.75</v>
          </cell>
          <cell r="K614">
            <v>-0.25</v>
          </cell>
        </row>
        <row r="615">
          <cell r="F615">
            <v>7949157.75</v>
          </cell>
          <cell r="G615">
            <v>0</v>
          </cell>
          <cell r="H615">
            <v>7949157.75</v>
          </cell>
          <cell r="I615">
            <v>0</v>
          </cell>
          <cell r="J615">
            <v>7949157.75</v>
          </cell>
          <cell r="K615">
            <v>-0.25</v>
          </cell>
        </row>
        <row r="617">
          <cell r="F617">
            <v>-201921386.34</v>
          </cell>
          <cell r="G617">
            <v>0</v>
          </cell>
          <cell r="H617">
            <v>-201921386.34</v>
          </cell>
          <cell r="I617">
            <v>0</v>
          </cell>
          <cell r="J617">
            <v>-201921386.34</v>
          </cell>
          <cell r="K617">
            <v>-201921386.34</v>
          </cell>
        </row>
        <row r="618">
          <cell r="F618">
            <v>-201921386.34</v>
          </cell>
          <cell r="G618">
            <v>0</v>
          </cell>
          <cell r="H618">
            <v>-201921386.34</v>
          </cell>
          <cell r="I618">
            <v>0</v>
          </cell>
          <cell r="J618">
            <v>-201921386.34</v>
          </cell>
          <cell r="K618">
            <v>-201921386.34</v>
          </cell>
        </row>
        <row r="620"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</row>
        <row r="621"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</row>
        <row r="623">
          <cell r="F623">
            <v>-226584000</v>
          </cell>
          <cell r="G623">
            <v>0</v>
          </cell>
          <cell r="H623">
            <v>-226584000</v>
          </cell>
          <cell r="I623">
            <v>0</v>
          </cell>
          <cell r="J623">
            <v>-226584000</v>
          </cell>
          <cell r="K623">
            <v>-22328167</v>
          </cell>
        </row>
        <row r="624">
          <cell r="F624">
            <v>-226584000</v>
          </cell>
          <cell r="G624">
            <v>0</v>
          </cell>
          <cell r="H624">
            <v>-226584000</v>
          </cell>
          <cell r="I624">
            <v>0</v>
          </cell>
          <cell r="J624">
            <v>-226584000</v>
          </cell>
          <cell r="K624">
            <v>-22328167</v>
          </cell>
        </row>
        <row r="626">
          <cell r="F626">
            <v>-50000000</v>
          </cell>
          <cell r="G626">
            <v>0</v>
          </cell>
          <cell r="H626">
            <v>-50000000</v>
          </cell>
          <cell r="I626">
            <v>0</v>
          </cell>
          <cell r="J626">
            <v>-50000000</v>
          </cell>
          <cell r="K626">
            <v>-50000000</v>
          </cell>
        </row>
        <row r="627">
          <cell r="F627">
            <v>-50000000</v>
          </cell>
          <cell r="G627">
            <v>0</v>
          </cell>
          <cell r="H627">
            <v>-50000000</v>
          </cell>
          <cell r="I627">
            <v>0</v>
          </cell>
          <cell r="J627">
            <v>-50000000</v>
          </cell>
          <cell r="K627">
            <v>-50000000</v>
          </cell>
        </row>
        <row r="629">
          <cell r="F629">
            <v>-218580387</v>
          </cell>
          <cell r="G629">
            <v>0</v>
          </cell>
          <cell r="H629">
            <v>-218580387</v>
          </cell>
          <cell r="I629">
            <v>0</v>
          </cell>
          <cell r="J629">
            <v>-218580387</v>
          </cell>
          <cell r="K629">
            <v>-3173300</v>
          </cell>
        </row>
        <row r="630">
          <cell r="F630">
            <v>-218580387</v>
          </cell>
          <cell r="G630">
            <v>0</v>
          </cell>
          <cell r="H630">
            <v>-218580387</v>
          </cell>
          <cell r="I630">
            <v>0</v>
          </cell>
          <cell r="J630">
            <v>-218580387</v>
          </cell>
          <cell r="K630">
            <v>-3173300</v>
          </cell>
        </row>
        <row r="632"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-29000000</v>
          </cell>
        </row>
        <row r="633"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-29000000</v>
          </cell>
        </row>
        <row r="635">
          <cell r="F635">
            <v>-29121425</v>
          </cell>
          <cell r="G635">
            <v>0</v>
          </cell>
          <cell r="H635">
            <v>-29121425</v>
          </cell>
          <cell r="I635">
            <v>0</v>
          </cell>
          <cell r="J635">
            <v>-29121425</v>
          </cell>
          <cell r="K635">
            <v>-23144873</v>
          </cell>
        </row>
        <row r="636">
          <cell r="F636">
            <v>-29121425</v>
          </cell>
          <cell r="G636">
            <v>0</v>
          </cell>
          <cell r="H636">
            <v>-29121425</v>
          </cell>
          <cell r="I636">
            <v>0</v>
          </cell>
          <cell r="J636">
            <v>-29121425</v>
          </cell>
          <cell r="K636">
            <v>-23144873</v>
          </cell>
        </row>
        <row r="638">
          <cell r="F638">
            <v>-584251000</v>
          </cell>
          <cell r="G638">
            <v>0</v>
          </cell>
          <cell r="H638">
            <v>-584251000</v>
          </cell>
          <cell r="I638">
            <v>0</v>
          </cell>
          <cell r="J638">
            <v>-584251000</v>
          </cell>
          <cell r="K638">
            <v>-605349000</v>
          </cell>
        </row>
        <row r="639">
          <cell r="F639">
            <v>-584251000</v>
          </cell>
          <cell r="G639">
            <v>0</v>
          </cell>
          <cell r="H639">
            <v>-584251000</v>
          </cell>
          <cell r="I639">
            <v>0</v>
          </cell>
          <cell r="J639">
            <v>-584251000</v>
          </cell>
          <cell r="K639">
            <v>-605349000</v>
          </cell>
        </row>
        <row r="641">
          <cell r="F641">
            <v>-110821697.05</v>
          </cell>
          <cell r="G641">
            <v>0</v>
          </cell>
          <cell r="H641">
            <v>-110821697.05</v>
          </cell>
          <cell r="I641">
            <v>0</v>
          </cell>
          <cell r="J641">
            <v>-110821697.05</v>
          </cell>
          <cell r="K641">
            <v>-292031090.85000002</v>
          </cell>
        </row>
        <row r="642">
          <cell r="F642">
            <v>-110821697.05</v>
          </cell>
          <cell r="G642">
            <v>0</v>
          </cell>
          <cell r="H642">
            <v>-110821697.05</v>
          </cell>
          <cell r="I642">
            <v>0</v>
          </cell>
          <cell r="J642">
            <v>-110821697.05</v>
          </cell>
          <cell r="K642">
            <v>-292031090.85000002</v>
          </cell>
        </row>
        <row r="644">
          <cell r="F644">
            <v>-18388032</v>
          </cell>
          <cell r="G644">
            <v>0</v>
          </cell>
          <cell r="H644">
            <v>-18388032</v>
          </cell>
          <cell r="I644">
            <v>0</v>
          </cell>
          <cell r="J644">
            <v>-18388032</v>
          </cell>
          <cell r="K644">
            <v>-708434</v>
          </cell>
        </row>
        <row r="645">
          <cell r="F645">
            <v>-18388032</v>
          </cell>
          <cell r="G645">
            <v>0</v>
          </cell>
          <cell r="H645">
            <v>-18388032</v>
          </cell>
          <cell r="I645">
            <v>0</v>
          </cell>
          <cell r="J645">
            <v>-18388032</v>
          </cell>
          <cell r="K645">
            <v>-708434</v>
          </cell>
        </row>
        <row r="647"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-17679598</v>
          </cell>
        </row>
        <row r="648"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-17679598</v>
          </cell>
        </row>
        <row r="650">
          <cell r="F650">
            <v>-31857201</v>
          </cell>
          <cell r="G650">
            <v>0</v>
          </cell>
          <cell r="H650">
            <v>-31857201</v>
          </cell>
          <cell r="I650">
            <v>0</v>
          </cell>
          <cell r="J650">
            <v>-31857201</v>
          </cell>
          <cell r="K650">
            <v>-27726442</v>
          </cell>
        </row>
        <row r="651">
          <cell r="F651">
            <v>-31857201</v>
          </cell>
          <cell r="G651">
            <v>0</v>
          </cell>
          <cell r="H651">
            <v>-31857201</v>
          </cell>
          <cell r="I651">
            <v>0</v>
          </cell>
          <cell r="J651">
            <v>-31857201</v>
          </cell>
          <cell r="K651">
            <v>-27726442</v>
          </cell>
        </row>
        <row r="653">
          <cell r="F653">
            <v>-187551940</v>
          </cell>
          <cell r="G653">
            <v>0</v>
          </cell>
          <cell r="H653">
            <v>-187551940</v>
          </cell>
          <cell r="I653">
            <v>0</v>
          </cell>
          <cell r="J653">
            <v>-187551940</v>
          </cell>
          <cell r="K653">
            <v>-187551940</v>
          </cell>
        </row>
        <row r="654">
          <cell r="F654">
            <v>-250000000</v>
          </cell>
          <cell r="G654">
            <v>0</v>
          </cell>
          <cell r="H654">
            <v>-250000000</v>
          </cell>
          <cell r="I654">
            <v>0</v>
          </cell>
          <cell r="J654">
            <v>-250000000</v>
          </cell>
          <cell r="K654">
            <v>-250000000</v>
          </cell>
        </row>
        <row r="655">
          <cell r="F655">
            <v>-437551940</v>
          </cell>
          <cell r="G655">
            <v>0</v>
          </cell>
          <cell r="H655">
            <v>-437551940</v>
          </cell>
          <cell r="I655">
            <v>0</v>
          </cell>
          <cell r="J655">
            <v>-437551940</v>
          </cell>
          <cell r="K655">
            <v>-437551940</v>
          </cell>
        </row>
        <row r="657">
          <cell r="F657">
            <v>-77616000</v>
          </cell>
          <cell r="G657">
            <v>0</v>
          </cell>
          <cell r="H657">
            <v>-77616000</v>
          </cell>
          <cell r="I657">
            <v>0</v>
          </cell>
          <cell r="J657">
            <v>-77616000</v>
          </cell>
          <cell r="K657">
            <v>-77616000</v>
          </cell>
        </row>
        <row r="658">
          <cell r="F658">
            <v>-77616000</v>
          </cell>
          <cell r="G658">
            <v>0</v>
          </cell>
          <cell r="H658">
            <v>-77616000</v>
          </cell>
          <cell r="I658">
            <v>0</v>
          </cell>
          <cell r="J658">
            <v>-77616000</v>
          </cell>
          <cell r="K658">
            <v>-77616000</v>
          </cell>
        </row>
        <row r="660">
          <cell r="F660">
            <v>-198619917.13999999</v>
          </cell>
          <cell r="G660">
            <v>0</v>
          </cell>
          <cell r="H660">
            <v>-198619917.13999999</v>
          </cell>
          <cell r="I660">
            <v>0</v>
          </cell>
          <cell r="J660">
            <v>-198619917.13999999</v>
          </cell>
          <cell r="K660">
            <v>-149286088</v>
          </cell>
        </row>
        <row r="661">
          <cell r="F661">
            <v>-334395054.23000002</v>
          </cell>
          <cell r="G661">
            <v>0</v>
          </cell>
          <cell r="H661">
            <v>-334395054.23000002</v>
          </cell>
          <cell r="I661">
            <v>0</v>
          </cell>
          <cell r="J661">
            <v>-334395054.23000002</v>
          </cell>
          <cell r="K661">
            <v>-334395054.23000002</v>
          </cell>
        </row>
        <row r="662">
          <cell r="F662">
            <v>-533014971.37</v>
          </cell>
          <cell r="G662">
            <v>0</v>
          </cell>
          <cell r="H662">
            <v>-533014971.37</v>
          </cell>
          <cell r="I662">
            <v>0</v>
          </cell>
          <cell r="J662">
            <v>-533014971.37</v>
          </cell>
          <cell r="K662">
            <v>-483681142.23000002</v>
          </cell>
        </row>
        <row r="664">
          <cell r="F664">
            <v>-2337827003.6599998</v>
          </cell>
          <cell r="G664">
            <v>0</v>
          </cell>
          <cell r="H664">
            <v>-2337827003.6599998</v>
          </cell>
          <cell r="I664">
            <v>0</v>
          </cell>
          <cell r="J664">
            <v>-2337827003.6599998</v>
          </cell>
          <cell r="K664">
            <v>-1898399998.45</v>
          </cell>
        </row>
        <row r="665"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</row>
        <row r="669"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F672">
            <v>7836246.0599999996</v>
          </cell>
          <cell r="G672">
            <v>0</v>
          </cell>
          <cell r="H672">
            <v>7836246.0599999996</v>
          </cell>
          <cell r="I672">
            <v>0</v>
          </cell>
          <cell r="J672">
            <v>7836246.0599999996</v>
          </cell>
          <cell r="K672">
            <v>0</v>
          </cell>
        </row>
        <row r="673">
          <cell r="F673">
            <v>5637597.4800000004</v>
          </cell>
          <cell r="G673">
            <v>0</v>
          </cell>
          <cell r="H673">
            <v>5637597.4800000004</v>
          </cell>
          <cell r="I673">
            <v>0</v>
          </cell>
          <cell r="J673">
            <v>5637597.4800000004</v>
          </cell>
          <cell r="K673">
            <v>0</v>
          </cell>
        </row>
        <row r="674">
          <cell r="F674">
            <v>31716049.260000002</v>
          </cell>
          <cell r="G674">
            <v>0</v>
          </cell>
          <cell r="H674">
            <v>31716049.260000002</v>
          </cell>
          <cell r="I674">
            <v>0</v>
          </cell>
          <cell r="J674">
            <v>31716049.260000002</v>
          </cell>
          <cell r="K674">
            <v>0</v>
          </cell>
        </row>
        <row r="675">
          <cell r="F675">
            <v>919090.56</v>
          </cell>
          <cell r="G675">
            <v>0</v>
          </cell>
          <cell r="H675">
            <v>919090.56</v>
          </cell>
          <cell r="I675">
            <v>0</v>
          </cell>
          <cell r="J675">
            <v>919090.56</v>
          </cell>
          <cell r="K675">
            <v>0</v>
          </cell>
        </row>
        <row r="676">
          <cell r="F676">
            <v>26857.38</v>
          </cell>
          <cell r="G676">
            <v>0</v>
          </cell>
          <cell r="H676">
            <v>26857.38</v>
          </cell>
          <cell r="I676">
            <v>0</v>
          </cell>
          <cell r="J676">
            <v>26857.38</v>
          </cell>
          <cell r="K676">
            <v>0</v>
          </cell>
        </row>
        <row r="677">
          <cell r="F677">
            <v>335420.82</v>
          </cell>
          <cell r="G677">
            <v>0</v>
          </cell>
          <cell r="H677">
            <v>335420.82</v>
          </cell>
          <cell r="I677">
            <v>0</v>
          </cell>
          <cell r="J677">
            <v>335420.82</v>
          </cell>
          <cell r="K677">
            <v>0</v>
          </cell>
        </row>
        <row r="678">
          <cell r="F678">
            <v>437301.54</v>
          </cell>
          <cell r="G678">
            <v>0</v>
          </cell>
          <cell r="H678">
            <v>437301.54</v>
          </cell>
          <cell r="I678">
            <v>0</v>
          </cell>
          <cell r="J678">
            <v>437301.54</v>
          </cell>
          <cell r="K678">
            <v>0</v>
          </cell>
        </row>
        <row r="679">
          <cell r="F679">
            <v>-2290918440.5599995</v>
          </cell>
          <cell r="G679">
            <v>0</v>
          </cell>
          <cell r="H679">
            <v>-2290918440.5599995</v>
          </cell>
          <cell r="I679">
            <v>0</v>
          </cell>
          <cell r="J679">
            <v>-2290918440.5599995</v>
          </cell>
          <cell r="K679">
            <v>-1898399998.45</v>
          </cell>
        </row>
        <row r="681">
          <cell r="F681">
            <v>-1490974727.2</v>
          </cell>
          <cell r="G681">
            <v>0</v>
          </cell>
          <cell r="H681">
            <v>-1490974727.2</v>
          </cell>
          <cell r="I681">
            <v>0</v>
          </cell>
          <cell r="J681">
            <v>-1490974727.2</v>
          </cell>
          <cell r="K681">
            <v>-2489141869.8800001</v>
          </cell>
        </row>
        <row r="682">
          <cell r="F682">
            <v>-1490974727.2</v>
          </cell>
          <cell r="G682">
            <v>0</v>
          </cell>
          <cell r="H682">
            <v>-1490974727.2</v>
          </cell>
          <cell r="I682">
            <v>0</v>
          </cell>
          <cell r="J682">
            <v>-1490974727.2</v>
          </cell>
          <cell r="K682">
            <v>-2489141869.8800001</v>
          </cell>
        </row>
        <row r="684"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6">
          <cell r="F686">
            <v>-30105621</v>
          </cell>
          <cell r="G686">
            <v>0</v>
          </cell>
          <cell r="H686">
            <v>-30105621</v>
          </cell>
          <cell r="I686">
            <v>0</v>
          </cell>
          <cell r="J686">
            <v>-30105621</v>
          </cell>
          <cell r="K686">
            <v>-50184779</v>
          </cell>
        </row>
        <row r="687"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-0.43</v>
          </cell>
        </row>
        <row r="688">
          <cell r="F688">
            <v>-30105621</v>
          </cell>
          <cell r="G688">
            <v>0</v>
          </cell>
          <cell r="H688">
            <v>-30105621</v>
          </cell>
          <cell r="I688">
            <v>0</v>
          </cell>
          <cell r="J688">
            <v>-30105621</v>
          </cell>
          <cell r="K688">
            <v>-50184779.43</v>
          </cell>
        </row>
        <row r="690">
          <cell r="F690">
            <v>-61212432.439999998</v>
          </cell>
          <cell r="G690">
            <v>0</v>
          </cell>
          <cell r="H690">
            <v>-61212432.439999998</v>
          </cell>
          <cell r="I690">
            <v>0</v>
          </cell>
          <cell r="J690">
            <v>-61212432.439999998</v>
          </cell>
          <cell r="K690">
            <v>-8063315</v>
          </cell>
        </row>
        <row r="691">
          <cell r="F691">
            <v>-61212432.439999998</v>
          </cell>
          <cell r="G691">
            <v>0</v>
          </cell>
          <cell r="H691">
            <v>-61212432.439999998</v>
          </cell>
          <cell r="I691">
            <v>0</v>
          </cell>
          <cell r="J691">
            <v>-61212432.439999998</v>
          </cell>
          <cell r="K691">
            <v>-8063315</v>
          </cell>
        </row>
        <row r="693"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38765550</v>
          </cell>
        </row>
        <row r="694"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38765550</v>
          </cell>
        </row>
        <row r="696"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8">
          <cell r="F698">
            <v>2271590</v>
          </cell>
          <cell r="G698">
            <v>0</v>
          </cell>
          <cell r="H698">
            <v>2271590</v>
          </cell>
          <cell r="I698">
            <v>0</v>
          </cell>
          <cell r="J698">
            <v>2271590</v>
          </cell>
          <cell r="K698">
            <v>3747773</v>
          </cell>
        </row>
        <row r="699"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-159284</v>
          </cell>
        </row>
        <row r="700"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F701">
            <v>2271590</v>
          </cell>
          <cell r="G701">
            <v>0</v>
          </cell>
          <cell r="H701">
            <v>2271590</v>
          </cell>
          <cell r="I701">
            <v>0</v>
          </cell>
          <cell r="J701">
            <v>2271590</v>
          </cell>
          <cell r="K701">
            <v>3588489</v>
          </cell>
        </row>
        <row r="703">
          <cell r="F703">
            <v>-1178291288.74</v>
          </cell>
          <cell r="G703">
            <v>0</v>
          </cell>
          <cell r="H703">
            <v>-1178291288.74</v>
          </cell>
          <cell r="I703">
            <v>0</v>
          </cell>
          <cell r="J703">
            <v>-1178291288.74</v>
          </cell>
          <cell r="K703">
            <v>-2239789380.98</v>
          </cell>
        </row>
        <row r="704">
          <cell r="F704">
            <v>-1178291288.74</v>
          </cell>
          <cell r="G704">
            <v>0</v>
          </cell>
          <cell r="H704">
            <v>-1178291288.74</v>
          </cell>
          <cell r="I704">
            <v>0</v>
          </cell>
          <cell r="J704">
            <v>-1178291288.74</v>
          </cell>
          <cell r="K704">
            <v>-2239789380.98</v>
          </cell>
        </row>
        <row r="706">
          <cell r="F706">
            <v>-39875978.060000002</v>
          </cell>
          <cell r="G706">
            <v>0</v>
          </cell>
          <cell r="H706">
            <v>-39875978.060000002</v>
          </cell>
          <cell r="I706">
            <v>0</v>
          </cell>
          <cell r="J706">
            <v>-39875978.060000002</v>
          </cell>
          <cell r="K706">
            <v>-78483392</v>
          </cell>
        </row>
        <row r="707">
          <cell r="F707">
            <v>-39875978.060000002</v>
          </cell>
          <cell r="G707">
            <v>0</v>
          </cell>
          <cell r="H707">
            <v>-39875978.060000002</v>
          </cell>
          <cell r="I707">
            <v>0</v>
          </cell>
          <cell r="J707">
            <v>-39875978.060000002</v>
          </cell>
          <cell r="K707">
            <v>-78483392</v>
          </cell>
        </row>
        <row r="709"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1"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-1840816</v>
          </cell>
        </row>
        <row r="712"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-1840816</v>
          </cell>
        </row>
        <row r="714">
          <cell r="F714">
            <v>19651144.010000002</v>
          </cell>
          <cell r="G714">
            <v>0</v>
          </cell>
          <cell r="H714">
            <v>19651144.010000002</v>
          </cell>
          <cell r="I714">
            <v>0</v>
          </cell>
          <cell r="J714">
            <v>19651144.010000002</v>
          </cell>
          <cell r="K714">
            <v>30483746.27</v>
          </cell>
        </row>
        <row r="715">
          <cell r="F715">
            <v>5090007</v>
          </cell>
          <cell r="G715">
            <v>0</v>
          </cell>
          <cell r="H715">
            <v>5090007</v>
          </cell>
          <cell r="I715">
            <v>0</v>
          </cell>
          <cell r="J715">
            <v>5090007</v>
          </cell>
          <cell r="K715">
            <v>5103053</v>
          </cell>
        </row>
        <row r="716">
          <cell r="F716">
            <v>-2856811.93</v>
          </cell>
          <cell r="G716">
            <v>0</v>
          </cell>
          <cell r="H716">
            <v>-2856811.93</v>
          </cell>
          <cell r="I716">
            <v>0</v>
          </cell>
          <cell r="J716">
            <v>-2856811.93</v>
          </cell>
          <cell r="K716">
            <v>-225006.1</v>
          </cell>
        </row>
        <row r="717">
          <cell r="F717">
            <v>146657.28</v>
          </cell>
          <cell r="G717">
            <v>0</v>
          </cell>
          <cell r="H717">
            <v>146657.28</v>
          </cell>
          <cell r="I717">
            <v>0</v>
          </cell>
          <cell r="J717">
            <v>146657.28</v>
          </cell>
          <cell r="K717">
            <v>272357.90000000002</v>
          </cell>
        </row>
        <row r="718">
          <cell r="F718">
            <v>458316</v>
          </cell>
          <cell r="G718">
            <v>0</v>
          </cell>
          <cell r="H718">
            <v>458316</v>
          </cell>
          <cell r="I718">
            <v>0</v>
          </cell>
          <cell r="J718">
            <v>458316</v>
          </cell>
          <cell r="K718">
            <v>1148879</v>
          </cell>
        </row>
        <row r="719">
          <cell r="F719">
            <v>22489312.360000003</v>
          </cell>
          <cell r="G719">
            <v>0</v>
          </cell>
          <cell r="H719">
            <v>22489312.360000003</v>
          </cell>
          <cell r="I719">
            <v>0</v>
          </cell>
          <cell r="J719">
            <v>22489312.360000003</v>
          </cell>
          <cell r="K719">
            <v>36783030.069999993</v>
          </cell>
        </row>
        <row r="721">
          <cell r="F721">
            <v>1556967.01</v>
          </cell>
          <cell r="G721">
            <v>0</v>
          </cell>
          <cell r="H721">
            <v>1556967.01</v>
          </cell>
          <cell r="I721">
            <v>0</v>
          </cell>
          <cell r="J721">
            <v>1556967.01</v>
          </cell>
          <cell r="K721">
            <v>10783253</v>
          </cell>
        </row>
        <row r="722">
          <cell r="F722">
            <v>7315551.1399999997</v>
          </cell>
          <cell r="G722">
            <v>0</v>
          </cell>
          <cell r="H722">
            <v>7315551.1399999997</v>
          </cell>
          <cell r="I722">
            <v>0</v>
          </cell>
          <cell r="J722">
            <v>7315551.1399999997</v>
          </cell>
          <cell r="K722">
            <v>910354.5</v>
          </cell>
        </row>
        <row r="723">
          <cell r="F723">
            <v>8872518.1500000004</v>
          </cell>
          <cell r="G723">
            <v>0</v>
          </cell>
          <cell r="H723">
            <v>8872518.1500000004</v>
          </cell>
          <cell r="I723">
            <v>0</v>
          </cell>
          <cell r="J723">
            <v>8872518.1500000004</v>
          </cell>
          <cell r="K723">
            <v>11693607.5</v>
          </cell>
        </row>
        <row r="725"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-5178150</v>
          </cell>
        </row>
        <row r="726"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-5178150</v>
          </cell>
        </row>
        <row r="728"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1"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3"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5"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875290936.76999998</v>
          </cell>
        </row>
        <row r="736"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875290936.76999998</v>
          </cell>
        </row>
        <row r="738"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3042398438.2399998</v>
          </cell>
        </row>
        <row r="739"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3687688</v>
          </cell>
        </row>
        <row r="740"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250496</v>
          </cell>
        </row>
        <row r="741"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-3687688</v>
          </cell>
        </row>
        <row r="742">
          <cell r="F742">
            <v>3338</v>
          </cell>
          <cell r="G742">
            <v>0</v>
          </cell>
          <cell r="H742">
            <v>3338</v>
          </cell>
          <cell r="I742">
            <v>0</v>
          </cell>
          <cell r="J742">
            <v>3338</v>
          </cell>
          <cell r="K742">
            <v>985269</v>
          </cell>
        </row>
        <row r="743">
          <cell r="F743">
            <v>8203320</v>
          </cell>
          <cell r="G743">
            <v>0</v>
          </cell>
          <cell r="H743">
            <v>8203320</v>
          </cell>
          <cell r="I743">
            <v>0</v>
          </cell>
          <cell r="J743">
            <v>8203320</v>
          </cell>
          <cell r="K743">
            <v>10461772.99</v>
          </cell>
        </row>
        <row r="744">
          <cell r="F744">
            <v>1246762.76</v>
          </cell>
          <cell r="G744">
            <v>0</v>
          </cell>
          <cell r="H744">
            <v>1246762.76</v>
          </cell>
          <cell r="I744">
            <v>0</v>
          </cell>
          <cell r="J744">
            <v>1246762.76</v>
          </cell>
          <cell r="K744">
            <v>4172023</v>
          </cell>
        </row>
        <row r="745">
          <cell r="F745">
            <v>169048</v>
          </cell>
          <cell r="G745">
            <v>0</v>
          </cell>
          <cell r="H745">
            <v>169048</v>
          </cell>
          <cell r="I745">
            <v>0</v>
          </cell>
          <cell r="J745">
            <v>169048</v>
          </cell>
          <cell r="K745">
            <v>-718934</v>
          </cell>
        </row>
        <row r="746">
          <cell r="F746">
            <v>6788</v>
          </cell>
          <cell r="G746">
            <v>0</v>
          </cell>
          <cell r="H746">
            <v>6788</v>
          </cell>
          <cell r="I746">
            <v>0</v>
          </cell>
          <cell r="J746">
            <v>6788</v>
          </cell>
          <cell r="K746">
            <v>84927</v>
          </cell>
        </row>
        <row r="747">
          <cell r="F747">
            <v>9629256.7599999998</v>
          </cell>
          <cell r="G747">
            <v>0</v>
          </cell>
          <cell r="H747">
            <v>9629256.7599999998</v>
          </cell>
          <cell r="I747">
            <v>0</v>
          </cell>
          <cell r="J747">
            <v>9629256.7599999998</v>
          </cell>
          <cell r="K747">
            <v>3057633992.2299995</v>
          </cell>
        </row>
        <row r="749"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-3687688</v>
          </cell>
        </row>
        <row r="750"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-3687688</v>
          </cell>
        </row>
        <row r="752"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-742493132.20000005</v>
          </cell>
        </row>
        <row r="753"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-742493132.20000005</v>
          </cell>
        </row>
        <row r="755"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-46332391.810000002</v>
          </cell>
        </row>
        <row r="756"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-46332391.810000002</v>
          </cell>
        </row>
        <row r="758">
          <cell r="F758">
            <v>42769027.25</v>
          </cell>
          <cell r="G758">
            <v>0</v>
          </cell>
          <cell r="H758">
            <v>42769027.25</v>
          </cell>
          <cell r="I758">
            <v>0</v>
          </cell>
          <cell r="J758">
            <v>42769027.25</v>
          </cell>
          <cell r="K758">
            <v>91907055.269999996</v>
          </cell>
        </row>
        <row r="759">
          <cell r="F759">
            <v>3034430</v>
          </cell>
          <cell r="G759">
            <v>0</v>
          </cell>
          <cell r="H759">
            <v>3034430</v>
          </cell>
          <cell r="I759">
            <v>0</v>
          </cell>
          <cell r="J759">
            <v>3034430</v>
          </cell>
          <cell r="K759">
            <v>5676303</v>
          </cell>
        </row>
        <row r="760">
          <cell r="F760">
            <v>-136340</v>
          </cell>
          <cell r="G760">
            <v>0</v>
          </cell>
          <cell r="H760">
            <v>-136340</v>
          </cell>
          <cell r="I760">
            <v>0</v>
          </cell>
          <cell r="J760">
            <v>-136340</v>
          </cell>
          <cell r="K760">
            <v>-1602432</v>
          </cell>
        </row>
        <row r="761">
          <cell r="F761">
            <v>45667117.25</v>
          </cell>
          <cell r="G761">
            <v>0</v>
          </cell>
          <cell r="H761">
            <v>45667117.25</v>
          </cell>
          <cell r="I761">
            <v>0</v>
          </cell>
          <cell r="J761">
            <v>45667117.25</v>
          </cell>
          <cell r="K761">
            <v>95980926.269999996</v>
          </cell>
        </row>
        <row r="763">
          <cell r="F763">
            <v>39909121</v>
          </cell>
          <cell r="G763">
            <v>0</v>
          </cell>
          <cell r="H763">
            <v>39909121</v>
          </cell>
          <cell r="I763">
            <v>0</v>
          </cell>
          <cell r="J763">
            <v>39909121</v>
          </cell>
          <cell r="K763">
            <v>69619688</v>
          </cell>
        </row>
        <row r="764">
          <cell r="F764">
            <v>28061258</v>
          </cell>
          <cell r="G764">
            <v>0</v>
          </cell>
          <cell r="H764">
            <v>28061258</v>
          </cell>
          <cell r="I764">
            <v>0</v>
          </cell>
          <cell r="J764">
            <v>28061258</v>
          </cell>
          <cell r="K764">
            <v>53889730</v>
          </cell>
        </row>
        <row r="765">
          <cell r="F765">
            <v>47702755</v>
          </cell>
          <cell r="G765">
            <v>0</v>
          </cell>
          <cell r="H765">
            <v>47702755</v>
          </cell>
          <cell r="I765">
            <v>0</v>
          </cell>
          <cell r="J765">
            <v>47702755</v>
          </cell>
          <cell r="K765">
            <v>87581992</v>
          </cell>
        </row>
        <row r="766">
          <cell r="F766">
            <v>3715732</v>
          </cell>
          <cell r="G766">
            <v>0</v>
          </cell>
          <cell r="H766">
            <v>3715732</v>
          </cell>
          <cell r="I766">
            <v>0</v>
          </cell>
          <cell r="J766">
            <v>3715732</v>
          </cell>
          <cell r="K766">
            <v>6881419</v>
          </cell>
        </row>
        <row r="767">
          <cell r="F767">
            <v>3151254</v>
          </cell>
          <cell r="G767">
            <v>0</v>
          </cell>
          <cell r="H767">
            <v>3151254</v>
          </cell>
          <cell r="I767">
            <v>0</v>
          </cell>
          <cell r="J767">
            <v>3151254</v>
          </cell>
          <cell r="K767">
            <v>5887206</v>
          </cell>
        </row>
        <row r="768">
          <cell r="F768">
            <v>672112</v>
          </cell>
          <cell r="G768">
            <v>0</v>
          </cell>
          <cell r="H768">
            <v>672112</v>
          </cell>
          <cell r="I768">
            <v>0</v>
          </cell>
          <cell r="J768">
            <v>672112</v>
          </cell>
          <cell r="K768">
            <v>1200926</v>
          </cell>
        </row>
        <row r="769">
          <cell r="F769">
            <v>188000</v>
          </cell>
          <cell r="G769">
            <v>0</v>
          </cell>
          <cell r="H769">
            <v>188000</v>
          </cell>
          <cell r="I769">
            <v>0</v>
          </cell>
          <cell r="J769">
            <v>188000</v>
          </cell>
          <cell r="K769">
            <v>358500</v>
          </cell>
        </row>
        <row r="770">
          <cell r="F770">
            <v>197000</v>
          </cell>
          <cell r="G770">
            <v>0</v>
          </cell>
          <cell r="H770">
            <v>197000</v>
          </cell>
          <cell r="I770">
            <v>0</v>
          </cell>
          <cell r="J770">
            <v>197000</v>
          </cell>
          <cell r="K770">
            <v>396000</v>
          </cell>
        </row>
        <row r="771">
          <cell r="F771">
            <v>5827005</v>
          </cell>
          <cell r="G771">
            <v>0</v>
          </cell>
          <cell r="H771">
            <v>5827005</v>
          </cell>
          <cell r="I771">
            <v>0</v>
          </cell>
          <cell r="J771">
            <v>5827005</v>
          </cell>
          <cell r="K771">
            <v>14594333.699999999</v>
          </cell>
        </row>
        <row r="772">
          <cell r="F772">
            <v>100</v>
          </cell>
          <cell r="G772">
            <v>0</v>
          </cell>
          <cell r="H772">
            <v>100</v>
          </cell>
          <cell r="I772">
            <v>0</v>
          </cell>
          <cell r="J772">
            <v>100</v>
          </cell>
          <cell r="K772">
            <v>379050</v>
          </cell>
        </row>
        <row r="773">
          <cell r="F773">
            <v>561111</v>
          </cell>
          <cell r="G773">
            <v>0</v>
          </cell>
          <cell r="H773">
            <v>561111</v>
          </cell>
          <cell r="I773">
            <v>0</v>
          </cell>
          <cell r="J773">
            <v>561111</v>
          </cell>
          <cell r="K773">
            <v>717415.34</v>
          </cell>
        </row>
        <row r="774">
          <cell r="F774">
            <v>8202138</v>
          </cell>
          <cell r="G774">
            <v>0</v>
          </cell>
          <cell r="H774">
            <v>8202138</v>
          </cell>
          <cell r="I774">
            <v>0</v>
          </cell>
          <cell r="J774">
            <v>8202138</v>
          </cell>
          <cell r="K774">
            <v>15781431</v>
          </cell>
        </row>
        <row r="775">
          <cell r="F775">
            <v>14611650</v>
          </cell>
          <cell r="G775">
            <v>0</v>
          </cell>
          <cell r="H775">
            <v>14611650</v>
          </cell>
          <cell r="I775">
            <v>0</v>
          </cell>
          <cell r="J775">
            <v>14611650</v>
          </cell>
          <cell r="K775">
            <v>29223302</v>
          </cell>
        </row>
        <row r="776">
          <cell r="F776">
            <v>152799236</v>
          </cell>
          <cell r="G776">
            <v>0</v>
          </cell>
          <cell r="H776">
            <v>152799236</v>
          </cell>
          <cell r="I776">
            <v>0</v>
          </cell>
          <cell r="J776">
            <v>152799236</v>
          </cell>
          <cell r="K776">
            <v>286510993.03999996</v>
          </cell>
        </row>
        <row r="778">
          <cell r="F778">
            <v>347774</v>
          </cell>
          <cell r="G778">
            <v>0</v>
          </cell>
          <cell r="H778">
            <v>347774</v>
          </cell>
          <cell r="I778">
            <v>0</v>
          </cell>
          <cell r="J778">
            <v>347774</v>
          </cell>
          <cell r="K778">
            <v>885185</v>
          </cell>
        </row>
        <row r="779">
          <cell r="F779">
            <v>347774</v>
          </cell>
          <cell r="G779">
            <v>0</v>
          </cell>
          <cell r="H779">
            <v>347774</v>
          </cell>
          <cell r="I779">
            <v>0</v>
          </cell>
          <cell r="J779">
            <v>347774</v>
          </cell>
          <cell r="K779">
            <v>885185</v>
          </cell>
        </row>
        <row r="781">
          <cell r="F781">
            <v>28056296</v>
          </cell>
          <cell r="G781">
            <v>0</v>
          </cell>
          <cell r="H781">
            <v>28056296</v>
          </cell>
          <cell r="I781">
            <v>0</v>
          </cell>
          <cell r="J781">
            <v>28056296</v>
          </cell>
          <cell r="K781">
            <v>71146041</v>
          </cell>
        </row>
        <row r="782">
          <cell r="F782">
            <v>123802146.18000001</v>
          </cell>
          <cell r="G782">
            <v>0</v>
          </cell>
          <cell r="H782">
            <v>123802146.18000001</v>
          </cell>
          <cell r="I782">
            <v>0</v>
          </cell>
          <cell r="J782">
            <v>123802146.18000001</v>
          </cell>
          <cell r="K782">
            <v>242158441.34999999</v>
          </cell>
        </row>
        <row r="783">
          <cell r="F783">
            <v>2798420</v>
          </cell>
          <cell r="G783">
            <v>0</v>
          </cell>
          <cell r="H783">
            <v>2798420</v>
          </cell>
          <cell r="I783">
            <v>0</v>
          </cell>
          <cell r="J783">
            <v>2798420</v>
          </cell>
          <cell r="K783">
            <v>2149494</v>
          </cell>
        </row>
        <row r="784">
          <cell r="F784">
            <v>-12859</v>
          </cell>
          <cell r="G784">
            <v>0</v>
          </cell>
          <cell r="H784">
            <v>-12859</v>
          </cell>
          <cell r="I784">
            <v>0</v>
          </cell>
          <cell r="J784">
            <v>-12859</v>
          </cell>
          <cell r="K784">
            <v>-82758</v>
          </cell>
        </row>
        <row r="785">
          <cell r="F785">
            <v>6272622.5999999996</v>
          </cell>
          <cell r="G785">
            <v>0</v>
          </cell>
          <cell r="H785">
            <v>6272622.5999999996</v>
          </cell>
          <cell r="I785">
            <v>0</v>
          </cell>
          <cell r="J785">
            <v>6272622.5999999996</v>
          </cell>
          <cell r="K785">
            <v>16499357.99</v>
          </cell>
        </row>
        <row r="786">
          <cell r="F786">
            <v>160916625.78</v>
          </cell>
          <cell r="G786">
            <v>0</v>
          </cell>
          <cell r="H786">
            <v>160916625.78</v>
          </cell>
          <cell r="I786">
            <v>0</v>
          </cell>
          <cell r="J786">
            <v>160916625.78</v>
          </cell>
          <cell r="K786">
            <v>331870576.34000003</v>
          </cell>
        </row>
        <row r="788">
          <cell r="F788">
            <v>35872095.140000001</v>
          </cell>
          <cell r="G788">
            <v>0</v>
          </cell>
          <cell r="H788">
            <v>35872095.140000001</v>
          </cell>
          <cell r="I788">
            <v>0</v>
          </cell>
          <cell r="J788">
            <v>35872095.140000001</v>
          </cell>
          <cell r="K788">
            <v>84976468.319999993</v>
          </cell>
        </row>
        <row r="789">
          <cell r="F789">
            <v>341729.05</v>
          </cell>
          <cell r="G789">
            <v>0</v>
          </cell>
          <cell r="H789">
            <v>341729.05</v>
          </cell>
          <cell r="I789">
            <v>0</v>
          </cell>
          <cell r="J789">
            <v>341729.05</v>
          </cell>
          <cell r="K789">
            <v>413508.24</v>
          </cell>
        </row>
        <row r="790">
          <cell r="F790">
            <v>42039.81</v>
          </cell>
          <cell r="G790">
            <v>0</v>
          </cell>
          <cell r="H790">
            <v>42039.81</v>
          </cell>
          <cell r="I790">
            <v>0</v>
          </cell>
          <cell r="J790">
            <v>42039.81</v>
          </cell>
          <cell r="K790">
            <v>37650.720000000001</v>
          </cell>
        </row>
        <row r="791"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88546</v>
          </cell>
        </row>
        <row r="792">
          <cell r="F792">
            <v>36255864</v>
          </cell>
          <cell r="G792">
            <v>0</v>
          </cell>
          <cell r="H792">
            <v>36255864</v>
          </cell>
          <cell r="I792">
            <v>0</v>
          </cell>
          <cell r="J792">
            <v>36255864</v>
          </cell>
          <cell r="K792">
            <v>85516173.279999986</v>
          </cell>
        </row>
        <row r="794">
          <cell r="F794">
            <v>326975</v>
          </cell>
          <cell r="G794">
            <v>0</v>
          </cell>
          <cell r="H794">
            <v>326975</v>
          </cell>
          <cell r="I794">
            <v>0</v>
          </cell>
          <cell r="J794">
            <v>326975</v>
          </cell>
          <cell r="K794">
            <v>3326400</v>
          </cell>
        </row>
        <row r="795">
          <cell r="F795">
            <v>326975</v>
          </cell>
          <cell r="G795">
            <v>0</v>
          </cell>
          <cell r="H795">
            <v>326975</v>
          </cell>
          <cell r="I795">
            <v>0</v>
          </cell>
          <cell r="J795">
            <v>326975</v>
          </cell>
          <cell r="K795">
            <v>3326400</v>
          </cell>
        </row>
        <row r="797">
          <cell r="F797">
            <v>1514402.21</v>
          </cell>
          <cell r="G797">
            <v>0</v>
          </cell>
          <cell r="H797">
            <v>1514402.21</v>
          </cell>
          <cell r="I797">
            <v>0</v>
          </cell>
          <cell r="J797">
            <v>1514402.21</v>
          </cell>
          <cell r="K797">
            <v>3214908.23</v>
          </cell>
        </row>
        <row r="798">
          <cell r="F798">
            <v>558376.43999999994</v>
          </cell>
          <cell r="G798">
            <v>0</v>
          </cell>
          <cell r="H798">
            <v>558376.43999999994</v>
          </cell>
          <cell r="I798">
            <v>0</v>
          </cell>
          <cell r="J798">
            <v>558376.43999999994</v>
          </cell>
          <cell r="K798">
            <v>2845663.66</v>
          </cell>
        </row>
        <row r="799">
          <cell r="F799">
            <v>478671.44</v>
          </cell>
          <cell r="G799">
            <v>0</v>
          </cell>
          <cell r="H799">
            <v>478671.44</v>
          </cell>
          <cell r="I799">
            <v>0</v>
          </cell>
          <cell r="J799">
            <v>478671.44</v>
          </cell>
          <cell r="K799">
            <v>450418.22</v>
          </cell>
        </row>
        <row r="800">
          <cell r="F800">
            <v>2878371</v>
          </cell>
          <cell r="G800">
            <v>0</v>
          </cell>
          <cell r="H800">
            <v>2878371</v>
          </cell>
          <cell r="I800">
            <v>0</v>
          </cell>
          <cell r="J800">
            <v>2878371</v>
          </cell>
          <cell r="K800">
            <v>3128530.67</v>
          </cell>
        </row>
        <row r="801">
          <cell r="F801">
            <v>-824540.2</v>
          </cell>
          <cell r="G801">
            <v>0</v>
          </cell>
          <cell r="H801">
            <v>-824540.2</v>
          </cell>
          <cell r="I801">
            <v>0</v>
          </cell>
          <cell r="J801">
            <v>-824540.2</v>
          </cell>
          <cell r="K801">
            <v>3290231.03</v>
          </cell>
        </row>
        <row r="802">
          <cell r="F802">
            <v>122581.73</v>
          </cell>
          <cell r="G802">
            <v>0</v>
          </cell>
          <cell r="H802">
            <v>122581.73</v>
          </cell>
          <cell r="I802">
            <v>0</v>
          </cell>
          <cell r="J802">
            <v>122581.73</v>
          </cell>
          <cell r="K802">
            <v>693642.49</v>
          </cell>
        </row>
        <row r="803">
          <cell r="F803">
            <v>30560</v>
          </cell>
          <cell r="G803">
            <v>0</v>
          </cell>
          <cell r="H803">
            <v>30560</v>
          </cell>
          <cell r="I803">
            <v>0</v>
          </cell>
          <cell r="J803">
            <v>30560</v>
          </cell>
          <cell r="K803">
            <v>49760</v>
          </cell>
        </row>
        <row r="804">
          <cell r="F804">
            <v>15800</v>
          </cell>
          <cell r="G804">
            <v>0</v>
          </cell>
          <cell r="H804">
            <v>15800</v>
          </cell>
          <cell r="I804">
            <v>0</v>
          </cell>
          <cell r="J804">
            <v>15800</v>
          </cell>
          <cell r="K804">
            <v>184266</v>
          </cell>
        </row>
        <row r="805">
          <cell r="F805">
            <v>1800</v>
          </cell>
          <cell r="G805">
            <v>0</v>
          </cell>
          <cell r="H805">
            <v>1800</v>
          </cell>
          <cell r="I805">
            <v>0</v>
          </cell>
          <cell r="J805">
            <v>1800</v>
          </cell>
          <cell r="K805">
            <v>209516</v>
          </cell>
        </row>
        <row r="806">
          <cell r="F806">
            <v>10300</v>
          </cell>
          <cell r="G806">
            <v>0</v>
          </cell>
          <cell r="H806">
            <v>10300</v>
          </cell>
          <cell r="I806">
            <v>0</v>
          </cell>
          <cell r="J806">
            <v>10300</v>
          </cell>
          <cell r="K806">
            <v>3200</v>
          </cell>
        </row>
        <row r="807">
          <cell r="F807">
            <v>-221890</v>
          </cell>
          <cell r="G807">
            <v>0</v>
          </cell>
          <cell r="H807">
            <v>-221890</v>
          </cell>
          <cell r="I807">
            <v>0</v>
          </cell>
          <cell r="J807">
            <v>-221890</v>
          </cell>
          <cell r="K807">
            <v>226216.65</v>
          </cell>
        </row>
        <row r="808">
          <cell r="F808">
            <v>4564432.62</v>
          </cell>
          <cell r="G808">
            <v>0</v>
          </cell>
          <cell r="H808">
            <v>4564432.62</v>
          </cell>
          <cell r="I808">
            <v>0</v>
          </cell>
          <cell r="J808">
            <v>4564432.62</v>
          </cell>
          <cell r="K808">
            <v>14296352.950000001</v>
          </cell>
        </row>
        <row r="810">
          <cell r="F810">
            <v>4410077.7300000004</v>
          </cell>
          <cell r="G810">
            <v>0</v>
          </cell>
          <cell r="H810">
            <v>4410077.7300000004</v>
          </cell>
          <cell r="I810">
            <v>0</v>
          </cell>
          <cell r="J810">
            <v>4410077.7300000004</v>
          </cell>
          <cell r="K810">
            <v>6708927.6699999999</v>
          </cell>
        </row>
        <row r="811">
          <cell r="F811">
            <v>6736.04</v>
          </cell>
          <cell r="G811">
            <v>0</v>
          </cell>
          <cell r="H811">
            <v>6736.04</v>
          </cell>
          <cell r="I811">
            <v>0</v>
          </cell>
          <cell r="J811">
            <v>6736.04</v>
          </cell>
          <cell r="K811">
            <v>138513.5</v>
          </cell>
        </row>
        <row r="812">
          <cell r="F812">
            <v>4416813.7699999996</v>
          </cell>
          <cell r="G812">
            <v>0</v>
          </cell>
          <cell r="H812">
            <v>4416813.7699999996</v>
          </cell>
          <cell r="I812">
            <v>0</v>
          </cell>
          <cell r="J812">
            <v>4416813.7699999996</v>
          </cell>
          <cell r="K812">
            <v>6847441.1699999999</v>
          </cell>
        </row>
        <row r="814">
          <cell r="F814">
            <v>2374907.7000000002</v>
          </cell>
          <cell r="G814">
            <v>0</v>
          </cell>
          <cell r="H814">
            <v>2374907.7000000002</v>
          </cell>
          <cell r="I814">
            <v>0</v>
          </cell>
          <cell r="J814">
            <v>2374907.7000000002</v>
          </cell>
          <cell r="K814">
            <v>10555145.4</v>
          </cell>
        </row>
        <row r="815">
          <cell r="F815">
            <v>1394501.88</v>
          </cell>
          <cell r="G815">
            <v>0</v>
          </cell>
          <cell r="H815">
            <v>1394501.88</v>
          </cell>
          <cell r="I815">
            <v>0</v>
          </cell>
          <cell r="J815">
            <v>1394501.88</v>
          </cell>
          <cell r="K815">
            <v>1702353.5</v>
          </cell>
        </row>
        <row r="816">
          <cell r="F816">
            <v>37316361.32</v>
          </cell>
          <cell r="G816">
            <v>0</v>
          </cell>
          <cell r="H816">
            <v>37316361.32</v>
          </cell>
          <cell r="I816">
            <v>0</v>
          </cell>
          <cell r="J816">
            <v>37316361.32</v>
          </cell>
          <cell r="K816">
            <v>154454656.08000001</v>
          </cell>
        </row>
        <row r="817">
          <cell r="F817">
            <v>1209383.8899999999</v>
          </cell>
          <cell r="G817">
            <v>0</v>
          </cell>
          <cell r="H817">
            <v>1209383.8899999999</v>
          </cell>
          <cell r="I817">
            <v>0</v>
          </cell>
          <cell r="J817">
            <v>1209383.8899999999</v>
          </cell>
          <cell r="K817">
            <v>4142654.8</v>
          </cell>
        </row>
        <row r="818">
          <cell r="F818">
            <v>223142.64</v>
          </cell>
          <cell r="G818">
            <v>0</v>
          </cell>
          <cell r="H818">
            <v>223142.64</v>
          </cell>
          <cell r="I818">
            <v>0</v>
          </cell>
          <cell r="J818">
            <v>223142.64</v>
          </cell>
          <cell r="K818">
            <v>988507.16</v>
          </cell>
        </row>
        <row r="819">
          <cell r="F819">
            <v>185223.42</v>
          </cell>
          <cell r="G819">
            <v>0</v>
          </cell>
          <cell r="H819">
            <v>185223.42</v>
          </cell>
          <cell r="I819">
            <v>0</v>
          </cell>
          <cell r="J819">
            <v>185223.42</v>
          </cell>
          <cell r="K819">
            <v>819258.99</v>
          </cell>
        </row>
        <row r="820">
          <cell r="F820">
            <v>50196.9</v>
          </cell>
          <cell r="G820">
            <v>0</v>
          </cell>
          <cell r="H820">
            <v>50196.9</v>
          </cell>
          <cell r="I820">
            <v>0</v>
          </cell>
          <cell r="J820">
            <v>50196.9</v>
          </cell>
          <cell r="K820">
            <v>220745.52</v>
          </cell>
        </row>
        <row r="821">
          <cell r="F821">
            <v>42753717.75</v>
          </cell>
          <cell r="G821">
            <v>0</v>
          </cell>
          <cell r="H821">
            <v>42753717.75</v>
          </cell>
          <cell r="I821">
            <v>0</v>
          </cell>
          <cell r="J821">
            <v>42753717.75</v>
          </cell>
          <cell r="K821">
            <v>172883321.45000005</v>
          </cell>
        </row>
        <row r="823">
          <cell r="F823">
            <v>1510806</v>
          </cell>
          <cell r="G823">
            <v>0</v>
          </cell>
          <cell r="H823">
            <v>1510806</v>
          </cell>
          <cell r="I823">
            <v>0</v>
          </cell>
          <cell r="J823">
            <v>1510806</v>
          </cell>
          <cell r="K823">
            <v>3232489</v>
          </cell>
        </row>
        <row r="824"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27641</v>
          </cell>
        </row>
        <row r="825">
          <cell r="F825">
            <v>1510806</v>
          </cell>
          <cell r="G825">
            <v>0</v>
          </cell>
          <cell r="H825">
            <v>1510806</v>
          </cell>
          <cell r="I825">
            <v>0</v>
          </cell>
          <cell r="J825">
            <v>1510806</v>
          </cell>
          <cell r="K825">
            <v>3260130</v>
          </cell>
        </row>
        <row r="827">
          <cell r="F827">
            <v>101970</v>
          </cell>
          <cell r="G827">
            <v>0</v>
          </cell>
          <cell r="H827">
            <v>101970</v>
          </cell>
          <cell r="I827">
            <v>0</v>
          </cell>
          <cell r="J827">
            <v>101970</v>
          </cell>
          <cell r="K827">
            <v>185176</v>
          </cell>
        </row>
        <row r="828">
          <cell r="F828">
            <v>101970</v>
          </cell>
          <cell r="G828">
            <v>0</v>
          </cell>
          <cell r="H828">
            <v>101970</v>
          </cell>
          <cell r="I828">
            <v>0</v>
          </cell>
          <cell r="J828">
            <v>101970</v>
          </cell>
          <cell r="K828">
            <v>185176</v>
          </cell>
        </row>
        <row r="830"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21399000</v>
          </cell>
        </row>
        <row r="831"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21399000</v>
          </cell>
        </row>
        <row r="833"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-30637000</v>
          </cell>
        </row>
        <row r="834"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-30637000</v>
          </cell>
        </row>
        <row r="836"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106936614</v>
          </cell>
        </row>
        <row r="837"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106936614</v>
          </cell>
        </row>
        <row r="839"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113595430</v>
          </cell>
        </row>
        <row r="840"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-13186564</v>
          </cell>
        </row>
        <row r="841"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-250496</v>
          </cell>
        </row>
        <row r="842"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100158370</v>
          </cell>
        </row>
        <row r="844"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-187726110</v>
          </cell>
        </row>
        <row r="845"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-187726110</v>
          </cell>
        </row>
        <row r="847">
          <cell r="F847">
            <v>44722911.710000001</v>
          </cell>
          <cell r="G847">
            <v>0</v>
          </cell>
          <cell r="H847">
            <v>44722911.710000001</v>
          </cell>
          <cell r="I847">
            <v>0</v>
          </cell>
          <cell r="J847">
            <v>44722911.710000001</v>
          </cell>
          <cell r="K847">
            <v>8139546.1699999999</v>
          </cell>
        </row>
        <row r="848">
          <cell r="F848">
            <v>44722911.710000001</v>
          </cell>
          <cell r="G848">
            <v>0</v>
          </cell>
          <cell r="H848">
            <v>44722911.710000001</v>
          </cell>
          <cell r="I848">
            <v>0</v>
          </cell>
          <cell r="J848">
            <v>44722911.710000001</v>
          </cell>
          <cell r="K848">
            <v>8139546.1699999999</v>
          </cell>
        </row>
        <row r="850">
          <cell r="F850">
            <v>1856846502.3599999</v>
          </cell>
          <cell r="G850">
            <v>0</v>
          </cell>
          <cell r="H850">
            <v>1856846502.3599999</v>
          </cell>
          <cell r="I850">
            <v>0</v>
          </cell>
          <cell r="J850">
            <v>1856846502.3599999</v>
          </cell>
          <cell r="K850">
            <v>-0.39</v>
          </cell>
        </row>
        <row r="851">
          <cell r="F851">
            <v>1856846502.3599999</v>
          </cell>
          <cell r="G851">
            <v>0</v>
          </cell>
          <cell r="H851">
            <v>1856846502.3599999</v>
          </cell>
          <cell r="I851">
            <v>0</v>
          </cell>
          <cell r="J851">
            <v>1856846502.3599999</v>
          </cell>
          <cell r="K851">
            <v>-0.39</v>
          </cell>
        </row>
        <row r="853">
          <cell r="F853">
            <v>2013088403.7</v>
          </cell>
          <cell r="G853">
            <v>0</v>
          </cell>
          <cell r="H853">
            <v>2013088403.7</v>
          </cell>
          <cell r="I853">
            <v>0</v>
          </cell>
          <cell r="J853">
            <v>2013088403.7</v>
          </cell>
          <cell r="K853">
            <v>-0.42</v>
          </cell>
        </row>
        <row r="854">
          <cell r="F854">
            <v>2013088403.7</v>
          </cell>
          <cell r="G854">
            <v>0</v>
          </cell>
          <cell r="H854">
            <v>2013088403.7</v>
          </cell>
          <cell r="I854">
            <v>0</v>
          </cell>
          <cell r="J854">
            <v>2013088403.7</v>
          </cell>
          <cell r="K854">
            <v>-0.42</v>
          </cell>
        </row>
        <row r="856">
          <cell r="F856">
            <v>67566981.909999996</v>
          </cell>
          <cell r="G856">
            <v>0</v>
          </cell>
          <cell r="H856">
            <v>67566981.909999996</v>
          </cell>
          <cell r="I856">
            <v>0</v>
          </cell>
          <cell r="J856">
            <v>67566981.909999996</v>
          </cell>
          <cell r="K856">
            <v>-0.05</v>
          </cell>
        </row>
        <row r="857">
          <cell r="F857">
            <v>67566981.909999996</v>
          </cell>
          <cell r="G857">
            <v>0</v>
          </cell>
          <cell r="H857">
            <v>67566981.909999996</v>
          </cell>
          <cell r="I857">
            <v>0</v>
          </cell>
          <cell r="J857">
            <v>67566981.909999996</v>
          </cell>
          <cell r="K857">
            <v>-0.05</v>
          </cell>
        </row>
        <row r="859"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1">
          <cell r="F861">
            <v>-1987646434.03</v>
          </cell>
          <cell r="G861">
            <v>0</v>
          </cell>
          <cell r="H861">
            <v>-1987646434.03</v>
          </cell>
          <cell r="I861">
            <v>0</v>
          </cell>
          <cell r="J861">
            <v>-1987646434.03</v>
          </cell>
          <cell r="K861">
            <v>0.34</v>
          </cell>
        </row>
        <row r="862">
          <cell r="F862">
            <v>-1987646434.03</v>
          </cell>
          <cell r="G862">
            <v>0</v>
          </cell>
          <cell r="H862">
            <v>-1987646434.03</v>
          </cell>
          <cell r="I862">
            <v>0</v>
          </cell>
          <cell r="J862">
            <v>-1987646434.03</v>
          </cell>
          <cell r="K862">
            <v>0.34</v>
          </cell>
        </row>
        <row r="864"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30454092</v>
          </cell>
        </row>
        <row r="865"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12266628</v>
          </cell>
        </row>
        <row r="866"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42720720</v>
          </cell>
        </row>
        <row r="868"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-5165780</v>
          </cell>
        </row>
        <row r="869"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-5165780</v>
          </cell>
        </row>
        <row r="871">
          <cell r="F871">
            <v>-431100.66</v>
          </cell>
          <cell r="G871">
            <v>0</v>
          </cell>
          <cell r="H871">
            <v>-431100.66</v>
          </cell>
          <cell r="I871">
            <v>0</v>
          </cell>
          <cell r="J871">
            <v>-431100.66</v>
          </cell>
          <cell r="K871">
            <v>-887817.54</v>
          </cell>
        </row>
        <row r="872">
          <cell r="F872">
            <v>-431100.66</v>
          </cell>
          <cell r="G872">
            <v>0</v>
          </cell>
          <cell r="H872">
            <v>-431100.66</v>
          </cell>
          <cell r="I872">
            <v>0</v>
          </cell>
          <cell r="J872">
            <v>-431100.66</v>
          </cell>
          <cell r="K872">
            <v>-887817.54</v>
          </cell>
        </row>
        <row r="874"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7"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9">
          <cell r="F879">
            <v>-12.44</v>
          </cell>
          <cell r="G879">
            <v>0</v>
          </cell>
          <cell r="H879">
            <v>-12.44</v>
          </cell>
          <cell r="I879">
            <v>0</v>
          </cell>
          <cell r="J879">
            <v>-12.44</v>
          </cell>
          <cell r="K879">
            <v>-1804207.46</v>
          </cell>
        </row>
        <row r="880">
          <cell r="F880">
            <v>-12.44</v>
          </cell>
          <cell r="G880">
            <v>0</v>
          </cell>
          <cell r="H880">
            <v>-12.44</v>
          </cell>
          <cell r="I880">
            <v>0</v>
          </cell>
          <cell r="J880">
            <v>-12.44</v>
          </cell>
          <cell r="K880">
            <v>-1804207.46</v>
          </cell>
        </row>
        <row r="882"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-82645.62</v>
          </cell>
        </row>
        <row r="883"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-82645.62</v>
          </cell>
        </row>
        <row r="885">
          <cell r="F885">
            <v>3000968</v>
          </cell>
          <cell r="G885">
            <v>0</v>
          </cell>
          <cell r="H885">
            <v>3000968</v>
          </cell>
          <cell r="I885">
            <v>0</v>
          </cell>
          <cell r="J885">
            <v>3000968</v>
          </cell>
          <cell r="K885">
            <v>5032295</v>
          </cell>
        </row>
        <row r="886">
          <cell r="F886">
            <v>111243</v>
          </cell>
          <cell r="G886">
            <v>0</v>
          </cell>
          <cell r="H886">
            <v>111243</v>
          </cell>
          <cell r="I886">
            <v>0</v>
          </cell>
          <cell r="J886">
            <v>111243</v>
          </cell>
          <cell r="K886">
            <v>190587</v>
          </cell>
        </row>
        <row r="887">
          <cell r="F887">
            <v>3112211</v>
          </cell>
          <cell r="G887">
            <v>0</v>
          </cell>
          <cell r="H887">
            <v>3112211</v>
          </cell>
          <cell r="I887">
            <v>0</v>
          </cell>
          <cell r="J887">
            <v>3112211</v>
          </cell>
          <cell r="K887">
            <v>5222882</v>
          </cell>
        </row>
        <row r="889">
          <cell r="F889">
            <v>6732710</v>
          </cell>
          <cell r="G889">
            <v>0</v>
          </cell>
          <cell r="H889">
            <v>6732710</v>
          </cell>
          <cell r="I889">
            <v>0</v>
          </cell>
          <cell r="J889">
            <v>6732710</v>
          </cell>
          <cell r="K889">
            <v>13166200</v>
          </cell>
        </row>
        <row r="890">
          <cell r="F890">
            <v>47007679.5</v>
          </cell>
          <cell r="G890">
            <v>0</v>
          </cell>
          <cell r="H890">
            <v>47007679.5</v>
          </cell>
          <cell r="I890">
            <v>0</v>
          </cell>
          <cell r="J890">
            <v>47007679.5</v>
          </cell>
          <cell r="K890">
            <v>93112213</v>
          </cell>
        </row>
        <row r="891">
          <cell r="F891">
            <v>3518505</v>
          </cell>
          <cell r="G891">
            <v>0</v>
          </cell>
          <cell r="H891">
            <v>3518505</v>
          </cell>
          <cell r="I891">
            <v>0</v>
          </cell>
          <cell r="J891">
            <v>3518505</v>
          </cell>
          <cell r="K891">
            <v>6998333</v>
          </cell>
        </row>
        <row r="892">
          <cell r="F892">
            <v>0.6</v>
          </cell>
          <cell r="G892">
            <v>0</v>
          </cell>
          <cell r="H892">
            <v>0.6</v>
          </cell>
          <cell r="I892">
            <v>0</v>
          </cell>
          <cell r="J892">
            <v>0.6</v>
          </cell>
          <cell r="K892">
            <v>0</v>
          </cell>
        </row>
        <row r="893">
          <cell r="F893">
            <v>526500</v>
          </cell>
          <cell r="G893">
            <v>0</v>
          </cell>
          <cell r="H893">
            <v>526500</v>
          </cell>
          <cell r="I893">
            <v>0</v>
          </cell>
          <cell r="J893">
            <v>526500</v>
          </cell>
          <cell r="K893">
            <v>1097400</v>
          </cell>
        </row>
        <row r="894">
          <cell r="F894">
            <v>1580270</v>
          </cell>
          <cell r="G894">
            <v>0</v>
          </cell>
          <cell r="H894">
            <v>1580270</v>
          </cell>
          <cell r="I894">
            <v>0</v>
          </cell>
          <cell r="J894">
            <v>1580270</v>
          </cell>
          <cell r="K894">
            <v>2756594</v>
          </cell>
        </row>
        <row r="895">
          <cell r="F895">
            <v>221761</v>
          </cell>
          <cell r="G895">
            <v>0</v>
          </cell>
          <cell r="H895">
            <v>221761</v>
          </cell>
          <cell r="I895">
            <v>0</v>
          </cell>
          <cell r="J895">
            <v>221761</v>
          </cell>
          <cell r="K895">
            <v>480373</v>
          </cell>
        </row>
        <row r="896"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F897">
            <v>115537</v>
          </cell>
          <cell r="G897">
            <v>0</v>
          </cell>
          <cell r="H897">
            <v>115537</v>
          </cell>
          <cell r="I897">
            <v>0</v>
          </cell>
          <cell r="J897">
            <v>115537</v>
          </cell>
          <cell r="K897">
            <v>54636</v>
          </cell>
        </row>
        <row r="898"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1940</v>
          </cell>
        </row>
        <row r="899"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501460</v>
          </cell>
        </row>
        <row r="900">
          <cell r="F900">
            <v>59702963.100000001</v>
          </cell>
          <cell r="G900">
            <v>0</v>
          </cell>
          <cell r="H900">
            <v>59702963.100000001</v>
          </cell>
          <cell r="I900">
            <v>0</v>
          </cell>
          <cell r="J900">
            <v>59702963.100000001</v>
          </cell>
          <cell r="K900">
            <v>118169149</v>
          </cell>
        </row>
        <row r="902">
          <cell r="F902">
            <v>132020</v>
          </cell>
          <cell r="G902">
            <v>0</v>
          </cell>
          <cell r="H902">
            <v>132020</v>
          </cell>
          <cell r="I902">
            <v>0</v>
          </cell>
          <cell r="J902">
            <v>132020</v>
          </cell>
          <cell r="K902">
            <v>155656</v>
          </cell>
        </row>
        <row r="903">
          <cell r="F903">
            <v>132020</v>
          </cell>
          <cell r="G903">
            <v>0</v>
          </cell>
          <cell r="H903">
            <v>132020</v>
          </cell>
          <cell r="I903">
            <v>0</v>
          </cell>
          <cell r="J903">
            <v>132020</v>
          </cell>
          <cell r="K903">
            <v>155656</v>
          </cell>
        </row>
        <row r="905">
          <cell r="F905">
            <v>2643450</v>
          </cell>
          <cell r="G905">
            <v>0</v>
          </cell>
          <cell r="H905">
            <v>2643450</v>
          </cell>
          <cell r="I905">
            <v>0</v>
          </cell>
          <cell r="J905">
            <v>2643450</v>
          </cell>
          <cell r="K905">
            <v>3814880</v>
          </cell>
        </row>
        <row r="906">
          <cell r="F906">
            <v>437928</v>
          </cell>
          <cell r="G906">
            <v>0</v>
          </cell>
          <cell r="H906">
            <v>437928</v>
          </cell>
          <cell r="I906">
            <v>0</v>
          </cell>
          <cell r="J906">
            <v>437928</v>
          </cell>
          <cell r="K906">
            <v>1253158</v>
          </cell>
        </row>
        <row r="907"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2350</v>
          </cell>
        </row>
        <row r="908">
          <cell r="F908">
            <v>449578</v>
          </cell>
          <cell r="G908">
            <v>0</v>
          </cell>
          <cell r="H908">
            <v>449578</v>
          </cell>
          <cell r="I908">
            <v>0</v>
          </cell>
          <cell r="J908">
            <v>449578</v>
          </cell>
          <cell r="K908">
            <v>1388166</v>
          </cell>
        </row>
        <row r="909">
          <cell r="F909">
            <v>3530956</v>
          </cell>
          <cell r="G909">
            <v>0</v>
          </cell>
          <cell r="H909">
            <v>3530956</v>
          </cell>
          <cell r="I909">
            <v>0</v>
          </cell>
          <cell r="J909">
            <v>3530956</v>
          </cell>
          <cell r="K909">
            <v>6458554</v>
          </cell>
        </row>
        <row r="911">
          <cell r="F911">
            <v>47825.54</v>
          </cell>
          <cell r="G911">
            <v>0</v>
          </cell>
          <cell r="H911">
            <v>47825.54</v>
          </cell>
          <cell r="I911">
            <v>0</v>
          </cell>
          <cell r="J911">
            <v>47825.54</v>
          </cell>
          <cell r="K911">
            <v>55472</v>
          </cell>
        </row>
        <row r="912">
          <cell r="F912">
            <v>47825.54</v>
          </cell>
          <cell r="G912">
            <v>0</v>
          </cell>
          <cell r="H912">
            <v>47825.54</v>
          </cell>
          <cell r="I912">
            <v>0</v>
          </cell>
          <cell r="J912">
            <v>47825.54</v>
          </cell>
          <cell r="K912">
            <v>55472</v>
          </cell>
        </row>
        <row r="914">
          <cell r="F914">
            <v>376795</v>
          </cell>
          <cell r="G914">
            <v>0</v>
          </cell>
          <cell r="H914">
            <v>376795</v>
          </cell>
          <cell r="I914">
            <v>0</v>
          </cell>
          <cell r="J914">
            <v>376795</v>
          </cell>
          <cell r="K914">
            <v>0</v>
          </cell>
        </row>
        <row r="915">
          <cell r="F915">
            <v>121235</v>
          </cell>
          <cell r="G915">
            <v>0</v>
          </cell>
          <cell r="H915">
            <v>121235</v>
          </cell>
          <cell r="I915">
            <v>0</v>
          </cell>
          <cell r="J915">
            <v>121235</v>
          </cell>
          <cell r="K915">
            <v>0</v>
          </cell>
        </row>
        <row r="916">
          <cell r="F916">
            <v>498030</v>
          </cell>
          <cell r="G916">
            <v>0</v>
          </cell>
          <cell r="H916">
            <v>498030</v>
          </cell>
          <cell r="I916">
            <v>0</v>
          </cell>
          <cell r="J916">
            <v>498030</v>
          </cell>
          <cell r="K916">
            <v>0</v>
          </cell>
        </row>
        <row r="918">
          <cell r="F918">
            <v>6000</v>
          </cell>
          <cell r="G918">
            <v>0</v>
          </cell>
          <cell r="H918">
            <v>6000</v>
          </cell>
          <cell r="I918">
            <v>0</v>
          </cell>
          <cell r="J918">
            <v>6000</v>
          </cell>
          <cell r="K918">
            <v>4000</v>
          </cell>
        </row>
        <row r="919">
          <cell r="F919">
            <v>6000</v>
          </cell>
          <cell r="G919">
            <v>0</v>
          </cell>
          <cell r="H919">
            <v>6000</v>
          </cell>
          <cell r="I919">
            <v>0</v>
          </cell>
          <cell r="J919">
            <v>6000</v>
          </cell>
          <cell r="K919">
            <v>4000</v>
          </cell>
        </row>
        <row r="921">
          <cell r="F921">
            <v>1038000</v>
          </cell>
          <cell r="G921">
            <v>0</v>
          </cell>
          <cell r="H921">
            <v>1038000</v>
          </cell>
          <cell r="I921">
            <v>0</v>
          </cell>
          <cell r="J921">
            <v>1038000</v>
          </cell>
          <cell r="K921">
            <v>2040000</v>
          </cell>
        </row>
        <row r="922">
          <cell r="F922">
            <v>408000</v>
          </cell>
          <cell r="G922">
            <v>0</v>
          </cell>
          <cell r="H922">
            <v>408000</v>
          </cell>
          <cell r="I922">
            <v>0</v>
          </cell>
          <cell r="J922">
            <v>408000</v>
          </cell>
          <cell r="K922">
            <v>852000</v>
          </cell>
        </row>
        <row r="923">
          <cell r="F923">
            <v>4735372</v>
          </cell>
          <cell r="G923">
            <v>0</v>
          </cell>
          <cell r="H923">
            <v>4735372</v>
          </cell>
          <cell r="I923">
            <v>0</v>
          </cell>
          <cell r="J923">
            <v>4735372</v>
          </cell>
          <cell r="K923">
            <v>11535605</v>
          </cell>
        </row>
        <row r="924">
          <cell r="F924">
            <v>1879160</v>
          </cell>
          <cell r="G924">
            <v>0</v>
          </cell>
          <cell r="H924">
            <v>1879160</v>
          </cell>
          <cell r="I924">
            <v>0</v>
          </cell>
          <cell r="J924">
            <v>1879160</v>
          </cell>
          <cell r="K924">
            <v>4908531</v>
          </cell>
        </row>
        <row r="925">
          <cell r="F925">
            <v>111933</v>
          </cell>
          <cell r="G925">
            <v>0</v>
          </cell>
          <cell r="H925">
            <v>111933</v>
          </cell>
          <cell r="I925">
            <v>0</v>
          </cell>
          <cell r="J925">
            <v>111933</v>
          </cell>
          <cell r="K925">
            <v>586881</v>
          </cell>
        </row>
        <row r="926">
          <cell r="F926">
            <v>108044</v>
          </cell>
          <cell r="G926">
            <v>0</v>
          </cell>
          <cell r="H926">
            <v>108044</v>
          </cell>
          <cell r="I926">
            <v>0</v>
          </cell>
          <cell r="J926">
            <v>108044</v>
          </cell>
          <cell r="K926">
            <v>357448</v>
          </cell>
        </row>
        <row r="927">
          <cell r="F927">
            <v>116390</v>
          </cell>
          <cell r="G927">
            <v>0</v>
          </cell>
          <cell r="H927">
            <v>116390</v>
          </cell>
          <cell r="I927">
            <v>0</v>
          </cell>
          <cell r="J927">
            <v>116390</v>
          </cell>
          <cell r="K927">
            <v>279220</v>
          </cell>
        </row>
        <row r="928">
          <cell r="F928">
            <v>55200</v>
          </cell>
          <cell r="G928">
            <v>0</v>
          </cell>
          <cell r="H928">
            <v>55200</v>
          </cell>
          <cell r="I928">
            <v>0</v>
          </cell>
          <cell r="J928">
            <v>55200</v>
          </cell>
          <cell r="K928">
            <v>108135</v>
          </cell>
        </row>
        <row r="929">
          <cell r="F929">
            <v>1593204</v>
          </cell>
          <cell r="G929">
            <v>0</v>
          </cell>
          <cell r="H929">
            <v>1593204</v>
          </cell>
          <cell r="I929">
            <v>0</v>
          </cell>
          <cell r="J929">
            <v>1593204</v>
          </cell>
          <cell r="K929">
            <v>3148680</v>
          </cell>
        </row>
        <row r="930">
          <cell r="F930">
            <v>509398</v>
          </cell>
          <cell r="G930">
            <v>0</v>
          </cell>
          <cell r="H930">
            <v>509398</v>
          </cell>
          <cell r="I930">
            <v>0</v>
          </cell>
          <cell r="J930">
            <v>509398</v>
          </cell>
          <cell r="K930">
            <v>811908</v>
          </cell>
        </row>
        <row r="931">
          <cell r="F931">
            <v>2432255.4300000002</v>
          </cell>
          <cell r="G931">
            <v>0</v>
          </cell>
          <cell r="H931">
            <v>2432255.4300000002</v>
          </cell>
          <cell r="I931">
            <v>0</v>
          </cell>
          <cell r="J931">
            <v>2432255.4300000002</v>
          </cell>
          <cell r="K931">
            <v>4835125.8</v>
          </cell>
        </row>
        <row r="932">
          <cell r="F932">
            <v>780678</v>
          </cell>
          <cell r="G932">
            <v>0</v>
          </cell>
          <cell r="H932">
            <v>780678</v>
          </cell>
          <cell r="I932">
            <v>0</v>
          </cell>
          <cell r="J932">
            <v>780678</v>
          </cell>
          <cell r="K932">
            <v>3216659</v>
          </cell>
        </row>
        <row r="933">
          <cell r="F933">
            <v>13767634.43</v>
          </cell>
          <cell r="G933">
            <v>0</v>
          </cell>
          <cell r="H933">
            <v>13767634.43</v>
          </cell>
          <cell r="I933">
            <v>0</v>
          </cell>
          <cell r="J933">
            <v>13767634.43</v>
          </cell>
          <cell r="K933">
            <v>32680192.800000001</v>
          </cell>
        </row>
        <row r="935">
          <cell r="F935">
            <v>539030.19999999995</v>
          </cell>
          <cell r="G935">
            <v>0</v>
          </cell>
          <cell r="H935">
            <v>539030.19999999995</v>
          </cell>
          <cell r="I935">
            <v>0</v>
          </cell>
          <cell r="J935">
            <v>539030.19999999995</v>
          </cell>
          <cell r="K935">
            <v>2065257</v>
          </cell>
        </row>
        <row r="936"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31450</v>
          </cell>
        </row>
        <row r="937">
          <cell r="F937">
            <v>401503</v>
          </cell>
          <cell r="G937">
            <v>0</v>
          </cell>
          <cell r="H937">
            <v>401503</v>
          </cell>
          <cell r="I937">
            <v>0</v>
          </cell>
          <cell r="J937">
            <v>401503</v>
          </cell>
          <cell r="K937">
            <v>952484</v>
          </cell>
        </row>
        <row r="938">
          <cell r="F938">
            <v>74843</v>
          </cell>
          <cell r="G938">
            <v>0</v>
          </cell>
          <cell r="H938">
            <v>74843</v>
          </cell>
          <cell r="I938">
            <v>0</v>
          </cell>
          <cell r="J938">
            <v>74843</v>
          </cell>
          <cell r="K938">
            <v>145374</v>
          </cell>
        </row>
        <row r="939">
          <cell r="F939">
            <v>1015376.2</v>
          </cell>
          <cell r="G939">
            <v>0</v>
          </cell>
          <cell r="H939">
            <v>1015376.2</v>
          </cell>
          <cell r="I939">
            <v>0</v>
          </cell>
          <cell r="J939">
            <v>1015376.2</v>
          </cell>
          <cell r="K939">
            <v>3194565</v>
          </cell>
        </row>
        <row r="941">
          <cell r="F941">
            <v>3007306.19</v>
          </cell>
          <cell r="G941">
            <v>0</v>
          </cell>
          <cell r="H941">
            <v>3007306.19</v>
          </cell>
          <cell r="I941">
            <v>0</v>
          </cell>
          <cell r="J941">
            <v>3007306.19</v>
          </cell>
          <cell r="K941">
            <v>5168958.18</v>
          </cell>
        </row>
        <row r="942">
          <cell r="F942">
            <v>3007306.19</v>
          </cell>
          <cell r="G942">
            <v>0</v>
          </cell>
          <cell r="H942">
            <v>3007306.19</v>
          </cell>
          <cell r="I942">
            <v>0</v>
          </cell>
          <cell r="J942">
            <v>3007306.19</v>
          </cell>
          <cell r="K942">
            <v>5168958.18</v>
          </cell>
        </row>
        <row r="944">
          <cell r="F944">
            <v>511642</v>
          </cell>
          <cell r="G944">
            <v>0</v>
          </cell>
          <cell r="H944">
            <v>511642</v>
          </cell>
          <cell r="I944">
            <v>0</v>
          </cell>
          <cell r="J944">
            <v>511642</v>
          </cell>
          <cell r="K944">
            <v>1043608</v>
          </cell>
        </row>
        <row r="945">
          <cell r="F945">
            <v>1568590.5</v>
          </cell>
          <cell r="G945">
            <v>0</v>
          </cell>
          <cell r="H945">
            <v>1568590.5</v>
          </cell>
          <cell r="I945">
            <v>0</v>
          </cell>
          <cell r="J945">
            <v>1568590.5</v>
          </cell>
          <cell r="K945">
            <v>943363</v>
          </cell>
        </row>
        <row r="946">
          <cell r="F946">
            <v>51948</v>
          </cell>
          <cell r="G946">
            <v>0</v>
          </cell>
          <cell r="H946">
            <v>51948</v>
          </cell>
          <cell r="I946">
            <v>0</v>
          </cell>
          <cell r="J946">
            <v>51948</v>
          </cell>
          <cell r="K946">
            <v>114834</v>
          </cell>
        </row>
        <row r="947">
          <cell r="F947">
            <v>100000</v>
          </cell>
          <cell r="G947">
            <v>0</v>
          </cell>
          <cell r="H947">
            <v>100000</v>
          </cell>
          <cell r="I947">
            <v>0</v>
          </cell>
          <cell r="J947">
            <v>100000</v>
          </cell>
          <cell r="K947">
            <v>100000</v>
          </cell>
        </row>
        <row r="948"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202513</v>
          </cell>
        </row>
        <row r="950"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3544364</v>
          </cell>
        </row>
        <row r="951">
          <cell r="F951">
            <v>2232180.5</v>
          </cell>
          <cell r="G951">
            <v>0</v>
          </cell>
          <cell r="H951">
            <v>2232180.5</v>
          </cell>
          <cell r="I951">
            <v>0</v>
          </cell>
          <cell r="J951">
            <v>2232180.5</v>
          </cell>
          <cell r="K951">
            <v>5948682</v>
          </cell>
        </row>
        <row r="953">
          <cell r="F953">
            <v>523513</v>
          </cell>
          <cell r="G953">
            <v>0</v>
          </cell>
          <cell r="H953">
            <v>523513</v>
          </cell>
          <cell r="I953">
            <v>0</v>
          </cell>
          <cell r="J953">
            <v>523513</v>
          </cell>
          <cell r="K953">
            <v>1372772.6</v>
          </cell>
        </row>
        <row r="954">
          <cell r="F954">
            <v>17550</v>
          </cell>
          <cell r="G954">
            <v>0</v>
          </cell>
          <cell r="H954">
            <v>17550</v>
          </cell>
          <cell r="I954">
            <v>0</v>
          </cell>
          <cell r="J954">
            <v>17550</v>
          </cell>
          <cell r="K954">
            <v>83680</v>
          </cell>
        </row>
        <row r="955">
          <cell r="F955">
            <v>4872</v>
          </cell>
          <cell r="G955">
            <v>0</v>
          </cell>
          <cell r="H955">
            <v>4872</v>
          </cell>
          <cell r="I955">
            <v>0</v>
          </cell>
          <cell r="J955">
            <v>4872</v>
          </cell>
          <cell r="K955">
            <v>11616</v>
          </cell>
        </row>
        <row r="956">
          <cell r="F956">
            <v>545935</v>
          </cell>
          <cell r="G956">
            <v>0</v>
          </cell>
          <cell r="H956">
            <v>545935</v>
          </cell>
          <cell r="I956">
            <v>0</v>
          </cell>
          <cell r="J956">
            <v>545935</v>
          </cell>
          <cell r="K956">
            <v>1468068.6</v>
          </cell>
        </row>
        <row r="958">
          <cell r="F958">
            <v>662943</v>
          </cell>
          <cell r="G958">
            <v>0</v>
          </cell>
          <cell r="H958">
            <v>662943</v>
          </cell>
          <cell r="I958">
            <v>0</v>
          </cell>
          <cell r="J958">
            <v>662943</v>
          </cell>
          <cell r="K958">
            <v>1495745</v>
          </cell>
        </row>
        <row r="959">
          <cell r="F959">
            <v>100513</v>
          </cell>
          <cell r="G959">
            <v>0</v>
          </cell>
          <cell r="H959">
            <v>100513</v>
          </cell>
          <cell r="I959">
            <v>0</v>
          </cell>
          <cell r="J959">
            <v>100513</v>
          </cell>
          <cell r="K959">
            <v>128126</v>
          </cell>
        </row>
        <row r="960">
          <cell r="F960">
            <v>763456</v>
          </cell>
          <cell r="G960">
            <v>0</v>
          </cell>
          <cell r="H960">
            <v>763456</v>
          </cell>
          <cell r="I960">
            <v>0</v>
          </cell>
          <cell r="J960">
            <v>763456</v>
          </cell>
          <cell r="K960">
            <v>1623871</v>
          </cell>
        </row>
        <row r="962">
          <cell r="F962">
            <v>649645.64</v>
          </cell>
          <cell r="G962">
            <v>0</v>
          </cell>
          <cell r="H962">
            <v>649645.64</v>
          </cell>
          <cell r="I962">
            <v>0</v>
          </cell>
          <cell r="J962">
            <v>649645.64</v>
          </cell>
          <cell r="K962">
            <v>1445893</v>
          </cell>
        </row>
        <row r="963">
          <cell r="F963">
            <v>1434997.7</v>
          </cell>
          <cell r="G963">
            <v>0</v>
          </cell>
          <cell r="H963">
            <v>1434997.7</v>
          </cell>
          <cell r="I963">
            <v>0</v>
          </cell>
          <cell r="J963">
            <v>1434997.7</v>
          </cell>
          <cell r="K963">
            <v>2593558.2799999998</v>
          </cell>
        </row>
        <row r="964">
          <cell r="F964">
            <v>1256663.32</v>
          </cell>
          <cell r="G964">
            <v>0</v>
          </cell>
          <cell r="H964">
            <v>1256663.32</v>
          </cell>
          <cell r="I964">
            <v>0</v>
          </cell>
          <cell r="J964">
            <v>1256663.32</v>
          </cell>
          <cell r="K964">
            <v>2979669.11</v>
          </cell>
        </row>
        <row r="965">
          <cell r="F965">
            <v>3341306.66</v>
          </cell>
          <cell r="G965">
            <v>0</v>
          </cell>
          <cell r="H965">
            <v>3341306.66</v>
          </cell>
          <cell r="I965">
            <v>0</v>
          </cell>
          <cell r="J965">
            <v>3341306.66</v>
          </cell>
          <cell r="K965">
            <v>7019120.3899999997</v>
          </cell>
        </row>
        <row r="967">
          <cell r="F967">
            <v>1214126.21</v>
          </cell>
          <cell r="G967">
            <v>0</v>
          </cell>
          <cell r="H967">
            <v>1214126.21</v>
          </cell>
          <cell r="I967">
            <v>0</v>
          </cell>
          <cell r="J967">
            <v>1214126.21</v>
          </cell>
          <cell r="K967">
            <v>2411178.83</v>
          </cell>
        </row>
        <row r="968">
          <cell r="F968">
            <v>1214126.21</v>
          </cell>
          <cell r="G968">
            <v>0</v>
          </cell>
          <cell r="H968">
            <v>1214126.21</v>
          </cell>
          <cell r="I968">
            <v>0</v>
          </cell>
          <cell r="J968">
            <v>1214126.21</v>
          </cell>
          <cell r="K968">
            <v>2411178.83</v>
          </cell>
        </row>
        <row r="970">
          <cell r="F970">
            <v>60774.14</v>
          </cell>
          <cell r="G970">
            <v>0</v>
          </cell>
          <cell r="H970">
            <v>60774.14</v>
          </cell>
          <cell r="I970">
            <v>0</v>
          </cell>
          <cell r="J970">
            <v>60774.14</v>
          </cell>
          <cell r="K970">
            <v>74612.84</v>
          </cell>
        </row>
        <row r="971">
          <cell r="F971">
            <v>80439.179999999993</v>
          </cell>
          <cell r="G971">
            <v>0</v>
          </cell>
          <cell r="H971">
            <v>80439.179999999993</v>
          </cell>
          <cell r="I971">
            <v>0</v>
          </cell>
          <cell r="J971">
            <v>80439.179999999993</v>
          </cell>
          <cell r="K971">
            <v>109858</v>
          </cell>
        </row>
        <row r="972">
          <cell r="F972">
            <v>334883.99</v>
          </cell>
          <cell r="G972">
            <v>0</v>
          </cell>
          <cell r="H972">
            <v>334883.99</v>
          </cell>
          <cell r="I972">
            <v>0</v>
          </cell>
          <cell r="J972">
            <v>334883.99</v>
          </cell>
          <cell r="K972">
            <v>820946.67</v>
          </cell>
        </row>
        <row r="973">
          <cell r="F973">
            <v>476097.31</v>
          </cell>
          <cell r="G973">
            <v>0</v>
          </cell>
          <cell r="H973">
            <v>476097.31</v>
          </cell>
          <cell r="I973">
            <v>0</v>
          </cell>
          <cell r="J973">
            <v>476097.31</v>
          </cell>
          <cell r="K973">
            <v>1005417.51</v>
          </cell>
        </row>
        <row r="975">
          <cell r="F975">
            <v>50799</v>
          </cell>
          <cell r="G975">
            <v>0</v>
          </cell>
          <cell r="H975">
            <v>50799</v>
          </cell>
          <cell r="I975">
            <v>0</v>
          </cell>
          <cell r="J975">
            <v>50799</v>
          </cell>
          <cell r="K975">
            <v>114540</v>
          </cell>
        </row>
        <row r="976">
          <cell r="F976">
            <v>48970</v>
          </cell>
          <cell r="G976">
            <v>0</v>
          </cell>
          <cell r="H976">
            <v>48970</v>
          </cell>
          <cell r="I976">
            <v>0</v>
          </cell>
          <cell r="J976">
            <v>48970</v>
          </cell>
          <cell r="K976">
            <v>165040</v>
          </cell>
        </row>
        <row r="977">
          <cell r="F977">
            <v>860</v>
          </cell>
          <cell r="G977">
            <v>0</v>
          </cell>
          <cell r="H977">
            <v>860</v>
          </cell>
          <cell r="I977">
            <v>0</v>
          </cell>
          <cell r="J977">
            <v>860</v>
          </cell>
          <cell r="K977">
            <v>25138</v>
          </cell>
        </row>
        <row r="978">
          <cell r="F978">
            <v>2492</v>
          </cell>
          <cell r="G978">
            <v>0</v>
          </cell>
          <cell r="H978">
            <v>2492</v>
          </cell>
          <cell r="I978">
            <v>0</v>
          </cell>
          <cell r="J978">
            <v>2492</v>
          </cell>
          <cell r="K978">
            <v>7642</v>
          </cell>
        </row>
        <row r="979">
          <cell r="F979">
            <v>0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-1800</v>
          </cell>
        </row>
        <row r="980">
          <cell r="F980">
            <v>163217</v>
          </cell>
          <cell r="G980">
            <v>0</v>
          </cell>
          <cell r="H980">
            <v>163217</v>
          </cell>
          <cell r="I980">
            <v>0</v>
          </cell>
          <cell r="J980">
            <v>163217</v>
          </cell>
          <cell r="K980">
            <v>154550.85</v>
          </cell>
        </row>
        <row r="981">
          <cell r="F981">
            <v>175450</v>
          </cell>
          <cell r="G981">
            <v>0</v>
          </cell>
          <cell r="H981">
            <v>175450</v>
          </cell>
          <cell r="I981">
            <v>0</v>
          </cell>
          <cell r="J981">
            <v>175450</v>
          </cell>
          <cell r="K981">
            <v>961054</v>
          </cell>
        </row>
        <row r="982">
          <cell r="F982">
            <v>441788</v>
          </cell>
          <cell r="G982">
            <v>0</v>
          </cell>
          <cell r="H982">
            <v>441788</v>
          </cell>
          <cell r="I982">
            <v>0</v>
          </cell>
          <cell r="J982">
            <v>441788</v>
          </cell>
          <cell r="K982">
            <v>1426164.85</v>
          </cell>
        </row>
        <row r="984">
          <cell r="F984">
            <v>80000</v>
          </cell>
          <cell r="G984">
            <v>0</v>
          </cell>
          <cell r="H984">
            <v>80000</v>
          </cell>
          <cell r="I984">
            <v>0</v>
          </cell>
          <cell r="J984">
            <v>80000</v>
          </cell>
          <cell r="K984">
            <v>574598</v>
          </cell>
        </row>
        <row r="985">
          <cell r="F985">
            <v>242700</v>
          </cell>
          <cell r="G985">
            <v>0</v>
          </cell>
          <cell r="H985">
            <v>242700</v>
          </cell>
          <cell r="I985">
            <v>0</v>
          </cell>
          <cell r="J985">
            <v>242700</v>
          </cell>
          <cell r="K985">
            <v>539725</v>
          </cell>
        </row>
        <row r="986">
          <cell r="F986">
            <v>322700</v>
          </cell>
          <cell r="G986">
            <v>0</v>
          </cell>
          <cell r="H986">
            <v>322700</v>
          </cell>
          <cell r="I986">
            <v>0</v>
          </cell>
          <cell r="J986">
            <v>322700</v>
          </cell>
          <cell r="K986">
            <v>1114323</v>
          </cell>
        </row>
        <row r="988">
          <cell r="F988">
            <v>20200</v>
          </cell>
          <cell r="G988">
            <v>0</v>
          </cell>
          <cell r="H988">
            <v>20200</v>
          </cell>
          <cell r="I988">
            <v>0</v>
          </cell>
          <cell r="J988">
            <v>20200</v>
          </cell>
          <cell r="K988">
            <v>375000</v>
          </cell>
        </row>
        <row r="989">
          <cell r="F989">
            <v>20200</v>
          </cell>
          <cell r="G989">
            <v>0</v>
          </cell>
          <cell r="H989">
            <v>20200</v>
          </cell>
          <cell r="I989">
            <v>0</v>
          </cell>
          <cell r="J989">
            <v>20200</v>
          </cell>
          <cell r="K989">
            <v>375000</v>
          </cell>
        </row>
        <row r="991">
          <cell r="F991">
            <v>113250</v>
          </cell>
          <cell r="G991">
            <v>0</v>
          </cell>
          <cell r="H991">
            <v>113250</v>
          </cell>
          <cell r="I991">
            <v>0</v>
          </cell>
          <cell r="J991">
            <v>113250</v>
          </cell>
          <cell r="K991">
            <v>1804914</v>
          </cell>
        </row>
        <row r="992">
          <cell r="F992">
            <v>113250</v>
          </cell>
          <cell r="G992">
            <v>0</v>
          </cell>
          <cell r="H992">
            <v>113250</v>
          </cell>
          <cell r="I992">
            <v>0</v>
          </cell>
          <cell r="J992">
            <v>113250</v>
          </cell>
          <cell r="K992">
            <v>1804914</v>
          </cell>
        </row>
        <row r="994">
          <cell r="F994">
            <v>332342.14</v>
          </cell>
          <cell r="G994">
            <v>0</v>
          </cell>
          <cell r="H994">
            <v>332342.14</v>
          </cell>
          <cell r="I994">
            <v>0</v>
          </cell>
          <cell r="J994">
            <v>332342.14</v>
          </cell>
          <cell r="K994">
            <v>520312.97</v>
          </cell>
        </row>
        <row r="995">
          <cell r="F995">
            <v>123801.34</v>
          </cell>
          <cell r="G995">
            <v>0</v>
          </cell>
          <cell r="H995">
            <v>123801.34</v>
          </cell>
          <cell r="I995">
            <v>0</v>
          </cell>
          <cell r="J995">
            <v>123801.34</v>
          </cell>
          <cell r="K995">
            <v>203723.34</v>
          </cell>
        </row>
        <row r="996">
          <cell r="F996">
            <v>1529145.61</v>
          </cell>
          <cell r="G996">
            <v>0</v>
          </cell>
          <cell r="H996">
            <v>1529145.61</v>
          </cell>
          <cell r="I996">
            <v>0</v>
          </cell>
          <cell r="J996">
            <v>1529145.61</v>
          </cell>
          <cell r="K996">
            <v>3024034.54</v>
          </cell>
        </row>
        <row r="997">
          <cell r="F997">
            <v>1985289.09</v>
          </cell>
          <cell r="G997">
            <v>0</v>
          </cell>
          <cell r="H997">
            <v>1985289.09</v>
          </cell>
          <cell r="I997">
            <v>0</v>
          </cell>
          <cell r="J997">
            <v>1985289.09</v>
          </cell>
          <cell r="K997">
            <v>3748070.85</v>
          </cell>
        </row>
        <row r="999">
          <cell r="F999">
            <v>299008.56</v>
          </cell>
          <cell r="G999">
            <v>0</v>
          </cell>
          <cell r="H999">
            <v>299008.56</v>
          </cell>
          <cell r="I999">
            <v>0</v>
          </cell>
          <cell r="J999">
            <v>299008.56</v>
          </cell>
          <cell r="K999">
            <v>598018.25</v>
          </cell>
        </row>
        <row r="1000">
          <cell r="F1000">
            <v>299008.56</v>
          </cell>
          <cell r="G1000">
            <v>0</v>
          </cell>
          <cell r="H1000">
            <v>299008.56</v>
          </cell>
          <cell r="I1000">
            <v>0</v>
          </cell>
          <cell r="J1000">
            <v>299008.56</v>
          </cell>
          <cell r="K1000">
            <v>598018.25</v>
          </cell>
        </row>
        <row r="1002"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4">
          <cell r="F1004">
            <v>114975</v>
          </cell>
          <cell r="G1004">
            <v>0</v>
          </cell>
          <cell r="H1004">
            <v>114975</v>
          </cell>
          <cell r="I1004">
            <v>0</v>
          </cell>
          <cell r="J1004">
            <v>114975</v>
          </cell>
          <cell r="K1004">
            <v>261781</v>
          </cell>
        </row>
        <row r="1005">
          <cell r="F1005">
            <v>54622</v>
          </cell>
          <cell r="G1005">
            <v>0</v>
          </cell>
          <cell r="H1005">
            <v>54622</v>
          </cell>
          <cell r="I1005">
            <v>0</v>
          </cell>
          <cell r="J1005">
            <v>54622</v>
          </cell>
          <cell r="K1005">
            <v>146695</v>
          </cell>
        </row>
        <row r="1006">
          <cell r="F1006">
            <v>18709</v>
          </cell>
          <cell r="G1006">
            <v>0</v>
          </cell>
          <cell r="H1006">
            <v>18709</v>
          </cell>
          <cell r="I1006">
            <v>0</v>
          </cell>
          <cell r="J1006">
            <v>18709</v>
          </cell>
          <cell r="K1006">
            <v>31082</v>
          </cell>
        </row>
        <row r="1007">
          <cell r="F1007">
            <v>35782</v>
          </cell>
          <cell r="G1007">
            <v>0</v>
          </cell>
          <cell r="H1007">
            <v>35782</v>
          </cell>
          <cell r="I1007">
            <v>0</v>
          </cell>
          <cell r="J1007">
            <v>35782</v>
          </cell>
          <cell r="K1007">
            <v>115965</v>
          </cell>
        </row>
        <row r="1008">
          <cell r="F1008">
            <v>224088</v>
          </cell>
          <cell r="G1008">
            <v>0</v>
          </cell>
          <cell r="H1008">
            <v>224088</v>
          </cell>
          <cell r="I1008">
            <v>0</v>
          </cell>
          <cell r="J1008">
            <v>224088</v>
          </cell>
          <cell r="K1008">
            <v>555523</v>
          </cell>
        </row>
        <row r="1010">
          <cell r="F1010">
            <v>931772</v>
          </cell>
          <cell r="G1010">
            <v>0</v>
          </cell>
          <cell r="H1010">
            <v>931772</v>
          </cell>
          <cell r="I1010">
            <v>0</v>
          </cell>
          <cell r="J1010">
            <v>931772</v>
          </cell>
          <cell r="K1010">
            <v>6549065</v>
          </cell>
        </row>
        <row r="1011">
          <cell r="F1011">
            <v>931772</v>
          </cell>
          <cell r="G1011">
            <v>0</v>
          </cell>
          <cell r="H1011">
            <v>931772</v>
          </cell>
          <cell r="I1011">
            <v>0</v>
          </cell>
          <cell r="J1011">
            <v>931772</v>
          </cell>
          <cell r="K1011">
            <v>6549065</v>
          </cell>
        </row>
        <row r="1013">
          <cell r="F1013">
            <v>354073</v>
          </cell>
          <cell r="G1013">
            <v>0</v>
          </cell>
          <cell r="H1013">
            <v>354073</v>
          </cell>
          <cell r="I1013">
            <v>0</v>
          </cell>
          <cell r="J1013">
            <v>354073</v>
          </cell>
          <cell r="K1013">
            <v>3734350</v>
          </cell>
        </row>
        <row r="1014">
          <cell r="F1014">
            <v>354073</v>
          </cell>
          <cell r="G1014">
            <v>0</v>
          </cell>
          <cell r="H1014">
            <v>354073</v>
          </cell>
          <cell r="I1014">
            <v>0</v>
          </cell>
          <cell r="J1014">
            <v>354073</v>
          </cell>
          <cell r="K1014">
            <v>3734350</v>
          </cell>
        </row>
        <row r="1016">
          <cell r="F1016">
            <v>30000</v>
          </cell>
          <cell r="G1016">
            <v>0</v>
          </cell>
          <cell r="H1016">
            <v>30000</v>
          </cell>
          <cell r="I1016">
            <v>0</v>
          </cell>
          <cell r="J1016">
            <v>30000</v>
          </cell>
          <cell r="K1016">
            <v>77750</v>
          </cell>
        </row>
        <row r="1017">
          <cell r="F1017">
            <v>2000.01</v>
          </cell>
          <cell r="G1017">
            <v>0</v>
          </cell>
          <cell r="H1017">
            <v>2000.01</v>
          </cell>
          <cell r="I1017">
            <v>0</v>
          </cell>
          <cell r="J1017">
            <v>2000.01</v>
          </cell>
          <cell r="K1017">
            <v>0</v>
          </cell>
        </row>
        <row r="1018">
          <cell r="F1018">
            <v>2207159</v>
          </cell>
          <cell r="G1018">
            <v>0</v>
          </cell>
          <cell r="H1018">
            <v>2207159</v>
          </cell>
          <cell r="I1018">
            <v>0</v>
          </cell>
          <cell r="J1018">
            <v>2207159</v>
          </cell>
          <cell r="K1018">
            <v>4192091</v>
          </cell>
        </row>
        <row r="1019">
          <cell r="F1019">
            <v>2239159.0099999998</v>
          </cell>
          <cell r="G1019">
            <v>0</v>
          </cell>
          <cell r="H1019">
            <v>2239159.0099999998</v>
          </cell>
          <cell r="I1019">
            <v>0</v>
          </cell>
          <cell r="J1019">
            <v>2239159.0099999998</v>
          </cell>
          <cell r="K1019">
            <v>4269841</v>
          </cell>
        </row>
        <row r="1021">
          <cell r="F1021">
            <v>109891</v>
          </cell>
          <cell r="G1021">
            <v>0</v>
          </cell>
          <cell r="H1021">
            <v>109891</v>
          </cell>
          <cell r="I1021">
            <v>0</v>
          </cell>
          <cell r="J1021">
            <v>109891</v>
          </cell>
          <cell r="K1021">
            <v>198131</v>
          </cell>
        </row>
        <row r="1022"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0.01</v>
          </cell>
        </row>
        <row r="1023">
          <cell r="F1023">
            <v>109891</v>
          </cell>
          <cell r="G1023">
            <v>0</v>
          </cell>
          <cell r="H1023">
            <v>109891</v>
          </cell>
          <cell r="I1023">
            <v>0</v>
          </cell>
          <cell r="J1023">
            <v>109891</v>
          </cell>
          <cell r="K1023">
            <v>198131.01</v>
          </cell>
        </row>
        <row r="1025"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F1026">
            <v>0</v>
          </cell>
          <cell r="G1026">
            <v>0</v>
          </cell>
          <cell r="H1026">
            <v>0</v>
          </cell>
          <cell r="I1026">
            <v>0</v>
          </cell>
          <cell r="J1026">
            <v>0</v>
          </cell>
          <cell r="K1026">
            <v>0</v>
          </cell>
        </row>
        <row r="1028"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358323</v>
          </cell>
        </row>
        <row r="1029"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358323</v>
          </cell>
        </row>
        <row r="1031"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</row>
        <row r="1033">
          <cell r="F1033">
            <v>1591790.54</v>
          </cell>
          <cell r="G1033">
            <v>0</v>
          </cell>
          <cell r="H1033">
            <v>1591790.54</v>
          </cell>
          <cell r="I1033">
            <v>0</v>
          </cell>
          <cell r="J1033">
            <v>1591790.54</v>
          </cell>
          <cell r="K1033">
            <v>3939346.44</v>
          </cell>
        </row>
        <row r="1034">
          <cell r="F1034">
            <v>6180132.7999999998</v>
          </cell>
          <cell r="G1034">
            <v>0</v>
          </cell>
          <cell r="H1034">
            <v>6180132.7999999998</v>
          </cell>
          <cell r="I1034">
            <v>0</v>
          </cell>
          <cell r="J1034">
            <v>6180132.7999999998</v>
          </cell>
          <cell r="K1034">
            <v>17115116.879999999</v>
          </cell>
        </row>
        <row r="1035">
          <cell r="F1035">
            <v>2688812.49</v>
          </cell>
          <cell r="G1035">
            <v>0</v>
          </cell>
          <cell r="H1035">
            <v>2688812.49</v>
          </cell>
          <cell r="I1035">
            <v>0</v>
          </cell>
          <cell r="J1035">
            <v>2688812.49</v>
          </cell>
          <cell r="K1035">
            <v>9804211</v>
          </cell>
        </row>
        <row r="1036">
          <cell r="F1036">
            <v>1847317.8</v>
          </cell>
          <cell r="G1036">
            <v>0</v>
          </cell>
          <cell r="H1036">
            <v>1847317.8</v>
          </cell>
          <cell r="I1036">
            <v>0</v>
          </cell>
          <cell r="J1036">
            <v>1847317.8</v>
          </cell>
          <cell r="K1036">
            <v>6000598</v>
          </cell>
        </row>
        <row r="1037">
          <cell r="F1037">
            <v>29081832.149999999</v>
          </cell>
          <cell r="G1037">
            <v>0</v>
          </cell>
          <cell r="H1037">
            <v>29081832.149999999</v>
          </cell>
          <cell r="I1037">
            <v>0</v>
          </cell>
          <cell r="J1037">
            <v>29081832.149999999</v>
          </cell>
          <cell r="K1037">
            <v>31226889.620000001</v>
          </cell>
        </row>
        <row r="1038">
          <cell r="F1038">
            <v>3883894.57</v>
          </cell>
          <cell r="G1038">
            <v>0</v>
          </cell>
          <cell r="H1038">
            <v>3883894.57</v>
          </cell>
          <cell r="I1038">
            <v>0</v>
          </cell>
          <cell r="J1038">
            <v>3883894.57</v>
          </cell>
          <cell r="K1038">
            <v>4175349.26</v>
          </cell>
        </row>
        <row r="1039">
          <cell r="F1039">
            <v>2363134.16</v>
          </cell>
          <cell r="G1039">
            <v>0</v>
          </cell>
          <cell r="H1039">
            <v>2363134.16</v>
          </cell>
          <cell r="I1039">
            <v>0</v>
          </cell>
          <cell r="J1039">
            <v>2363134.16</v>
          </cell>
          <cell r="K1039">
            <v>2751193.44</v>
          </cell>
        </row>
        <row r="1040">
          <cell r="F1040">
            <v>1093939.94</v>
          </cell>
          <cell r="G1040">
            <v>0</v>
          </cell>
          <cell r="H1040">
            <v>1093939.94</v>
          </cell>
          <cell r="I1040">
            <v>0</v>
          </cell>
          <cell r="J1040">
            <v>1093939.94</v>
          </cell>
          <cell r="K1040">
            <v>1794911.14</v>
          </cell>
        </row>
        <row r="1041">
          <cell r="F1041">
            <v>809887.27</v>
          </cell>
          <cell r="G1041">
            <v>0</v>
          </cell>
          <cell r="H1041">
            <v>809887.27</v>
          </cell>
          <cell r="I1041">
            <v>0</v>
          </cell>
          <cell r="J1041">
            <v>809887.27</v>
          </cell>
          <cell r="K1041">
            <v>1090685.67</v>
          </cell>
        </row>
        <row r="1042">
          <cell r="F1042">
            <v>748474.25</v>
          </cell>
          <cell r="G1042">
            <v>0</v>
          </cell>
          <cell r="H1042">
            <v>748474.25</v>
          </cell>
          <cell r="I1042">
            <v>0</v>
          </cell>
          <cell r="J1042">
            <v>748474.25</v>
          </cell>
          <cell r="K1042">
            <v>852232.56</v>
          </cell>
        </row>
        <row r="1043">
          <cell r="F1043">
            <v>517772.88</v>
          </cell>
          <cell r="G1043">
            <v>0</v>
          </cell>
          <cell r="H1043">
            <v>517772.88</v>
          </cell>
          <cell r="I1043">
            <v>0</v>
          </cell>
          <cell r="J1043">
            <v>517772.88</v>
          </cell>
          <cell r="K1043">
            <v>599672</v>
          </cell>
        </row>
        <row r="1044">
          <cell r="F1044">
            <v>0</v>
          </cell>
          <cell r="G1044">
            <v>0</v>
          </cell>
          <cell r="H1044">
            <v>0</v>
          </cell>
          <cell r="I1044">
            <v>0</v>
          </cell>
          <cell r="J1044">
            <v>0</v>
          </cell>
          <cell r="K1044">
            <v>0</v>
          </cell>
        </row>
        <row r="1045">
          <cell r="F1045">
            <v>3053155.26</v>
          </cell>
          <cell r="G1045">
            <v>0</v>
          </cell>
          <cell r="H1045">
            <v>3053155.26</v>
          </cell>
          <cell r="I1045">
            <v>0</v>
          </cell>
          <cell r="J1045">
            <v>3053155.26</v>
          </cell>
          <cell r="K1045">
            <v>0</v>
          </cell>
        </row>
        <row r="1046">
          <cell r="F1046">
            <v>373477.12</v>
          </cell>
          <cell r="G1046">
            <v>0</v>
          </cell>
          <cell r="H1046">
            <v>373477.12</v>
          </cell>
          <cell r="I1046">
            <v>0</v>
          </cell>
          <cell r="J1046">
            <v>373477.12</v>
          </cell>
          <cell r="K1046">
            <v>0</v>
          </cell>
        </row>
        <row r="1047">
          <cell r="F1047">
            <v>54233621.230000004</v>
          </cell>
          <cell r="G1047">
            <v>0</v>
          </cell>
          <cell r="H1047">
            <v>54233621.230000004</v>
          </cell>
          <cell r="I1047">
            <v>0</v>
          </cell>
          <cell r="J1047">
            <v>54233621.230000004</v>
          </cell>
          <cell r="K1047">
            <v>79350206.010000005</v>
          </cell>
        </row>
        <row r="1049">
          <cell r="F1049">
            <v>11543172</v>
          </cell>
          <cell r="G1049">
            <v>0</v>
          </cell>
          <cell r="H1049">
            <v>11543172</v>
          </cell>
          <cell r="I1049">
            <v>0</v>
          </cell>
          <cell r="J1049">
            <v>11543172</v>
          </cell>
          <cell r="K1049">
            <v>26196733</v>
          </cell>
        </row>
        <row r="1050">
          <cell r="F1050">
            <v>550711</v>
          </cell>
          <cell r="G1050">
            <v>0</v>
          </cell>
          <cell r="H1050">
            <v>550711</v>
          </cell>
          <cell r="I1050">
            <v>0</v>
          </cell>
          <cell r="J1050">
            <v>550711</v>
          </cell>
          <cell r="K1050">
            <v>3943645</v>
          </cell>
        </row>
        <row r="1051">
          <cell r="F1051">
            <v>12093883</v>
          </cell>
          <cell r="G1051">
            <v>0</v>
          </cell>
          <cell r="H1051">
            <v>12093883</v>
          </cell>
          <cell r="I1051">
            <v>0</v>
          </cell>
          <cell r="J1051">
            <v>12093883</v>
          </cell>
          <cell r="K1051">
            <v>30140378</v>
          </cell>
        </row>
        <row r="1053">
          <cell r="F1053">
            <v>3701491.12</v>
          </cell>
          <cell r="G1053">
            <v>0</v>
          </cell>
          <cell r="H1053">
            <v>3701491.12</v>
          </cell>
          <cell r="I1053">
            <v>0</v>
          </cell>
          <cell r="J1053">
            <v>3701491.12</v>
          </cell>
          <cell r="K1053">
            <v>4728069.3600000003</v>
          </cell>
        </row>
        <row r="1054">
          <cell r="F1054">
            <v>203603.18</v>
          </cell>
          <cell r="G1054">
            <v>0</v>
          </cell>
          <cell r="H1054">
            <v>203603.18</v>
          </cell>
          <cell r="I1054">
            <v>0</v>
          </cell>
          <cell r="J1054">
            <v>203603.18</v>
          </cell>
          <cell r="K1054">
            <v>346954.75</v>
          </cell>
        </row>
        <row r="1055">
          <cell r="F1055">
            <v>890.72</v>
          </cell>
          <cell r="G1055">
            <v>0</v>
          </cell>
          <cell r="H1055">
            <v>890.72</v>
          </cell>
          <cell r="I1055">
            <v>0</v>
          </cell>
          <cell r="J1055">
            <v>890.72</v>
          </cell>
          <cell r="K1055">
            <v>1805979</v>
          </cell>
        </row>
        <row r="1056">
          <cell r="F1056">
            <v>2387175.58</v>
          </cell>
          <cell r="G1056">
            <v>0</v>
          </cell>
          <cell r="H1056">
            <v>2387175.58</v>
          </cell>
          <cell r="I1056">
            <v>0</v>
          </cell>
          <cell r="J1056">
            <v>2387175.58</v>
          </cell>
          <cell r="K1056">
            <v>7215699.2800000003</v>
          </cell>
        </row>
        <row r="1057">
          <cell r="F1057">
            <v>66428</v>
          </cell>
          <cell r="G1057">
            <v>0</v>
          </cell>
          <cell r="H1057">
            <v>66428</v>
          </cell>
          <cell r="I1057">
            <v>0</v>
          </cell>
          <cell r="J1057">
            <v>66428</v>
          </cell>
          <cell r="K1057">
            <v>528831</v>
          </cell>
        </row>
        <row r="1058">
          <cell r="F1058">
            <v>105188.63</v>
          </cell>
          <cell r="G1058">
            <v>0</v>
          </cell>
          <cell r="H1058">
            <v>105188.63</v>
          </cell>
          <cell r="I1058">
            <v>0</v>
          </cell>
          <cell r="J1058">
            <v>105188.63</v>
          </cell>
          <cell r="K1058">
            <v>667251.14</v>
          </cell>
        </row>
        <row r="1059"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5915963</v>
          </cell>
        </row>
        <row r="1060">
          <cell r="F1060">
            <v>200364.08</v>
          </cell>
          <cell r="G1060">
            <v>0</v>
          </cell>
          <cell r="H1060">
            <v>200364.08</v>
          </cell>
          <cell r="I1060">
            <v>0</v>
          </cell>
          <cell r="J1060">
            <v>200364.08</v>
          </cell>
          <cell r="K1060">
            <v>2103729.73</v>
          </cell>
        </row>
        <row r="1061">
          <cell r="F1061">
            <v>780219.18</v>
          </cell>
          <cell r="G1061">
            <v>0</v>
          </cell>
          <cell r="H1061">
            <v>780219.18</v>
          </cell>
          <cell r="I1061">
            <v>0</v>
          </cell>
          <cell r="J1061">
            <v>780219.18</v>
          </cell>
          <cell r="K1061">
            <v>15754223.4</v>
          </cell>
        </row>
        <row r="1062">
          <cell r="F1062">
            <v>2155726.02</v>
          </cell>
          <cell r="G1062">
            <v>0</v>
          </cell>
          <cell r="H1062">
            <v>2155726.02</v>
          </cell>
          <cell r="I1062">
            <v>0</v>
          </cell>
          <cell r="J1062">
            <v>2155726.02</v>
          </cell>
          <cell r="K1062">
            <v>7732153</v>
          </cell>
        </row>
        <row r="1063">
          <cell r="F1063">
            <v>732546.51</v>
          </cell>
          <cell r="G1063">
            <v>0</v>
          </cell>
          <cell r="H1063">
            <v>732546.51</v>
          </cell>
          <cell r="I1063">
            <v>0</v>
          </cell>
          <cell r="J1063">
            <v>732546.51</v>
          </cell>
          <cell r="K1063">
            <v>8877546</v>
          </cell>
        </row>
        <row r="1064"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5691768</v>
          </cell>
        </row>
        <row r="1065">
          <cell r="F1065">
            <v>692783.33</v>
          </cell>
          <cell r="G1065">
            <v>0</v>
          </cell>
          <cell r="H1065">
            <v>692783.33</v>
          </cell>
          <cell r="I1065">
            <v>0</v>
          </cell>
          <cell r="J1065">
            <v>692783.33</v>
          </cell>
          <cell r="K1065">
            <v>0</v>
          </cell>
        </row>
        <row r="1066">
          <cell r="F1066">
            <v>11756315.48</v>
          </cell>
          <cell r="G1066">
            <v>0</v>
          </cell>
          <cell r="H1066">
            <v>11756315.48</v>
          </cell>
          <cell r="I1066">
            <v>0</v>
          </cell>
          <cell r="J1066">
            <v>11756315.48</v>
          </cell>
          <cell r="K1066">
            <v>5721696.4900000002</v>
          </cell>
        </row>
        <row r="1067">
          <cell r="F1067">
            <v>1720492.85</v>
          </cell>
          <cell r="G1067">
            <v>0</v>
          </cell>
          <cell r="H1067">
            <v>1720492.85</v>
          </cell>
          <cell r="I1067">
            <v>0</v>
          </cell>
          <cell r="J1067">
            <v>1720492.85</v>
          </cell>
          <cell r="K1067">
            <v>3245119</v>
          </cell>
        </row>
        <row r="1068"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F1069">
            <v>0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590250.44999999995</v>
          </cell>
        </row>
        <row r="1070">
          <cell r="F1070">
            <v>392309.61</v>
          </cell>
          <cell r="G1070">
            <v>0</v>
          </cell>
          <cell r="H1070">
            <v>392309.61</v>
          </cell>
          <cell r="I1070">
            <v>0</v>
          </cell>
          <cell r="J1070">
            <v>392309.61</v>
          </cell>
          <cell r="K1070">
            <v>0</v>
          </cell>
        </row>
        <row r="1071">
          <cell r="F1071">
            <v>6498938.8899999997</v>
          </cell>
          <cell r="G1071">
            <v>0</v>
          </cell>
          <cell r="H1071">
            <v>6498938.8899999997</v>
          </cell>
          <cell r="I1071">
            <v>0</v>
          </cell>
          <cell r="J1071">
            <v>6498938.8899999997</v>
          </cell>
          <cell r="K1071">
            <v>9258035.5399999991</v>
          </cell>
        </row>
        <row r="1072">
          <cell r="F1072">
            <v>4169248.46</v>
          </cell>
          <cell r="G1072">
            <v>0</v>
          </cell>
          <cell r="H1072">
            <v>4169248.46</v>
          </cell>
          <cell r="I1072">
            <v>0</v>
          </cell>
          <cell r="J1072">
            <v>4169248.46</v>
          </cell>
          <cell r="K1072">
            <v>3791702.15</v>
          </cell>
        </row>
        <row r="1073">
          <cell r="F1073">
            <v>2238.73</v>
          </cell>
          <cell r="G1073">
            <v>0</v>
          </cell>
          <cell r="H1073">
            <v>2238.73</v>
          </cell>
          <cell r="I1073">
            <v>0</v>
          </cell>
          <cell r="J1073">
            <v>2238.73</v>
          </cell>
          <cell r="K1073">
            <v>1435838.41</v>
          </cell>
        </row>
        <row r="1074"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F1076">
            <v>7726169.3200000003</v>
          </cell>
          <cell r="G1076">
            <v>0</v>
          </cell>
          <cell r="H1076">
            <v>7726169.3200000003</v>
          </cell>
          <cell r="I1076">
            <v>0</v>
          </cell>
          <cell r="J1076">
            <v>7726169.3200000003</v>
          </cell>
          <cell r="K1076">
            <v>6721337.9800000004</v>
          </cell>
        </row>
        <row r="1077">
          <cell r="F1077">
            <v>1121397.6599999999</v>
          </cell>
          <cell r="G1077">
            <v>0</v>
          </cell>
          <cell r="H1077">
            <v>1121397.6599999999</v>
          </cell>
          <cell r="I1077">
            <v>0</v>
          </cell>
          <cell r="J1077">
            <v>1121397.6599999999</v>
          </cell>
          <cell r="K1077">
            <v>2465673</v>
          </cell>
        </row>
        <row r="1078">
          <cell r="F1078">
            <v>488966.65</v>
          </cell>
          <cell r="G1078">
            <v>0</v>
          </cell>
          <cell r="H1078">
            <v>488966.65</v>
          </cell>
          <cell r="I1078">
            <v>0</v>
          </cell>
          <cell r="J1078">
            <v>488966.65</v>
          </cell>
          <cell r="K1078">
            <v>1471331.41</v>
          </cell>
        </row>
        <row r="1079">
          <cell r="F1079">
            <v>97303.26</v>
          </cell>
          <cell r="G1079">
            <v>0</v>
          </cell>
          <cell r="H1079">
            <v>97303.26</v>
          </cell>
          <cell r="I1079">
            <v>0</v>
          </cell>
          <cell r="J1079">
            <v>97303.26</v>
          </cell>
          <cell r="K1079">
            <v>0</v>
          </cell>
        </row>
        <row r="1080">
          <cell r="F1080">
            <v>4811105.22</v>
          </cell>
          <cell r="G1080">
            <v>0</v>
          </cell>
          <cell r="H1080">
            <v>4811105.22</v>
          </cell>
          <cell r="I1080">
            <v>0</v>
          </cell>
          <cell r="J1080">
            <v>4811105.22</v>
          </cell>
          <cell r="K1080">
            <v>4312988.0599999996</v>
          </cell>
        </row>
        <row r="1081">
          <cell r="F1081">
            <v>23715.26</v>
          </cell>
          <cell r="G1081">
            <v>0</v>
          </cell>
          <cell r="H1081">
            <v>23715.26</v>
          </cell>
          <cell r="I1081">
            <v>0</v>
          </cell>
          <cell r="J1081">
            <v>23715.26</v>
          </cell>
          <cell r="K1081">
            <v>637395.77</v>
          </cell>
        </row>
        <row r="1082">
          <cell r="F1082">
            <v>275845.46999999997</v>
          </cell>
          <cell r="G1082">
            <v>0</v>
          </cell>
          <cell r="H1082">
            <v>275845.46999999997</v>
          </cell>
          <cell r="I1082">
            <v>0</v>
          </cell>
          <cell r="J1082">
            <v>275845.46999999997</v>
          </cell>
          <cell r="K1082">
            <v>170563.7</v>
          </cell>
        </row>
        <row r="1083"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71049</v>
          </cell>
        </row>
        <row r="1084"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33140</v>
          </cell>
        </row>
        <row r="1087">
          <cell r="F1087">
            <v>132085.68</v>
          </cell>
          <cell r="G1087">
            <v>0</v>
          </cell>
          <cell r="H1087">
            <v>132085.68</v>
          </cell>
          <cell r="I1087">
            <v>0</v>
          </cell>
          <cell r="J1087">
            <v>132085.68</v>
          </cell>
          <cell r="K1087">
            <v>287165.95</v>
          </cell>
        </row>
        <row r="1088">
          <cell r="F1088">
            <v>50242548.889999986</v>
          </cell>
          <cell r="G1088">
            <v>0</v>
          </cell>
          <cell r="H1088">
            <v>50242548.889999986</v>
          </cell>
          <cell r="I1088">
            <v>0</v>
          </cell>
          <cell r="J1088">
            <v>50242548.889999986</v>
          </cell>
          <cell r="K1088">
            <v>101581454.57000002</v>
          </cell>
        </row>
        <row r="1090">
          <cell r="F1090">
            <v>8551591.5999999996</v>
          </cell>
          <cell r="G1090">
            <v>0</v>
          </cell>
          <cell r="H1090">
            <v>8551591.5999999996</v>
          </cell>
          <cell r="I1090">
            <v>0</v>
          </cell>
          <cell r="J1090">
            <v>8551591.5999999996</v>
          </cell>
          <cell r="K1090">
            <v>9783159.5</v>
          </cell>
        </row>
        <row r="1091">
          <cell r="F1091">
            <v>251262</v>
          </cell>
          <cell r="G1091">
            <v>0</v>
          </cell>
          <cell r="H1091">
            <v>251262</v>
          </cell>
          <cell r="I1091">
            <v>0</v>
          </cell>
          <cell r="J1091">
            <v>251262</v>
          </cell>
          <cell r="K1091">
            <v>354783.5</v>
          </cell>
        </row>
        <row r="1092">
          <cell r="F1092">
            <v>2041819.3</v>
          </cell>
          <cell r="G1092">
            <v>0</v>
          </cell>
          <cell r="H1092">
            <v>2041819.3</v>
          </cell>
          <cell r="I1092">
            <v>0</v>
          </cell>
          <cell r="J1092">
            <v>2041819.3</v>
          </cell>
          <cell r="K1092">
            <v>3601312.38</v>
          </cell>
        </row>
        <row r="1093">
          <cell r="F1093">
            <v>896214</v>
          </cell>
          <cell r="G1093">
            <v>0</v>
          </cell>
          <cell r="H1093">
            <v>896214</v>
          </cell>
          <cell r="I1093">
            <v>0</v>
          </cell>
          <cell r="J1093">
            <v>896214</v>
          </cell>
          <cell r="K1093">
            <v>1326900</v>
          </cell>
        </row>
        <row r="1094">
          <cell r="F1094">
            <v>326770</v>
          </cell>
          <cell r="G1094">
            <v>0</v>
          </cell>
          <cell r="H1094">
            <v>326770</v>
          </cell>
          <cell r="I1094">
            <v>0</v>
          </cell>
          <cell r="J1094">
            <v>326770</v>
          </cell>
          <cell r="K1094">
            <v>389475</v>
          </cell>
        </row>
        <row r="1095">
          <cell r="F1095">
            <v>4449785.3499999996</v>
          </cell>
          <cell r="G1095">
            <v>0</v>
          </cell>
          <cell r="H1095">
            <v>4449785.3499999996</v>
          </cell>
          <cell r="I1095">
            <v>0</v>
          </cell>
          <cell r="J1095">
            <v>4449785.3499999996</v>
          </cell>
          <cell r="K1095">
            <v>3611438.29</v>
          </cell>
        </row>
        <row r="1096">
          <cell r="F1096">
            <v>16517442.25</v>
          </cell>
          <cell r="G1096">
            <v>0</v>
          </cell>
          <cell r="H1096">
            <v>16517442.25</v>
          </cell>
          <cell r="I1096">
            <v>0</v>
          </cell>
          <cell r="J1096">
            <v>16517442.25</v>
          </cell>
          <cell r="K1096">
            <v>19067068.669999998</v>
          </cell>
        </row>
        <row r="1098">
          <cell r="F1098">
            <v>15608492</v>
          </cell>
          <cell r="G1098">
            <v>0</v>
          </cell>
          <cell r="H1098">
            <v>15608492</v>
          </cell>
          <cell r="I1098">
            <v>0</v>
          </cell>
          <cell r="J1098">
            <v>15608492</v>
          </cell>
          <cell r="K1098">
            <v>21008219</v>
          </cell>
        </row>
        <row r="1099">
          <cell r="F1099">
            <v>15608492</v>
          </cell>
          <cell r="G1099">
            <v>0</v>
          </cell>
          <cell r="H1099">
            <v>15608492</v>
          </cell>
          <cell r="I1099">
            <v>0</v>
          </cell>
          <cell r="J1099">
            <v>15608492</v>
          </cell>
          <cell r="K1099">
            <v>21008219</v>
          </cell>
        </row>
        <row r="1101">
          <cell r="F1101">
            <v>13061159</v>
          </cell>
          <cell r="G1101">
            <v>0</v>
          </cell>
          <cell r="H1101">
            <v>13061159</v>
          </cell>
          <cell r="I1101">
            <v>0</v>
          </cell>
          <cell r="J1101">
            <v>13061159</v>
          </cell>
          <cell r="K1101">
            <v>34626298</v>
          </cell>
        </row>
        <row r="1102">
          <cell r="F1102">
            <v>13061159</v>
          </cell>
          <cell r="G1102">
            <v>0</v>
          </cell>
          <cell r="H1102">
            <v>13061159</v>
          </cell>
          <cell r="I1102">
            <v>0</v>
          </cell>
          <cell r="J1102">
            <v>13061159</v>
          </cell>
          <cell r="K1102">
            <v>34626298</v>
          </cell>
        </row>
        <row r="1104">
          <cell r="F1104">
            <v>418329000</v>
          </cell>
          <cell r="G1104">
            <v>0</v>
          </cell>
          <cell r="H1104">
            <v>418329000</v>
          </cell>
          <cell r="I1104">
            <v>0</v>
          </cell>
          <cell r="J1104">
            <v>418329000</v>
          </cell>
          <cell r="K1104">
            <v>0</v>
          </cell>
        </row>
        <row r="1105"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36401000</v>
          </cell>
        </row>
        <row r="1106">
          <cell r="F1106">
            <v>418329000</v>
          </cell>
          <cell r="G1106">
            <v>0</v>
          </cell>
          <cell r="H1106">
            <v>418329000</v>
          </cell>
          <cell r="I1106">
            <v>0</v>
          </cell>
          <cell r="J1106">
            <v>418329000</v>
          </cell>
          <cell r="K1106">
            <v>36401000</v>
          </cell>
        </row>
        <row r="1107">
          <cell r="F1107">
            <v>-3.0398368835449219E-6</v>
          </cell>
          <cell r="G1107">
            <v>0</v>
          </cell>
          <cell r="H1107">
            <v>-3.0398368835449219E-6</v>
          </cell>
          <cell r="I1107">
            <v>0</v>
          </cell>
          <cell r="J1107">
            <v>-3.0398368835449219E-6</v>
          </cell>
          <cell r="K1107">
            <v>-2.1308660507202148E-6</v>
          </cell>
        </row>
      </sheetData>
      <sheetData sheetId="2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BS"/>
      <sheetName val="PL"/>
      <sheetName val="equity"/>
      <sheetName val="CashFlow"/>
      <sheetName val="Notes"/>
      <sheetName val="Assets"/>
      <sheetName val="Sheet1"/>
      <sheetName val="Sheet2"/>
      <sheetName val="F-Inst"/>
      <sheetName val="Deletion Dep. &amp; Verific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PIN"/>
      <sheetName val="LOOM"/>
      <sheetName val="QUALITY"/>
      <sheetName val="LOOM3"/>
      <sheetName val="SPIN3"/>
      <sheetName val="Graph"/>
      <sheetName val="Sheet1 (2)"/>
      <sheetName val="Sheet1_(2)"/>
      <sheetName val="Sheet1_(2)1"/>
      <sheetName val="Sheet1_(2)2"/>
      <sheetName val="Sheet1_(2)3"/>
      <sheetName val="Sheet1_(2)4"/>
      <sheetName val="Sheet1_(2)5"/>
      <sheetName val="Sheet1_(2)6"/>
      <sheetName val="Sheet1_(2)7"/>
      <sheetName val="Sheet1_(2)8"/>
      <sheetName val="Sheet1_(2)9"/>
      <sheetName val="Sheet1_(2)10"/>
      <sheetName val="Sheet1_(2)11"/>
      <sheetName val="Sheet1_(2)12"/>
      <sheetName val="Sheet1_(2)13"/>
      <sheetName val="Sheet1_(2)14"/>
      <sheetName val="Sheet1_(2)15"/>
      <sheetName val="Sheet1_(2)16"/>
      <sheetName val="Sheet1_(2)17"/>
      <sheetName val="Sheet1_(2)18"/>
      <sheetName val="Sheet1_(2)19"/>
      <sheetName val="Sheet1_(2)20"/>
      <sheetName val="BASIC"/>
      <sheetName val="Sheet1_(2)21"/>
    </sheetNames>
    <sheetDataSet>
      <sheetData sheetId="0" refreshError="1">
        <row r="40">
          <cell r="A40" t="str">
            <v>SPINING PRODUCTION PER SPINDLE &amp; EFFICIENCY</v>
          </cell>
        </row>
        <row r="41">
          <cell r="A41" t="str">
            <v>FOR THE MONTH OF OCTOBER 1997</v>
          </cell>
        </row>
        <row r="73">
          <cell r="A73" t="str">
            <v>SPINNING PRODUCTION PER SPINDLE &amp; EFFICIENCY</v>
          </cell>
        </row>
        <row r="74">
          <cell r="A74" t="str">
            <v>FOR THE MONTH OF NOV 1997</v>
          </cell>
        </row>
        <row r="105">
          <cell r="A105" t="str">
            <v>SPINNING PRODUCTION PER SPINDLE &amp; EFFICIENCY</v>
          </cell>
        </row>
        <row r="106">
          <cell r="A106" t="str">
            <v>FOR THE MONTH OF DEC 1997</v>
          </cell>
        </row>
        <row r="135">
          <cell r="A135" t="str">
            <v>SPINNING PRODUCTION PER SPINDLE &amp; EFFICIENCY</v>
          </cell>
        </row>
        <row r="136">
          <cell r="A136" t="str">
            <v>FOR THE MONTH OF JAN 1998</v>
          </cell>
        </row>
        <row r="155">
          <cell r="A155" t="str">
            <v>SPINNING PRODUCTION PER SPINDLE &amp; EFFICIENCY</v>
          </cell>
        </row>
        <row r="156">
          <cell r="A156" t="str">
            <v>FOR THE MONTH OF FEB 1998</v>
          </cell>
        </row>
        <row r="180">
          <cell r="A180" t="str">
            <v>SPINNING PRODUCTION PER SPINDLE &amp; EFFICIENCY</v>
          </cell>
        </row>
        <row r="181">
          <cell r="A181" t="str">
            <v>FOR THE MONTH OF MAR 1998</v>
          </cell>
        </row>
        <row r="207">
          <cell r="A207" t="str">
            <v>SPINNING PRODUCTION PER SPINDLE &amp; EFFICIENCY</v>
          </cell>
        </row>
        <row r="208">
          <cell r="A208" t="str">
            <v>FOR THE MONTH OF APRIL 1998</v>
          </cell>
        </row>
        <row r="237">
          <cell r="A237" t="str">
            <v>SPINING PRODUCTION PER SPINDLE &amp; EFFICIENCY</v>
          </cell>
        </row>
        <row r="238">
          <cell r="A238" t="str">
            <v>FOR THE MONTH OF MAY 1998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Locas_2"/>
      <sheetName val="Locas_3"/>
      <sheetName val="i2h"/>
      <sheetName val="Iq"/>
      <sheetName val="bq"/>
      <sheetName val="cq"/>
      <sheetName val="I"/>
      <sheetName val="b1"/>
      <sheetName val="B"/>
      <sheetName val="e1"/>
      <sheetName val="e"/>
      <sheetName val="st"/>
      <sheetName val="34"/>
      <sheetName val="57"/>
      <sheetName val="mc"/>
      <sheetName val="ad"/>
      <sheetName val="bs"/>
      <sheetName val="05"/>
      <sheetName val="1213"/>
      <sheetName val="22"/>
      <sheetName val="P"/>
      <sheetName val="cgs"/>
      <sheetName val="T"/>
      <sheetName val="rsm"/>
      <sheetName val="se"/>
      <sheetName val="r"/>
      <sheetName val="q"/>
      <sheetName val="in"/>
      <sheetName val="tv"/>
      <sheetName val="811"/>
      <sheetName val="1416"/>
      <sheetName val="40"/>
      <sheetName val="1721"/>
      <sheetName val="2324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82">
          <cell r="N82">
            <v>208325</v>
          </cell>
          <cell r="O82">
            <v>4723280.1399999997</v>
          </cell>
          <cell r="Q82">
            <v>2796908</v>
          </cell>
          <cell r="R82">
            <v>40000</v>
          </cell>
          <cell r="S82">
            <v>2507071.75</v>
          </cell>
        </row>
      </sheetData>
      <sheetData sheetId="16"/>
      <sheetData sheetId="17"/>
      <sheetData sheetId="18"/>
      <sheetData sheetId="19"/>
      <sheetData sheetId="20"/>
      <sheetData sheetId="21"/>
      <sheetData sheetId="22">
        <row r="48">
          <cell r="L48">
            <v>0.35</v>
          </cell>
        </row>
      </sheetData>
      <sheetData sheetId="23"/>
      <sheetData sheetId="24"/>
      <sheetData sheetId="25"/>
      <sheetData sheetId="26"/>
      <sheetData sheetId="27">
        <row r="71">
          <cell r="C71" t="str">
            <v>30-Jun-2002</v>
          </cell>
        </row>
        <row r="73">
          <cell r="C73">
            <v>108830</v>
          </cell>
        </row>
      </sheetData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BS (2)"/>
      <sheetName val="Sheet2"/>
      <sheetName val="Sheet2 (2)"/>
      <sheetName val="BS"/>
      <sheetName val="P&amp;L"/>
      <sheetName val="C. flow"/>
      <sheetName val="WPPF"/>
      <sheetName val="Sheet1"/>
      <sheetName val="Sheet3"/>
      <sheetName val="ch in equity"/>
      <sheetName val="Notes"/>
      <sheetName val="F-ASSETS"/>
      <sheetName val="F-INSTRUMENT"/>
      <sheetName val="Deferredtax"/>
      <sheetName val="Lead"/>
      <sheetName val="Cash flow working"/>
      <sheetName val="Taxation "/>
      <sheetName val="Tax depreciation 2006"/>
      <sheetName val="Tax depreciation 2005"/>
      <sheetName val="Links"/>
      <sheetName val="XREF"/>
      <sheetName val="Tickmarks"/>
      <sheetName val="TITLE"/>
      <sheetName val="BALANCE SHEET "/>
      <sheetName val="PROFIT &amp; LOSS AC"/>
      <sheetName val="NOTES - LIABILITIES"/>
      <sheetName val="FIXED ASSETS"/>
      <sheetName val="NOTES - ASSETS"/>
      <sheetName val="NOTES - P &amp; L"/>
      <sheetName val="END"/>
      <sheetName val="TITLE QUANTITATIVE"/>
      <sheetName val="RAW MATERIAL AC"/>
      <sheetName val="CTN PURCHASE &amp; ISSUE"/>
      <sheetName val="cotton pur."/>
      <sheetName val="WORK IN PROCESS"/>
      <sheetName val="YARN  ACCOUNT"/>
      <sheetName val="YARN PRODUCE &amp; SALES"/>
      <sheetName val="WASTES  ACCOUNT"/>
      <sheetName val="WASTE PRODUCE &amp; SALES"/>
      <sheetName val="END."/>
      <sheetName val="TITLE STOCKS VALUCATION"/>
      <sheetName val="MAIN PAGE VALUCATION"/>
      <sheetName val="VALUATION - RAW MAT."/>
      <sheetName val="VALUATION W.I.P."/>
      <sheetName val="VALUATION FINISHED GOODS - YARN"/>
      <sheetName val="wa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BS"/>
      <sheetName val="PL"/>
      <sheetName val="CF"/>
      <sheetName val="Notes CF"/>
      <sheetName val="EQ"/>
      <sheetName val="Notes PL"/>
      <sheetName val="Notes BS"/>
      <sheetName val="Fixed Assets"/>
      <sheetName val="Fixed Assets full fig"/>
      <sheetName val="Disposal"/>
      <sheetName val="Long Term investment"/>
      <sheetName val="Sheet1"/>
      <sheetName val="Salary C E O. Note 25, 26, 27"/>
      <sheetName val="Interest rete risk"/>
      <sheetName val="Credit Risk"/>
      <sheetName val="Key"/>
      <sheetName val="Grouping"/>
      <sheetName val="Break-up of Grouping"/>
      <sheetName val="trialbalanceadjusted"/>
      <sheetName val="Cost Centers"/>
      <sheetName val="Raw Combined Trial"/>
      <sheetName val="Raw Trial - GET in Treet"/>
      <sheetName val="Raw Trial - FTMM in Treet"/>
      <sheetName val="TreetAdjustments"/>
      <sheetName val="GETAdjustments"/>
      <sheetName val="GET in Treet Adjustments"/>
      <sheetName val="FTMM in Treet Adjustments"/>
      <sheetName val="Deferred Tax New"/>
      <sheetName val="Tax (Estimated)"/>
      <sheetName val="Tax"/>
      <sheetName val="Tax Dep"/>
      <sheetName val="Tax Additions"/>
      <sheetName val="Tax Desposal"/>
      <sheetName val="Code List"/>
      <sheetName val="P- Con Bs"/>
      <sheetName val="P- Con P &amp; L"/>
      <sheetName val="P- Con CF"/>
      <sheetName val="P- Con EQ"/>
      <sheetName val="P-Con Notes"/>
      <sheetName val="P- T BS"/>
      <sheetName val="P- T P &amp; L"/>
      <sheetName val="P- T CF"/>
      <sheetName val="P- T EQ"/>
      <sheetName val="P-T Notes"/>
      <sheetName val="NORMAL"/>
      <sheetName val="Notes_CF"/>
      <sheetName val="Notes_PL"/>
      <sheetName val="Notes_BS"/>
      <sheetName val="Fixed_Assets"/>
      <sheetName val="Fixed_Assets_full_fig"/>
      <sheetName val="Long_Term_investment"/>
      <sheetName val="Salary_C_E_O__Note_25,_26,_27"/>
      <sheetName val="Interest_rete_risk"/>
      <sheetName val="Credit_Risk"/>
      <sheetName val="Break-up_of_Grouping"/>
      <sheetName val="Cost_Centers"/>
      <sheetName val="Raw_Combined_Trial"/>
      <sheetName val="Raw_Trial_-_GET_in_Treet"/>
      <sheetName val="Raw_Trial_-_FTMM_in_Treet"/>
      <sheetName val="GET_in_Treet_Adjustments"/>
      <sheetName val="FTMM_in_Treet_Adjustments"/>
      <sheetName val="Deferred_Tax_New"/>
      <sheetName val="Tax_(Estimated)"/>
      <sheetName val="Tax_Dep"/>
      <sheetName val="Tax_Additions"/>
      <sheetName val="Tax_Desposal"/>
      <sheetName val="Code_List"/>
      <sheetName val="P-_Con_Bs"/>
      <sheetName val="P-_Con_P_&amp;_L"/>
      <sheetName val="P-_Con_CF"/>
      <sheetName val="P-_Con_EQ"/>
      <sheetName val="P-Con_Notes"/>
      <sheetName val="P-_T_BS"/>
      <sheetName val="P-_T_P_&amp;_L"/>
      <sheetName val="P-_T_CF"/>
      <sheetName val="P-_T_EQ"/>
      <sheetName val="P-T_Notes"/>
      <sheetName val="n"/>
      <sheetName val="q"/>
      <sheetName val="Notes_CF1"/>
      <sheetName val="Notes_PL1"/>
      <sheetName val="Notes_BS1"/>
      <sheetName val="Fixed_Assets1"/>
      <sheetName val="Fixed_Assets_full_fig1"/>
      <sheetName val="Long_Term_investment1"/>
      <sheetName val="Salary_C_E_O__Note_25,_26,_271"/>
      <sheetName val="Interest_rete_risk1"/>
      <sheetName val="Credit_Risk1"/>
      <sheetName val="Break-up_of_Grouping1"/>
      <sheetName val="Cost_Centers1"/>
      <sheetName val="Raw_Combined_Trial1"/>
      <sheetName val="Raw_Trial_-_GET_in_Treet1"/>
      <sheetName val="Raw_Trial_-_FTMM_in_Treet1"/>
      <sheetName val="GET_in_Treet_Adjustments1"/>
      <sheetName val="FTMM_in_Treet_Adjustments1"/>
      <sheetName val="Deferred_Tax_New1"/>
      <sheetName val="Tax_(Estimated)1"/>
      <sheetName val="Tax_Dep1"/>
      <sheetName val="Tax_Additions1"/>
      <sheetName val="Tax_Desposal1"/>
      <sheetName val="Code_List1"/>
      <sheetName val="P-_Con_Bs1"/>
      <sheetName val="P-_Con_P_&amp;_L1"/>
      <sheetName val="P-_Con_CF1"/>
      <sheetName val="P-_Con_EQ1"/>
      <sheetName val="P-Con_Notes1"/>
      <sheetName val="P-_T_BS1"/>
      <sheetName val="P-_T_P_&amp;_L1"/>
      <sheetName val="P-_T_CF1"/>
      <sheetName val="P-_T_EQ1"/>
      <sheetName val="P-T_Notes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Comp"/>
      <sheetName val="Sales-Audit"/>
      <sheetName val="P&amp;L"/>
      <sheetName val="Sales-Client"/>
      <sheetName val="Old dep sch"/>
      <sheetName val="Tax Dep"/>
      <sheetName val="Dep"/>
      <sheetName val="Notes "/>
      <sheetName val="TRIAL OF G. LEDGER"/>
      <sheetName val="TRIAL FOR EXPENSES"/>
      <sheetName val="Raw Combined Trial"/>
      <sheetName val="Old_dep_sch"/>
      <sheetName val="Tax_Dep"/>
      <sheetName val="Notes_"/>
      <sheetName val="TRIAL_OF_G__LEDGER"/>
      <sheetName val="TRIAL_FOR_EXPENSES"/>
      <sheetName val="Raw_Combined_Trial"/>
    </sheetNames>
    <sheetDataSet>
      <sheetData sheetId="0" refreshError="1"/>
      <sheetData sheetId="1" refreshError="1"/>
      <sheetData sheetId="2" refreshError="1">
        <row r="31">
          <cell r="A31" t="str">
            <v>Finances under mark up arrangements - secured</v>
          </cell>
        </row>
        <row r="725">
          <cell r="B725" t="str">
            <v>Stock-in-trade</v>
          </cell>
        </row>
        <row r="771">
          <cell r="B771" t="str">
            <v>Loans, advances, deposits, prepayments and other receivables</v>
          </cell>
        </row>
        <row r="894">
          <cell r="A894" t="str">
            <v>23.</v>
          </cell>
        </row>
        <row r="991">
          <cell r="K991">
            <v>9289603</v>
          </cell>
        </row>
        <row r="1071">
          <cell r="A1071" t="str">
            <v>31.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Lead schedule - Dec based"/>
      <sheetName val="Break-up"/>
      <sheetName val="Reasoning"/>
      <sheetName val="Lead schedule actual &amp; prorated"/>
      <sheetName val="Lead schedule  dec with oct"/>
    </sheetNames>
    <sheetDataSet>
      <sheetData sheetId="0"/>
      <sheetData sheetId="1">
        <row r="39">
          <cell r="D39">
            <v>40271477</v>
          </cell>
        </row>
        <row r="49">
          <cell r="D49">
            <v>1130289</v>
          </cell>
        </row>
        <row r="57">
          <cell r="D57">
            <v>345484</v>
          </cell>
        </row>
        <row r="62">
          <cell r="D62">
            <v>894941</v>
          </cell>
        </row>
        <row r="66">
          <cell r="D66">
            <v>13084327</v>
          </cell>
        </row>
        <row r="85">
          <cell r="D85">
            <v>982076</v>
          </cell>
        </row>
        <row r="92">
          <cell r="D92">
            <v>2085348</v>
          </cell>
        </row>
        <row r="104">
          <cell r="D104">
            <v>1440729</v>
          </cell>
        </row>
        <row r="115">
          <cell r="D115">
            <v>262050</v>
          </cell>
        </row>
      </sheetData>
      <sheetData sheetId="2"/>
      <sheetData sheetId="3"/>
      <sheetData sheetId="4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Links"/>
      <sheetName val="BS"/>
      <sheetName val="PL"/>
      <sheetName val="CashFlow"/>
      <sheetName val="Equity"/>
      <sheetName val="Notes"/>
      <sheetName val="Lead"/>
      <sheetName val="Long Term Loans"/>
      <sheetName val="Fixed Assets"/>
      <sheetName val="Deferred tax"/>
      <sheetName val="Disposals"/>
      <sheetName val="Financial Instruments"/>
      <sheetName val="Taxation"/>
      <sheetName val="Provision for taxation - Min"/>
      <sheetName val="Revaluation Surplus"/>
      <sheetName val="Surplus on Revaluation Sheet"/>
      <sheetName val="Tax Dep Schedule"/>
      <sheetName val="Gratuity"/>
      <sheetName val="WPPF"/>
      <sheetName val="Surplus dep"/>
      <sheetName val="Tickmarks"/>
      <sheetName val="INDEX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 refreshError="1">
        <row r="9">
          <cell r="F9">
            <v>42421046</v>
          </cell>
        </row>
        <row r="10">
          <cell r="F10">
            <v>93843210</v>
          </cell>
          <cell r="G10">
            <v>0</v>
          </cell>
        </row>
        <row r="17">
          <cell r="F17">
            <v>1984653</v>
          </cell>
        </row>
        <row r="18">
          <cell r="F18">
            <v>15282433</v>
          </cell>
          <cell r="G18">
            <v>3217285</v>
          </cell>
          <cell r="K18">
            <v>1592100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/>
      <sheetData sheetId="21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XXXXXX"/>
      <sheetName val="BS"/>
      <sheetName val="Equity"/>
      <sheetName val="Acct"/>
      <sheetName val="15"/>
      <sheetName val="16,17"/>
      <sheetName val="39"/>
      <sheetName val="40"/>
      <sheetName val="EPS "/>
      <sheetName val="Cash Flow"/>
      <sheetName val="CF working"/>
      <sheetName val="T Accounts"/>
      <sheetName val="AAL Disp"/>
      <sheetName val="3(CurrTax-08)"/>
      <sheetName val="exp all for seg "/>
      <sheetName val="Sheet1"/>
    </sheetNames>
    <sheetDataSet>
      <sheetData sheetId="0" refreshError="1"/>
      <sheetData sheetId="1" refreshError="1">
        <row r="50">
          <cell r="I50">
            <v>0</v>
          </cell>
        </row>
      </sheetData>
      <sheetData sheetId="2" refreshError="1"/>
      <sheetData sheetId="3" refreshError="1">
        <row r="93">
          <cell r="N93">
            <v>0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3"/>
      <sheetName val="4"/>
      <sheetName val="5"/>
      <sheetName val="Lead schedule"/>
      <sheetName val="2.1"/>
      <sheetName val="IRS (2)"/>
      <sheetName val="IRS"/>
      <sheetName val="Sheet1"/>
      <sheetName val="Sheet2"/>
      <sheetName val="Sheet3"/>
      <sheetName val="misc"/>
    </sheetNames>
    <definedNames>
      <definedName name="atrf8" refersTo="#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Job planning _ck list - 4 pages"/>
      <sheetName val="#REF"/>
      <sheetName val="P&amp;L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SOC"/>
      <sheetName val="Lead sch"/>
      <sheetName val="Step 2"/>
      <sheetName val="Loans"/>
      <sheetName val="Movement"/>
      <sheetName val="IFC A"/>
      <sheetName val="IFC B"/>
      <sheetName val="ABN"/>
      <sheetName val="Tomen"/>
      <sheetName val="Interest"/>
      <sheetName val="Global Int"/>
      <sheetName val="Repay IFC A"/>
      <sheetName val="Repay IFC B"/>
      <sheetName val="Repay ABN"/>
      <sheetName val="Repay Tomen"/>
      <sheetName val="Step 7"/>
      <sheetName val="Step 10"/>
      <sheetName val="Circul"/>
      <sheetName val="AR Drop Downs"/>
      <sheetName val="D"/>
      <sheetName val="BS notes"/>
      <sheetName val="D.xls"/>
      <sheetName val="WORKING FOR SJV"/>
      <sheetName val="Lead_sch"/>
      <sheetName val="Step_2"/>
      <sheetName val="IFC_A"/>
      <sheetName val="IFC_B"/>
      <sheetName val="Global_Int"/>
      <sheetName val="Repay_IFC_A"/>
      <sheetName val="Repay_IFC_B"/>
      <sheetName val="Repay_ABN"/>
      <sheetName val="Repay_Tomen"/>
      <sheetName val="Step_7"/>
      <sheetName val="Step_10"/>
      <sheetName val="AR_Drop_Downs"/>
      <sheetName val="BS_notes"/>
      <sheetName val="D_xls"/>
      <sheetName val="Ac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PIN"/>
      <sheetName val="LOOM"/>
      <sheetName val="QUALITY"/>
      <sheetName val="LOOM3"/>
      <sheetName val="SPIN3"/>
      <sheetName val="Graph"/>
      <sheetName val="Sheet1 (2)"/>
    </sheetNames>
    <sheetDataSet>
      <sheetData sheetId="0" refreshError="1">
        <row r="40">
          <cell r="A40" t="str">
            <v>SPINING PRODUCTION PER SPINDLE &amp; EFFICIENCY</v>
          </cell>
        </row>
        <row r="41">
          <cell r="A41" t="str">
            <v>FOR THE MONTH OF OCTOBER 1997</v>
          </cell>
        </row>
        <row r="73">
          <cell r="A73" t="str">
            <v>SPINNING PRODUCTION PER SPINDLE &amp; EFFICIENCY</v>
          </cell>
        </row>
        <row r="74">
          <cell r="A74" t="str">
            <v>FOR THE MONTH OF NOV 1997</v>
          </cell>
        </row>
        <row r="105">
          <cell r="A105" t="str">
            <v>SPINNING PRODUCTION PER SPINDLE &amp; EFFICIENCY</v>
          </cell>
        </row>
        <row r="106">
          <cell r="A106" t="str">
            <v>FOR THE MONTH OF DEC 1997</v>
          </cell>
        </row>
        <row r="135">
          <cell r="A135" t="str">
            <v>SPINNING PRODUCTION PER SPINDLE &amp; EFFICIENCY</v>
          </cell>
        </row>
        <row r="136">
          <cell r="A136" t="str">
            <v>FOR THE MONTH OF JAN 1998</v>
          </cell>
        </row>
        <row r="155">
          <cell r="A155" t="str">
            <v>SPINNING PRODUCTION PER SPINDLE &amp; EFFICIENCY</v>
          </cell>
        </row>
        <row r="156">
          <cell r="A156" t="str">
            <v>FOR THE MONTH OF FEB 1998</v>
          </cell>
        </row>
        <row r="180">
          <cell r="A180" t="str">
            <v>SPINNING PRODUCTION PER SPINDLE &amp; EFFICIENCY</v>
          </cell>
        </row>
        <row r="181">
          <cell r="A181" t="str">
            <v>FOR THE MONTH OF MAR 1998</v>
          </cell>
        </row>
        <row r="237">
          <cell r="A237" t="str">
            <v>SPINING PRODUCTION PER SPINDLE &amp; EFFICIENCY</v>
          </cell>
        </row>
        <row r="238">
          <cell r="A238" t="str">
            <v>FOR THE MONTH OF MAY 1998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RECON-SI"/>
      <sheetName val="Repay IFC A"/>
      <sheetName val="Accts"/>
      <sheetName val="CC Wise"/>
      <sheetName val="Prdct Wise"/>
      <sheetName val="Spndl Rtr"/>
      <sheetName val="RECON-SI.XLS"/>
      <sheetName val="\DEPT\FIN\COMMON\AAMIR\PAYABLES"/>
      <sheetName val="Balance Sheet"/>
      <sheetName val="_DEPT_FIN_COMMON_AAMIR_PAYABLES"/>
      <sheetName val="lc921471"/>
      <sheetName val="Repay_IFC_A"/>
      <sheetName val="BS-JPN"/>
      <sheetName val="CC_Wise"/>
      <sheetName val="Prdct_Wise"/>
      <sheetName val="Spndl_Rtr"/>
      <sheetName val="Balance_Sheet"/>
      <sheetName val="RECON-SI_XLS"/>
    </sheetNames>
    <definedNames>
      <definedName name="Ba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$WPM4C76"/>
    </sheetNames>
    <definedNames>
      <definedName name="Main"/>
    </defined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BASIC DATA"/>
      <sheetName val="PIVOT"/>
      <sheetName val="M. vehicles"/>
      <sheetName val="DELETIONS"/>
      <sheetName val="Acct"/>
      <sheetName val="Electrical"/>
      <sheetName val="Bill"/>
      <sheetName val="ELEC. METER READINGS(Annex-A)"/>
      <sheetName val="Gas Break Up(Annex-E)"/>
      <sheetName val="Mechanical"/>
      <sheetName val="BASIC_DATA"/>
      <sheetName val="M__vehicles"/>
      <sheetName val="ELEC__METER_READINGS(Annex-A)"/>
      <sheetName val="Gas_Break_Up(Annex-E)"/>
      <sheetName val="Repay IFC A"/>
      <sheetName val="Manga Disp.Jun-08"/>
      <sheetName val="Air Compressor"/>
    </sheetNames>
    <sheetDataSet>
      <sheetData sheetId="0" refreshError="1">
        <row r="1">
          <cell r="A1" t="str">
            <v>YEARS</v>
          </cell>
          <cell r="B1" t="str">
            <v>Dep Period</v>
          </cell>
        </row>
        <row r="2">
          <cell r="A2">
            <v>1991</v>
          </cell>
          <cell r="B2">
            <v>15</v>
          </cell>
          <cell r="F2">
            <v>2006</v>
          </cell>
        </row>
        <row r="3">
          <cell r="A3">
            <v>1992</v>
          </cell>
          <cell r="B3">
            <v>14</v>
          </cell>
        </row>
        <row r="4">
          <cell r="A4">
            <v>1993</v>
          </cell>
          <cell r="B4">
            <v>13</v>
          </cell>
        </row>
        <row r="5">
          <cell r="A5">
            <v>1994</v>
          </cell>
          <cell r="B5">
            <v>12</v>
          </cell>
        </row>
        <row r="6">
          <cell r="A6">
            <v>1995</v>
          </cell>
          <cell r="B6">
            <v>11</v>
          </cell>
        </row>
        <row r="7">
          <cell r="A7">
            <v>1996</v>
          </cell>
          <cell r="B7">
            <v>10</v>
          </cell>
        </row>
        <row r="8">
          <cell r="A8">
            <v>1997</v>
          </cell>
          <cell r="B8">
            <v>9</v>
          </cell>
        </row>
        <row r="9">
          <cell r="A9">
            <v>1998</v>
          </cell>
          <cell r="B9">
            <v>8</v>
          </cell>
        </row>
        <row r="10">
          <cell r="A10">
            <v>1999</v>
          </cell>
          <cell r="B10">
            <v>7</v>
          </cell>
        </row>
        <row r="11">
          <cell r="A11">
            <v>2000</v>
          </cell>
          <cell r="B11">
            <v>6</v>
          </cell>
        </row>
        <row r="12">
          <cell r="A12">
            <v>2001</v>
          </cell>
          <cell r="B12">
            <v>5</v>
          </cell>
        </row>
        <row r="13">
          <cell r="A13">
            <v>2002</v>
          </cell>
          <cell r="B13">
            <v>4</v>
          </cell>
        </row>
        <row r="14">
          <cell r="A14">
            <v>2003</v>
          </cell>
          <cell r="B14">
            <v>3</v>
          </cell>
        </row>
        <row r="15">
          <cell r="A15">
            <v>2004</v>
          </cell>
          <cell r="B15">
            <v>2</v>
          </cell>
        </row>
        <row r="16">
          <cell r="A16">
            <v>2005</v>
          </cell>
          <cell r="B16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BS"/>
      <sheetName val="PL"/>
      <sheetName val="equity"/>
      <sheetName val="CashFlow"/>
      <sheetName val="Notes"/>
      <sheetName val="Assets"/>
      <sheetName val="Sheet1"/>
      <sheetName val="Sheet2"/>
      <sheetName val="F-Inst"/>
      <sheetName val="Lead"/>
      <sheetName val="Deletion Dep. &amp; Verific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Chart"/>
      <sheetName val="Prdct Wise"/>
      <sheetName val="CC Wise"/>
      <sheetName val="Spndl Rtr"/>
      <sheetName val="Per Pick"/>
      <sheetName val="Work"/>
      <sheetName val="Avg Yrdt"/>
      <sheetName val="Qtr1"/>
      <sheetName val="Qtr2"/>
      <sheetName val="Qtr3"/>
      <sheetName val="Qtr4"/>
      <sheetName val="Oct04"/>
      <sheetName val="Nov04"/>
      <sheetName val="Dec04"/>
      <sheetName val="Jan05"/>
      <sheetName val="Feb05"/>
      <sheetName val="Mar05"/>
      <sheetName val="Apr05"/>
      <sheetName val="May05"/>
      <sheetName val="Jun05"/>
      <sheetName val="Jul05"/>
      <sheetName val="Aug05"/>
      <sheetName val="Sep05"/>
      <sheetName val="Yr2004"/>
      <sheetName val="MK-Actual Cstng 2005"/>
      <sheetName val="Accts"/>
      <sheetName val="Balance Sheet"/>
      <sheetName val="Inputs"/>
      <sheetName val="18"/>
      <sheetName val="Cash Flow  HOH"/>
      <sheetName val="BS-JPN"/>
      <sheetName val="Cut Wise"/>
      <sheetName val="Prdct_Wise"/>
      <sheetName val="CC_Wise"/>
      <sheetName val="Spndl_Rtr"/>
      <sheetName val="Per_Pick"/>
      <sheetName val="Avg_Yrdt"/>
      <sheetName val="MK-Actual_Cstng_2005"/>
      <sheetName val="Balance_Sheet"/>
      <sheetName val="Cash_Flow__HOH"/>
      <sheetName val="GEMiner"/>
      <sheetName val="Input"/>
      <sheetName val="Cover"/>
      <sheetName val="BTp2.1"/>
      <sheetName val="BTp3"/>
      <sheetName val="other stuff"/>
      <sheetName val="stresstest"/>
      <sheetName val="price"/>
    </sheetNames>
    <sheetDataSet>
      <sheetData sheetId="0" refreshError="1"/>
      <sheetData sheetId="1" refreshError="1"/>
      <sheetData sheetId="2" refreshError="1">
        <row r="5">
          <cell r="D5">
            <v>191.6639652975154</v>
          </cell>
          <cell r="E5">
            <v>207.56737484341934</v>
          </cell>
          <cell r="F5">
            <v>198.7526777915169</v>
          </cell>
          <cell r="G5">
            <v>199.45749678890556</v>
          </cell>
          <cell r="H5">
            <v>236.36239375751552</v>
          </cell>
          <cell r="I5">
            <v>230.81106008656246</v>
          </cell>
          <cell r="J5">
            <v>191.6575768560721</v>
          </cell>
          <cell r="K5">
            <v>218.57871053697252</v>
          </cell>
          <cell r="L5">
            <v>187.26532680537625</v>
          </cell>
          <cell r="O5" t="e">
            <v>#DIV/0!</v>
          </cell>
          <cell r="S5" t="e">
            <v>#DIV/0!</v>
          </cell>
          <cell r="T5">
            <v>208.57611817264041</v>
          </cell>
          <cell r="V5">
            <v>286.79957639542931</v>
          </cell>
        </row>
        <row r="6">
          <cell r="D6">
            <v>46.468571602830117</v>
          </cell>
          <cell r="E6">
            <v>64.298900007700155</v>
          </cell>
          <cell r="F6">
            <v>66.327335990793728</v>
          </cell>
          <cell r="G6">
            <v>58.878261368515929</v>
          </cell>
          <cell r="H6">
            <v>79.864347346550218</v>
          </cell>
          <cell r="I6">
            <v>68.685606328879516</v>
          </cell>
          <cell r="J6">
            <v>70.648767227052318</v>
          </cell>
          <cell r="K6">
            <v>73.237576002985676</v>
          </cell>
          <cell r="L6">
            <v>75.90372956845313</v>
          </cell>
          <cell r="O6" t="e">
            <v>#DIV/0!</v>
          </cell>
          <cell r="S6" t="e">
            <v>#DIV/0!</v>
          </cell>
          <cell r="T6">
            <v>65.954234091192802</v>
          </cell>
          <cell r="V6">
            <v>79.682315672815733</v>
          </cell>
        </row>
        <row r="7">
          <cell r="D7">
            <v>19.145624966561204</v>
          </cell>
          <cell r="E7">
            <v>12.955306841032868</v>
          </cell>
          <cell r="F7">
            <v>3.3474952093086956</v>
          </cell>
          <cell r="G7">
            <v>12.082417722531781</v>
          </cell>
          <cell r="H7">
            <v>6.097788305254225</v>
          </cell>
          <cell r="I7">
            <v>1.0419885497287336</v>
          </cell>
          <cell r="J7">
            <v>7.333979965974212E-7</v>
          </cell>
          <cell r="K7">
            <v>2.4526173915748837</v>
          </cell>
          <cell r="L7">
            <v>338.80465949820791</v>
          </cell>
          <cell r="O7" t="e">
            <v>#DIV/0!</v>
          </cell>
          <cell r="S7" t="e">
            <v>#DIV/0!</v>
          </cell>
          <cell r="T7">
            <v>7.3131522258536661</v>
          </cell>
          <cell r="V7">
            <v>16.8878053187826</v>
          </cell>
        </row>
        <row r="8">
          <cell r="D8">
            <v>2.1375210529092774</v>
          </cell>
          <cell r="E8">
            <v>1.893255589530872</v>
          </cell>
          <cell r="F8">
            <v>1.5424589925686347</v>
          </cell>
          <cell r="G8">
            <v>1.8561305159324215</v>
          </cell>
          <cell r="H8">
            <v>3.7515686725341215</v>
          </cell>
          <cell r="I8">
            <v>4.2509072494835527</v>
          </cell>
          <cell r="J8">
            <v>1.492065615356581</v>
          </cell>
          <cell r="K8">
            <v>3.0916775449098162</v>
          </cell>
          <cell r="L8">
            <v>9.8228501828135677</v>
          </cell>
          <cell r="O8" t="e">
            <v>#DIV/0!</v>
          </cell>
          <cell r="S8" t="e">
            <v>#DIV/0!</v>
          </cell>
          <cell r="T8">
            <v>2.4648600432222598</v>
          </cell>
          <cell r="V8">
            <v>5.3876421179398424</v>
          </cell>
        </row>
        <row r="9">
          <cell r="D9">
            <v>3.2270520157483884</v>
          </cell>
          <cell r="E9">
            <v>4.2347672007715236</v>
          </cell>
          <cell r="F9">
            <v>3.8740399768799882</v>
          </cell>
          <cell r="G9">
            <v>3.7855583714810095</v>
          </cell>
          <cell r="H9">
            <v>0.61149941604478097</v>
          </cell>
          <cell r="I9">
            <v>0.74888303185794525</v>
          </cell>
          <cell r="J9">
            <v>0</v>
          </cell>
          <cell r="K9">
            <v>0.43361203867937759</v>
          </cell>
          <cell r="L9">
            <v>11.203160509606709</v>
          </cell>
          <cell r="O9" t="e">
            <v>#DIV/0!</v>
          </cell>
          <cell r="S9" t="e">
            <v>#DIV/0!</v>
          </cell>
          <cell r="T9">
            <v>2.1326232284293161</v>
          </cell>
          <cell r="V9">
            <v>3.6792844486516501</v>
          </cell>
        </row>
        <row r="10">
          <cell r="D10">
            <v>8.9635480135740071</v>
          </cell>
          <cell r="E10">
            <v>15.863530167281821</v>
          </cell>
          <cell r="F10">
            <v>8.56111207029182</v>
          </cell>
          <cell r="G10">
            <v>11.096733870639136</v>
          </cell>
          <cell r="H10">
            <v>10.172548420440616</v>
          </cell>
          <cell r="I10">
            <v>16.244797939371725</v>
          </cell>
          <cell r="J10">
            <v>3.3598590961618182</v>
          </cell>
          <cell r="K10">
            <v>9.7696132246313159</v>
          </cell>
          <cell r="L10">
            <v>854.64276771667198</v>
          </cell>
          <cell r="O10" t="e">
            <v>#DIV/0!</v>
          </cell>
          <cell r="S10" t="e">
            <v>#DIV/0!</v>
          </cell>
          <cell r="T10">
            <v>10.4665166170987</v>
          </cell>
          <cell r="V10">
            <v>32.690559074897998</v>
          </cell>
        </row>
        <row r="11">
          <cell r="D11">
            <v>30.288598953171416</v>
          </cell>
          <cell r="E11">
            <v>33.553842754245125</v>
          </cell>
          <cell r="F11">
            <v>32.072056153679384</v>
          </cell>
          <cell r="G11">
            <v>31.86678461697619</v>
          </cell>
          <cell r="H11">
            <v>40.13650260712803</v>
          </cell>
          <cell r="I11">
            <v>46.426748835716779</v>
          </cell>
          <cell r="J11">
            <v>35.935347405460732</v>
          </cell>
          <cell r="K11">
            <v>40.381682387876907</v>
          </cell>
          <cell r="L11">
            <v>343.42683287320745</v>
          </cell>
          <cell r="O11" t="e">
            <v>#DIV/0!</v>
          </cell>
          <cell r="S11" t="e">
            <v>#DIV/0!</v>
          </cell>
          <cell r="T11">
            <v>35.93081709971122</v>
          </cell>
          <cell r="V11">
            <v>43.929906793965571</v>
          </cell>
        </row>
        <row r="12">
          <cell r="D12">
            <v>9.288259347365063</v>
          </cell>
          <cell r="E12">
            <v>9.6857315201674776</v>
          </cell>
          <cell r="F12">
            <v>9.9072953245349691</v>
          </cell>
          <cell r="G12">
            <v>9.6326156384158885</v>
          </cell>
          <cell r="H12">
            <v>9.777337185209138</v>
          </cell>
          <cell r="I12">
            <v>10.274529466805744</v>
          </cell>
          <cell r="J12">
            <v>10.001976959436387</v>
          </cell>
          <cell r="K12">
            <v>10.025586878722498</v>
          </cell>
          <cell r="L12">
            <v>62.69443236593257</v>
          </cell>
          <cell r="O12" t="e">
            <v>#DIV/0!</v>
          </cell>
          <cell r="S12" t="e">
            <v>#DIV/0!</v>
          </cell>
          <cell r="T12">
            <v>9.8192281039301594</v>
          </cell>
          <cell r="V12">
            <v>13.666600844504343</v>
          </cell>
        </row>
        <row r="13">
          <cell r="D13">
            <v>41.428093225523988</v>
          </cell>
          <cell r="E13">
            <v>36.402396653599773</v>
          </cell>
          <cell r="F13">
            <v>41.551021321117368</v>
          </cell>
          <cell r="G13">
            <v>39.861218390936642</v>
          </cell>
          <cell r="H13">
            <v>54.320716840206053</v>
          </cell>
          <cell r="I13">
            <v>48.363297261665451</v>
          </cell>
          <cell r="J13">
            <v>41.368150930237455</v>
          </cell>
          <cell r="K13">
            <v>47.564265727708197</v>
          </cell>
          <cell r="L13">
            <v>196.35866884732761</v>
          </cell>
          <cell r="O13" t="e">
            <v>#DIV/0!</v>
          </cell>
          <cell r="S13" t="e">
            <v>#DIV/0!</v>
          </cell>
          <cell r="T13">
            <v>43.503827352399256</v>
          </cell>
          <cell r="V13">
            <v>51.926419952685208</v>
          </cell>
        </row>
        <row r="14">
          <cell r="D14">
            <v>20.832180335975881</v>
          </cell>
          <cell r="E14">
            <v>22.458308848010276</v>
          </cell>
          <cell r="F14">
            <v>20.829030868599531</v>
          </cell>
          <cell r="G14">
            <v>21.358758569056512</v>
          </cell>
          <cell r="H14">
            <v>23.518022472695044</v>
          </cell>
          <cell r="I14">
            <v>23.950095229164148</v>
          </cell>
          <cell r="J14">
            <v>20.958919212492106</v>
          </cell>
          <cell r="K14">
            <v>22.731543698936598</v>
          </cell>
          <cell r="L14">
            <v>602.47993408646767</v>
          </cell>
          <cell r="O14" t="e">
            <v>#DIV/0!</v>
          </cell>
          <cell r="S14" t="e">
            <v>#DIV/0!</v>
          </cell>
          <cell r="T14">
            <v>22.017530453666168</v>
          </cell>
          <cell r="V14">
            <v>28.942499353025653</v>
          </cell>
        </row>
        <row r="15">
          <cell r="D15">
            <v>9.8845157838560329</v>
          </cell>
          <cell r="E15">
            <v>6.221335261079477</v>
          </cell>
          <cell r="F15">
            <v>10.740831883742798</v>
          </cell>
          <cell r="G15">
            <v>9.0390177244200576</v>
          </cell>
          <cell r="H15">
            <v>8.1120624914532939</v>
          </cell>
          <cell r="I15">
            <v>10.824206193888884</v>
          </cell>
          <cell r="J15">
            <v>7.8924896764767123</v>
          </cell>
          <cell r="K15">
            <v>8.8905356409472329</v>
          </cell>
          <cell r="O15" t="e">
            <v>#DIV/0!</v>
          </cell>
          <cell r="S15" t="e">
            <v>#DIV/0!</v>
          </cell>
          <cell r="T15">
            <v>8.9733289571368431</v>
          </cell>
          <cell r="V15">
            <v>10.006542818160728</v>
          </cell>
        </row>
        <row r="16">
          <cell r="D16">
            <v>29.059277499404946</v>
          </cell>
          <cell r="E16">
            <v>30.197086240970389</v>
          </cell>
          <cell r="F16">
            <v>29.784724492571229</v>
          </cell>
          <cell r="G16">
            <v>29.630728485533247</v>
          </cell>
          <cell r="H16">
            <v>35.063241189543476</v>
          </cell>
          <cell r="I16">
            <v>36.072636346969489</v>
          </cell>
          <cell r="J16">
            <v>30.925760916480808</v>
          </cell>
          <cell r="K16">
            <v>33.892516856781427</v>
          </cell>
          <cell r="L16">
            <v>1457.1227018031395</v>
          </cell>
          <cell r="O16" t="e">
            <v>#DIV/0!</v>
          </cell>
          <cell r="S16" t="e">
            <v>#DIV/0!</v>
          </cell>
          <cell r="T16">
            <v>31.663852873642941</v>
          </cell>
          <cell r="V16">
            <v>41.847623572039822</v>
          </cell>
        </row>
        <row r="17">
          <cell r="D17">
            <v>0.52297557314955601</v>
          </cell>
          <cell r="E17">
            <v>2.7729681887931648</v>
          </cell>
          <cell r="F17">
            <v>1.2653482006836454</v>
          </cell>
          <cell r="G17">
            <v>1.4991143430591141</v>
          </cell>
          <cell r="H17">
            <v>5.6580512274067365</v>
          </cell>
          <cell r="I17">
            <v>1.0474908294345433</v>
          </cell>
          <cell r="J17">
            <v>2.0199474757814406</v>
          </cell>
          <cell r="K17">
            <v>2.8997463806081605</v>
          </cell>
          <cell r="O17" t="e">
            <v>#DIV/0!</v>
          </cell>
          <cell r="S17" t="e">
            <v>#DIV/0!</v>
          </cell>
          <cell r="T17">
            <v>2.1662567547166862</v>
          </cell>
          <cell r="V17">
            <v>4.6061684804701564</v>
          </cell>
        </row>
        <row r="18">
          <cell r="D18">
            <v>8.7117192702383193</v>
          </cell>
          <cell r="E18">
            <v>7.950654480283732</v>
          </cell>
          <cell r="F18">
            <v>7.9302661513467703</v>
          </cell>
          <cell r="G18">
            <v>8.1938249588211107</v>
          </cell>
          <cell r="H18">
            <v>8.1578267324852156</v>
          </cell>
          <cell r="I18">
            <v>8.2081975277582622</v>
          </cell>
          <cell r="J18">
            <v>8.0657615853985654</v>
          </cell>
          <cell r="K18">
            <v>8.1278341947736799</v>
          </cell>
          <cell r="O18" t="e">
            <v>#DIV/0!</v>
          </cell>
          <cell r="S18" t="e">
            <v>#DIV/0!</v>
          </cell>
          <cell r="T18">
            <v>8.1599593732228453</v>
          </cell>
          <cell r="V18">
            <v>14.018067300831101</v>
          </cell>
        </row>
        <row r="19">
          <cell r="D19">
            <v>5.0450187805465605</v>
          </cell>
          <cell r="E19">
            <v>5.3182299895363965</v>
          </cell>
          <cell r="F19">
            <v>7.0473849162860933</v>
          </cell>
          <cell r="G19">
            <v>5.7914925592458371</v>
          </cell>
          <cell r="H19">
            <v>4.7140623469195884</v>
          </cell>
          <cell r="I19">
            <v>9.9348897952110296</v>
          </cell>
          <cell r="J19">
            <v>6.1214521283940453</v>
          </cell>
          <cell r="K19">
            <v>6.8653203343481675</v>
          </cell>
          <cell r="O19" t="e">
            <v>#DIV/0!</v>
          </cell>
          <cell r="S19" t="e">
            <v>#DIV/0!</v>
          </cell>
          <cell r="T19">
            <v>6.3132193360677027</v>
          </cell>
          <cell r="V19">
            <v>8.7025913435456488</v>
          </cell>
        </row>
        <row r="20">
          <cell r="D20">
            <v>4.4358839398166205</v>
          </cell>
          <cell r="E20">
            <v>4.9956390509526916</v>
          </cell>
          <cell r="F20">
            <v>4.9844342247373898</v>
          </cell>
          <cell r="G20">
            <v>4.7947249031827317</v>
          </cell>
          <cell r="H20">
            <v>5.1130239645732543</v>
          </cell>
          <cell r="I20">
            <v>5.0693828692616147</v>
          </cell>
          <cell r="J20">
            <v>5.0768990435704948</v>
          </cell>
          <cell r="K20">
            <v>5.0796983773079143</v>
          </cell>
          <cell r="O20" t="e">
            <v>#DIV/0!</v>
          </cell>
          <cell r="S20" t="e">
            <v>#DIV/0!</v>
          </cell>
          <cell r="T20">
            <v>4.9270216780874065</v>
          </cell>
          <cell r="V20">
            <v>6.3582134156315728</v>
          </cell>
        </row>
        <row r="21">
          <cell r="D21">
            <v>8.6377873162496339</v>
          </cell>
          <cell r="E21">
            <v>8.8759141130594621</v>
          </cell>
          <cell r="F21">
            <v>8.55720852330656</v>
          </cell>
          <cell r="G21">
            <v>8.6863402435059047</v>
          </cell>
          <cell r="H21">
            <v>10.050321006933203</v>
          </cell>
          <cell r="I21">
            <v>9.318317271933779</v>
          </cell>
          <cell r="J21">
            <v>8.5468191717730466</v>
          </cell>
          <cell r="K21">
            <v>9.2536841367072125</v>
          </cell>
          <cell r="O21" t="e">
            <v>#DIV/0!</v>
          </cell>
          <cell r="S21" t="e">
            <v>#DIV/0!</v>
          </cell>
          <cell r="T21">
            <v>8.9518158178170726</v>
          </cell>
          <cell r="V21">
            <v>8.6106884647348814</v>
          </cell>
        </row>
        <row r="22">
          <cell r="D22">
            <v>1.7058926194042574</v>
          </cell>
          <cell r="E22">
            <v>0.28368041834494168</v>
          </cell>
          <cell r="F22">
            <v>8.2476210767956623E-5</v>
          </cell>
          <cell r="G22">
            <v>0.6652314777185494</v>
          </cell>
          <cell r="H22">
            <v>1.3699559112254758</v>
          </cell>
          <cell r="I22">
            <v>2.4943580533702576</v>
          </cell>
          <cell r="J22">
            <v>1.0948815115632136</v>
          </cell>
          <cell r="K22">
            <v>1.6662334330362873</v>
          </cell>
          <cell r="O22" t="e">
            <v>#DIV/0!</v>
          </cell>
          <cell r="S22" t="e">
            <v>#DIV/0!</v>
          </cell>
          <cell r="T22">
            <v>1.1455799137312288</v>
          </cell>
          <cell r="V22">
            <v>4.1580630472966194</v>
          </cell>
        </row>
        <row r="23">
          <cell r="D23">
            <v>10.942523045405411</v>
          </cell>
          <cell r="E23">
            <v>13.535196988446749</v>
          </cell>
          <cell r="F23">
            <v>14.379114233812501</v>
          </cell>
          <cell r="G23">
            <v>12.953853656367446</v>
          </cell>
          <cell r="H23">
            <v>10.206184859812826</v>
          </cell>
          <cell r="I23">
            <v>16.475991613686126</v>
          </cell>
          <cell r="J23">
            <v>12.816582784319321</v>
          </cell>
          <cell r="K23">
            <v>13.278894188621271</v>
          </cell>
          <cell r="O23" t="e">
            <v>#DIV/0!</v>
          </cell>
          <cell r="S23" t="e">
            <v>#DIV/0!</v>
          </cell>
          <cell r="T23">
            <v>13.117080561487334</v>
          </cell>
          <cell r="V23">
            <v>13.012356834581507</v>
          </cell>
        </row>
        <row r="24">
          <cell r="D24">
            <v>10.942523045405411</v>
          </cell>
          <cell r="E24">
            <v>13.535196988446749</v>
          </cell>
          <cell r="F24">
            <v>14.379114233812501</v>
          </cell>
          <cell r="G24">
            <v>12.953853656367446</v>
          </cell>
          <cell r="H24">
            <v>10.206184859812826</v>
          </cell>
          <cell r="I24">
            <v>16.475991613686126</v>
          </cell>
          <cell r="J24">
            <v>12.816582784319321</v>
          </cell>
          <cell r="K24">
            <v>13.278894188621271</v>
          </cell>
          <cell r="O24" t="e">
            <v>#DIV/0!</v>
          </cell>
          <cell r="S24" t="e">
            <v>#DIV/0!</v>
          </cell>
          <cell r="T24">
            <v>13.117080561487334</v>
          </cell>
          <cell r="V24">
            <v>13.012356834581507</v>
          </cell>
        </row>
        <row r="25">
          <cell r="D25">
            <v>27.178672684674765</v>
          </cell>
          <cell r="E25">
            <v>37.037767194211611</v>
          </cell>
          <cell r="F25">
            <v>103.69157625924171</v>
          </cell>
          <cell r="G25">
            <v>56.336584388511547</v>
          </cell>
          <cell r="H25">
            <v>67.065747652509415</v>
          </cell>
          <cell r="I25">
            <v>62.300929673459876</v>
          </cell>
          <cell r="J25">
            <v>56.361836002811629</v>
          </cell>
          <cell r="K25">
            <v>61.531728223906811</v>
          </cell>
          <cell r="O25" t="e">
            <v>#DIV/0!</v>
          </cell>
          <cell r="S25" t="e">
            <v>#DIV/0!</v>
          </cell>
          <cell r="T25">
            <v>58.752346068456063</v>
          </cell>
          <cell r="V25">
            <v>48.944585248552521</v>
          </cell>
        </row>
        <row r="26">
          <cell r="D26">
            <v>27.640841258695488</v>
          </cell>
          <cell r="E26">
            <v>32.712793471676314</v>
          </cell>
          <cell r="F26">
            <v>36.512982684393272</v>
          </cell>
          <cell r="G26">
            <v>32.236367650595376</v>
          </cell>
          <cell r="H26">
            <v>40.982390847680513</v>
          </cell>
          <cell r="I26">
            <v>45.17756208322556</v>
          </cell>
          <cell r="J26">
            <v>34.307615175607459</v>
          </cell>
          <cell r="K26">
            <v>39.850988662576</v>
          </cell>
          <cell r="O26" t="e">
            <v>#DIV/0!</v>
          </cell>
          <cell r="S26" t="e">
            <v>#DIV/0!</v>
          </cell>
          <cell r="T26">
            <v>35.777238154958717</v>
          </cell>
          <cell r="V26">
            <v>39.76658711426947</v>
          </cell>
        </row>
        <row r="27">
          <cell r="D27">
            <v>-0.46216857402072359</v>
          </cell>
          <cell r="E27">
            <v>4.3249737225353009</v>
          </cell>
          <cell r="F27">
            <v>67.178593574848435</v>
          </cell>
          <cell r="G27">
            <v>24.10021673791617</v>
          </cell>
          <cell r="H27">
            <v>26.083356804828899</v>
          </cell>
          <cell r="I27">
            <v>17.123367590234313</v>
          </cell>
          <cell r="J27">
            <v>22.054220827204166</v>
          </cell>
          <cell r="K27">
            <v>21.68073956133081</v>
          </cell>
          <cell r="O27" t="e">
            <v>#DIV/0!</v>
          </cell>
          <cell r="S27" t="e">
            <v>#DIV/0!</v>
          </cell>
          <cell r="T27">
            <v>22.97510791349735</v>
          </cell>
          <cell r="V27">
            <v>9.1779981342830492</v>
          </cell>
        </row>
        <row r="28">
          <cell r="D28">
            <v>258.84443852700053</v>
          </cell>
          <cell r="E28">
            <v>288.3374252670481</v>
          </cell>
          <cell r="F28">
            <v>346.60809277714236</v>
          </cell>
          <cell r="G28">
            <v>298.37866331931781</v>
          </cell>
          <cell r="H28">
            <v>348.69756745938122</v>
          </cell>
          <cell r="I28">
            <v>345.66061772067792</v>
          </cell>
          <cell r="J28">
            <v>291.76175655968387</v>
          </cell>
          <cell r="K28">
            <v>327.28184980628203</v>
          </cell>
          <cell r="O28" t="e">
            <v>#DIV/0!</v>
          </cell>
          <cell r="S28" t="e">
            <v>#DIV/0!</v>
          </cell>
          <cell r="T28">
            <v>312.10939767622676</v>
          </cell>
          <cell r="V28">
            <v>390.60414205060317</v>
          </cell>
        </row>
        <row r="29">
          <cell r="D29">
            <v>49.875744528464885</v>
          </cell>
          <cell r="E29">
            <v>56.070714446869353</v>
          </cell>
          <cell r="F29">
            <v>50.73229906787553</v>
          </cell>
          <cell r="G29">
            <v>52.102816671206625</v>
          </cell>
          <cell r="H29">
            <v>64.24070180075843</v>
          </cell>
          <cell r="I29">
            <v>59.496894859023442</v>
          </cell>
          <cell r="J29">
            <v>53.257269081026479</v>
          </cell>
          <cell r="K29">
            <v>58.532538212214021</v>
          </cell>
          <cell r="O29" t="e">
            <v>#DIV/0!</v>
          </cell>
          <cell r="S29" t="e">
            <v>#DIV/0!</v>
          </cell>
          <cell r="T29">
            <v>55.140471245850485</v>
          </cell>
          <cell r="V29">
            <v>73.031851324722609</v>
          </cell>
        </row>
        <row r="30">
          <cell r="D30">
            <v>24.568990591606685</v>
          </cell>
          <cell r="E30">
            <v>28.841798341265068</v>
          </cell>
          <cell r="F30">
            <v>25.677488798641026</v>
          </cell>
          <cell r="G30">
            <v>26.293686936579771</v>
          </cell>
          <cell r="H30">
            <v>36.84060268219929</v>
          </cell>
          <cell r="I30">
            <v>31.356419574165365</v>
          </cell>
          <cell r="J30">
            <v>27.612774487048657</v>
          </cell>
          <cell r="K30">
            <v>31.595807537061248</v>
          </cell>
          <cell r="O30" t="e">
            <v>#DIV/0!</v>
          </cell>
          <cell r="S30" t="e">
            <v>#DIV/0!</v>
          </cell>
          <cell r="T30">
            <v>28.798808951912054</v>
          </cell>
          <cell r="V30">
            <v>37.991017042356482</v>
          </cell>
        </row>
        <row r="31">
          <cell r="D31">
            <v>14.40647702087503</v>
          </cell>
          <cell r="E31">
            <v>14.752251101321576</v>
          </cell>
          <cell r="F31">
            <v>14.502300380911507</v>
          </cell>
          <cell r="G31">
            <v>14.54113350925336</v>
          </cell>
          <cell r="H31">
            <v>16.234104729465482</v>
          </cell>
          <cell r="I31">
            <v>16.829476714252817</v>
          </cell>
          <cell r="J31">
            <v>14.757316539414013</v>
          </cell>
          <cell r="K31">
            <v>15.83604174324754</v>
          </cell>
          <cell r="O31" t="e">
            <v>#DIV/0!</v>
          </cell>
          <cell r="S31" t="e">
            <v>#DIV/0!</v>
          </cell>
          <cell r="T31">
            <v>15.158227717882053</v>
          </cell>
          <cell r="V31">
            <v>23.700599575114389</v>
          </cell>
        </row>
        <row r="32">
          <cell r="D32">
            <v>2.5183135514282275</v>
          </cell>
          <cell r="E32">
            <v>2.5624873650588746</v>
          </cell>
          <cell r="F32">
            <v>2.5238424343416535</v>
          </cell>
          <cell r="G32">
            <v>2.5324566487768987</v>
          </cell>
          <cell r="H32">
            <v>2.738767226692159</v>
          </cell>
          <cell r="I32">
            <v>2.8819740886115639</v>
          </cell>
          <cell r="J32">
            <v>2.5561538428371762</v>
          </cell>
          <cell r="K32">
            <v>2.709199073312496</v>
          </cell>
          <cell r="O32" t="e">
            <v>#DIV/0!</v>
          </cell>
          <cell r="S32" t="e">
            <v>#DIV/0!</v>
          </cell>
          <cell r="T32">
            <v>2.6167531153028993</v>
          </cell>
          <cell r="V32">
            <v>4.0875233038924881</v>
          </cell>
        </row>
        <row r="33">
          <cell r="D33">
            <v>5.9194562828607529</v>
          </cell>
          <cell r="E33">
            <v>5.2526569174033408</v>
          </cell>
          <cell r="F33">
            <v>5.1706572597358438</v>
          </cell>
          <cell r="G33">
            <v>5.4427073857404658</v>
          </cell>
          <cell r="H33">
            <v>5.1771705039858595</v>
          </cell>
          <cell r="I33">
            <v>5.3325545114081896</v>
          </cell>
          <cell r="J33">
            <v>5.2710235631074296</v>
          </cell>
          <cell r="K33">
            <v>5.253847810441898</v>
          </cell>
          <cell r="O33" t="e">
            <v>#DIV/0!</v>
          </cell>
          <cell r="S33" t="e">
            <v>#DIV/0!</v>
          </cell>
          <cell r="T33">
            <v>5.3505936520832424</v>
          </cell>
          <cell r="V33">
            <v>5.9145522100962786</v>
          </cell>
        </row>
        <row r="34">
          <cell r="D34">
            <v>2.4625070816941896</v>
          </cell>
          <cell r="E34">
            <v>4.6615207218204873</v>
          </cell>
          <cell r="F34">
            <v>2.8580101942455114</v>
          </cell>
          <cell r="G34">
            <v>3.2928321908561315</v>
          </cell>
          <cell r="H34">
            <v>3.2500566584156241</v>
          </cell>
          <cell r="I34">
            <v>3.0964699705855092</v>
          </cell>
          <cell r="J34">
            <v>3.0600006486192002</v>
          </cell>
          <cell r="K34">
            <v>3.1376420481508349</v>
          </cell>
          <cell r="O34" t="e">
            <v>#DIV/0!</v>
          </cell>
          <cell r="S34" t="e">
            <v>#DIV/0!</v>
          </cell>
          <cell r="T34">
            <v>3.2160878086702351</v>
          </cell>
          <cell r="V34">
            <v>1.3381591932629788</v>
          </cell>
        </row>
        <row r="35">
          <cell r="D35">
            <v>7.7006667079791526</v>
          </cell>
          <cell r="E35">
            <v>6.5059207403393504</v>
          </cell>
          <cell r="F35">
            <v>6.2012606171051452</v>
          </cell>
          <cell r="G35">
            <v>6.7963603281149361</v>
          </cell>
          <cell r="H35">
            <v>7.8508867844262635</v>
          </cell>
          <cell r="I35">
            <v>8.521241074145383</v>
          </cell>
          <cell r="J35">
            <v>7.0584070060558721</v>
          </cell>
          <cell r="K35">
            <v>7.7537353310452541</v>
          </cell>
          <cell r="O35" t="e">
            <v>#DIV/0!</v>
          </cell>
          <cell r="S35" t="e">
            <v>#DIV/0!</v>
          </cell>
          <cell r="T35">
            <v>7.2549922665534483</v>
          </cell>
          <cell r="V35">
            <v>7.6680090727615475</v>
          </cell>
        </row>
        <row r="36">
          <cell r="D36">
            <v>4.5384698415474354</v>
          </cell>
          <cell r="E36">
            <v>4.9322176138215541</v>
          </cell>
          <cell r="F36">
            <v>4.8178444098641275</v>
          </cell>
          <cell r="G36">
            <v>4.7590906837643949</v>
          </cell>
          <cell r="H36">
            <v>5.9242552843806262</v>
          </cell>
          <cell r="I36">
            <v>5.5369328194827059</v>
          </cell>
          <cell r="J36">
            <v>4.9403851822686944</v>
          </cell>
          <cell r="K36">
            <v>5.4261902117772536</v>
          </cell>
          <cell r="O36" t="e">
            <v>#DIV/0!</v>
          </cell>
          <cell r="S36" t="e">
            <v>#DIV/0!</v>
          </cell>
          <cell r="T36">
            <v>5.078047503336415</v>
          </cell>
          <cell r="V36">
            <v>5.5211047104937823</v>
          </cell>
        </row>
        <row r="37">
          <cell r="D37">
            <v>0.7186609570681084</v>
          </cell>
          <cell r="E37">
            <v>0.73703344413234428</v>
          </cell>
          <cell r="F37">
            <v>0.70737829579868139</v>
          </cell>
          <cell r="G37">
            <v>0.72030698069852428</v>
          </cell>
          <cell r="H37">
            <v>0.82715242719805948</v>
          </cell>
          <cell r="I37">
            <v>0.81690707976952082</v>
          </cell>
          <cell r="J37">
            <v>0.72944703921631859</v>
          </cell>
          <cell r="K37">
            <v>0.78603044558091884</v>
          </cell>
          <cell r="O37" t="e">
            <v>#DIV/0!</v>
          </cell>
          <cell r="S37" t="e">
            <v>#DIV/0!</v>
          </cell>
          <cell r="T37">
            <v>0.75146590657569934</v>
          </cell>
          <cell r="V37">
            <v>1.0901904715901596</v>
          </cell>
        </row>
        <row r="38">
          <cell r="D38">
            <v>0.15709576139607839</v>
          </cell>
          <cell r="E38">
            <v>0.16045551854302148</v>
          </cell>
          <cell r="F38">
            <v>0.1547371108736379</v>
          </cell>
          <cell r="G38">
            <v>0.15728304357753248</v>
          </cell>
          <cell r="H38">
            <v>0.17816846383870613</v>
          </cell>
          <cell r="I38">
            <v>0.17823888719539163</v>
          </cell>
          <cell r="J38">
            <v>0.15909980899988574</v>
          </cell>
          <cell r="K38">
            <v>0.17073773084753729</v>
          </cell>
          <cell r="O38" t="e">
            <v>#DIV/0!</v>
          </cell>
          <cell r="S38" t="e">
            <v>#DIV/0!</v>
          </cell>
          <cell r="T38">
            <v>0.16366908630020854</v>
          </cell>
          <cell r="V38">
            <v>0.26753695524640908</v>
          </cell>
        </row>
        <row r="39">
          <cell r="D39">
            <v>0.17344471027014224</v>
          </cell>
          <cell r="E39">
            <v>0.15759687993508981</v>
          </cell>
          <cell r="F39">
            <v>0.14846955586716726</v>
          </cell>
          <cell r="G39">
            <v>0.15970058597855982</v>
          </cell>
          <cell r="H39">
            <v>0.15498939584616533</v>
          </cell>
          <cell r="I39">
            <v>0.146739896026433</v>
          </cell>
          <cell r="J39">
            <v>0.15131004765141332</v>
          </cell>
          <cell r="K39">
            <v>0.15053095609187772</v>
          </cell>
          <cell r="O39" t="e">
            <v>#DIV/0!</v>
          </cell>
          <cell r="S39" t="e">
            <v>#DIV/0!</v>
          </cell>
          <cell r="T39">
            <v>0.15522306049608597</v>
          </cell>
          <cell r="V39">
            <v>0.56376139182622476</v>
          </cell>
        </row>
        <row r="40">
          <cell r="D40">
            <v>0.17783837537797448</v>
          </cell>
          <cell r="E40">
            <v>0.17473286946788763</v>
          </cell>
          <cell r="F40">
            <v>0.17148132152480966</v>
          </cell>
          <cell r="G40">
            <v>0.17460738455601532</v>
          </cell>
          <cell r="H40">
            <v>0.19400580968510875</v>
          </cell>
          <cell r="I40">
            <v>0.71433551489464631</v>
          </cell>
          <cell r="J40">
            <v>0.27113740128102615</v>
          </cell>
          <cell r="K40">
            <v>0.38472631955989944</v>
          </cell>
          <cell r="O40" t="e">
            <v>#DIV/0!</v>
          </cell>
          <cell r="S40" t="e">
            <v>#DIV/0!</v>
          </cell>
          <cell r="T40">
            <v>0.27588034670177419</v>
          </cell>
          <cell r="V40">
            <v>0.22541554360497262</v>
          </cell>
        </row>
        <row r="41">
          <cell r="D41">
            <v>1.3951867032277179</v>
          </cell>
          <cell r="E41">
            <v>0.31721284767593572</v>
          </cell>
          <cell r="F41">
            <v>0.20134992317672085</v>
          </cell>
          <cell r="G41">
            <v>0.63695015375511899</v>
          </cell>
          <cell r="H41">
            <v>0.28378572883848929</v>
          </cell>
          <cell r="I41">
            <v>0.37587779582587366</v>
          </cell>
          <cell r="J41">
            <v>0.50476201053817704</v>
          </cell>
          <cell r="K41">
            <v>0.39007929329874702</v>
          </cell>
          <cell r="O41" t="e">
            <v>#DIV/0!</v>
          </cell>
          <cell r="S41" t="e">
            <v>#DIV/0!</v>
          </cell>
          <cell r="T41">
            <v>0.51845282503601964</v>
          </cell>
          <cell r="V41">
            <v>1.3398222802298987</v>
          </cell>
        </row>
        <row r="42">
          <cell r="D42">
            <v>0.53997035909169666</v>
          </cell>
          <cell r="E42">
            <v>2.6671566763516352E-2</v>
          </cell>
          <cell r="F42">
            <v>0</v>
          </cell>
          <cell r="G42">
            <v>0.18842149578479067</v>
          </cell>
          <cell r="H42">
            <v>0.28852967463910767</v>
          </cell>
          <cell r="I42">
            <v>0.7522090809508114</v>
          </cell>
          <cell r="J42">
            <v>0.30226551610035768</v>
          </cell>
          <cell r="K42">
            <v>0.44544037388902102</v>
          </cell>
          <cell r="O42" t="e">
            <v>#DIV/0!</v>
          </cell>
          <cell r="S42" t="e">
            <v>#DIV/0!</v>
          </cell>
          <cell r="T42">
            <v>0.31225353810724588</v>
          </cell>
          <cell r="V42">
            <v>0.3243799793840495</v>
          </cell>
        </row>
        <row r="43">
          <cell r="D43">
            <v>12.155184065800366</v>
          </cell>
          <cell r="E43">
            <v>12.198666189832039</v>
          </cell>
          <cell r="F43">
            <v>13.869835903948839</v>
          </cell>
          <cell r="G43">
            <v>12.732583232361335</v>
          </cell>
          <cell r="H43">
            <v>12.16213664638156</v>
          </cell>
          <cell r="I43">
            <v>19.024564749041019</v>
          </cell>
          <cell r="J43">
            <v>14.644911056721536</v>
          </cell>
          <cell r="K43">
            <v>15.089000655483106</v>
          </cell>
          <cell r="O43" t="e">
            <v>#DIV/0!</v>
          </cell>
          <cell r="S43" t="e">
            <v>#DIV/0!</v>
          </cell>
          <cell r="T43">
            <v>13.858608291150883</v>
          </cell>
          <cell r="V43">
            <v>8.5976376751399926</v>
          </cell>
        </row>
        <row r="44">
          <cell r="D44">
            <v>0.62079582158586954</v>
          </cell>
          <cell r="E44">
            <v>0.64759281015529147</v>
          </cell>
          <cell r="F44">
            <v>0.59263882826360803</v>
          </cell>
          <cell r="G44">
            <v>0.61936534747324246</v>
          </cell>
          <cell r="H44">
            <v>0.71489601440154282</v>
          </cell>
          <cell r="I44">
            <v>0.69458148346668391</v>
          </cell>
          <cell r="J44">
            <v>0.61143876821621967</v>
          </cell>
          <cell r="K44">
            <v>0.66820686829511056</v>
          </cell>
          <cell r="O44" t="e">
            <v>#DIV/0!</v>
          </cell>
          <cell r="S44" t="e">
            <v>#DIV/0!</v>
          </cell>
          <cell r="T44">
            <v>0.64234798749011057</v>
          </cell>
          <cell r="V44">
            <v>1.048648383256666</v>
          </cell>
        </row>
        <row r="45">
          <cell r="D45">
            <v>1.1370344552495926</v>
          </cell>
          <cell r="E45">
            <v>1.2011337946436336</v>
          </cell>
          <cell r="F45">
            <v>1.1430176786676727</v>
          </cell>
          <cell r="G45">
            <v>1.1584940105116284</v>
          </cell>
          <cell r="H45">
            <v>1.3581637354854101</v>
          </cell>
          <cell r="I45">
            <v>1.3795679789134936</v>
          </cell>
          <cell r="J45">
            <v>1.1655511183344094</v>
          </cell>
          <cell r="K45">
            <v>1.2900506787167418</v>
          </cell>
          <cell r="O45" t="e">
            <v>#DIV/0!</v>
          </cell>
          <cell r="S45" t="e">
            <v>#DIV/0!</v>
          </cell>
          <cell r="T45">
            <v>1.220546213744538</v>
          </cell>
          <cell r="V45">
            <v>2.2701485597125068</v>
          </cell>
        </row>
        <row r="46">
          <cell r="D46">
            <v>0.14436855005615648</v>
          </cell>
          <cell r="E46">
            <v>0.15239499097672693</v>
          </cell>
          <cell r="F46">
            <v>0.14511237106492564</v>
          </cell>
          <cell r="G46">
            <v>0.14705234287481464</v>
          </cell>
          <cell r="H46">
            <v>0.16910512610496201</v>
          </cell>
          <cell r="I46">
            <v>0.1713525250435437</v>
          </cell>
          <cell r="J46">
            <v>0.14683313933610484</v>
          </cell>
          <cell r="K46">
            <v>0.16112695221218926</v>
          </cell>
          <cell r="O46" t="e">
            <v>#DIV/0!</v>
          </cell>
          <cell r="S46" t="e">
            <v>#DIV/0!</v>
          </cell>
          <cell r="T46">
            <v>0.15366228649996988</v>
          </cell>
          <cell r="V46">
            <v>0.27857918538517112</v>
          </cell>
        </row>
        <row r="47">
          <cell r="D47">
            <v>3.6285125512734897</v>
          </cell>
          <cell r="E47">
            <v>3.8102119888479784</v>
          </cell>
          <cell r="F47">
            <v>3.727012136837744</v>
          </cell>
          <cell r="G47">
            <v>3.7163956557399125</v>
          </cell>
          <cell r="H47">
            <v>4.2386467374055048</v>
          </cell>
          <cell r="I47">
            <v>3.8713883776355607</v>
          </cell>
          <cell r="J47">
            <v>3.6525238173652701</v>
          </cell>
          <cell r="K47">
            <v>3.8952801162146828</v>
          </cell>
          <cell r="O47" t="e">
            <v>#DIV/0!</v>
          </cell>
          <cell r="S47" t="e">
            <v>#DIV/0!</v>
          </cell>
          <cell r="T47">
            <v>3.7992870027592982</v>
          </cell>
          <cell r="V47">
            <v>4.9056032378580836</v>
          </cell>
        </row>
        <row r="48">
          <cell r="D48">
            <v>6.5498138713751028E-2</v>
          </cell>
          <cell r="E48">
            <v>1.7300830954945431E-2</v>
          </cell>
          <cell r="F48">
            <v>8.0649525287987134E-2</v>
          </cell>
          <cell r="G48">
            <v>5.5093618704336531E-2</v>
          </cell>
          <cell r="H48">
            <v>1.8440969451080039E-2</v>
          </cell>
          <cell r="I48">
            <v>6.0012354047968147E-2</v>
          </cell>
          <cell r="J48">
            <v>4.7096361277396456E-2</v>
          </cell>
          <cell r="K48">
            <v>4.1774204239422935E-2</v>
          </cell>
          <cell r="O48" t="e">
            <v>#DIV/0!</v>
          </cell>
          <cell r="S48" t="e">
            <v>#DIV/0!</v>
          </cell>
          <cell r="T48">
            <v>4.8699198197589694E-2</v>
          </cell>
          <cell r="V48">
            <v>9.4658308927564508E-2</v>
          </cell>
        </row>
        <row r="49">
          <cell r="D49">
            <v>6.5497319425628211</v>
          </cell>
          <cell r="E49">
            <v>6.3700317742534622</v>
          </cell>
          <cell r="F49">
            <v>8.1814053638269026</v>
          </cell>
          <cell r="G49">
            <v>7.0330470224118615</v>
          </cell>
          <cell r="H49">
            <v>5.6619667989786286</v>
          </cell>
          <cell r="I49">
            <v>12.715865947574377</v>
          </cell>
          <cell r="J49">
            <v>8.9978484252194679</v>
          </cell>
          <cell r="K49">
            <v>8.9839110428407807</v>
          </cell>
          <cell r="O49" t="e">
            <v>#DIV/0!</v>
          </cell>
          <cell r="S49" t="e">
            <v>#DIV/0!</v>
          </cell>
          <cell r="T49">
            <v>7.9690048179775363</v>
          </cell>
          <cell r="V49">
            <v>7.2999482904212982</v>
          </cell>
        </row>
        <row r="50">
          <cell r="D50">
            <v>9.2426063586867474E-3</v>
          </cell>
          <cell r="E50">
            <v>0</v>
          </cell>
          <cell r="F50">
            <v>0</v>
          </cell>
          <cell r="G50">
            <v>3.1352346455381331E-3</v>
          </cell>
          <cell r="H50">
            <v>9.1726455443035004E-4</v>
          </cell>
          <cell r="I50">
            <v>0.1317960823593945</v>
          </cell>
          <cell r="J50">
            <v>2.361942697266944E-2</v>
          </cell>
          <cell r="K50">
            <v>4.8650792964177528E-2</v>
          </cell>
          <cell r="O50" t="e">
            <v>#DIV/0!</v>
          </cell>
          <cell r="S50" t="e">
            <v>#DIV/0!</v>
          </cell>
          <cell r="T50">
            <v>2.5060784481840979E-2</v>
          </cell>
          <cell r="V50">
            <v>3.8657705662048146E-2</v>
          </cell>
        </row>
        <row r="51">
          <cell r="D51">
            <v>7.575350729272146</v>
          </cell>
          <cell r="E51">
            <v>7.3999785286722899</v>
          </cell>
          <cell r="F51">
            <v>7.7911394517166501</v>
          </cell>
          <cell r="G51">
            <v>7.5855306616724123</v>
          </cell>
          <cell r="H51">
            <v>9.98572276735411</v>
          </cell>
          <cell r="I51">
            <v>10.804062817445102</v>
          </cell>
          <cell r="J51">
            <v>8.2570214305139906</v>
          </cell>
          <cell r="K51">
            <v>9.5913135063051769</v>
          </cell>
          <cell r="O51" t="e">
            <v>#DIV/0!</v>
          </cell>
          <cell r="S51" t="e">
            <v>#DIV/0!</v>
          </cell>
          <cell r="T51">
            <v>8.5350977546945117</v>
          </cell>
          <cell r="V51">
            <v>14.089978725940874</v>
          </cell>
        </row>
        <row r="52">
          <cell r="D52">
            <v>5.1251788896973336</v>
          </cell>
          <cell r="E52">
            <v>5.5603755225919418</v>
          </cell>
          <cell r="F52">
            <v>5.2867975023112077</v>
          </cell>
          <cell r="G52">
            <v>5.3155530452652275</v>
          </cell>
          <cell r="H52">
            <v>7.2340825337109633</v>
          </cell>
          <cell r="I52">
            <v>6.3500949188750129</v>
          </cell>
          <cell r="J52">
            <v>5.5388553701181928</v>
          </cell>
          <cell r="K52">
            <v>6.3106675939276515</v>
          </cell>
          <cell r="O52" t="e">
            <v>#DIV/0!</v>
          </cell>
          <cell r="S52" t="e">
            <v>#DIV/0!</v>
          </cell>
          <cell r="T52">
            <v>5.7843965324015345</v>
          </cell>
          <cell r="V52">
            <v>9.183826822885969</v>
          </cell>
        </row>
        <row r="53">
          <cell r="D53">
            <v>0.24187961982100031</v>
          </cell>
          <cell r="E53">
            <v>0.2627052557878638</v>
          </cell>
          <cell r="F53">
            <v>0.24356995705285892</v>
          </cell>
          <cell r="G53">
            <v>0.248908280397663</v>
          </cell>
          <cell r="H53">
            <v>0.28541655889160383</v>
          </cell>
          <cell r="I53">
            <v>0.20700341388516463</v>
          </cell>
          <cell r="J53">
            <v>0.23468067501030027</v>
          </cell>
          <cell r="K53">
            <v>0.24057832089190281</v>
          </cell>
          <cell r="O53" t="e">
            <v>#DIV/0!</v>
          </cell>
          <cell r="S53" t="e">
            <v>#DIV/0!</v>
          </cell>
          <cell r="T53">
            <v>0.24483461733327061</v>
          </cell>
          <cell r="V53">
            <v>0.44477211915137149</v>
          </cell>
        </row>
        <row r="54">
          <cell r="D54">
            <v>0.2198064764060117</v>
          </cell>
          <cell r="E54">
            <v>0.22654194262820593</v>
          </cell>
          <cell r="F54">
            <v>0.21658555867155943</v>
          </cell>
          <cell r="G54">
            <v>0.22074892133403204</v>
          </cell>
          <cell r="H54">
            <v>0.2570463694431066</v>
          </cell>
          <cell r="I54">
            <v>0.25599825054621017</v>
          </cell>
          <cell r="J54">
            <v>0.21800116102729067</v>
          </cell>
          <cell r="K54">
            <v>0.24144919245874313</v>
          </cell>
          <cell r="O54" t="e">
            <v>#DIV/0!</v>
          </cell>
          <cell r="S54" t="e">
            <v>#DIV/0!</v>
          </cell>
          <cell r="T54">
            <v>0.23054744992190307</v>
          </cell>
          <cell r="V54">
            <v>0.62317778648528255</v>
          </cell>
        </row>
        <row r="55">
          <cell r="D55">
            <v>0.13278115652646108</v>
          </cell>
          <cell r="E55">
            <v>0.12132921490170853</v>
          </cell>
          <cell r="F55">
            <v>0.11666094454743194</v>
          </cell>
          <cell r="G55">
            <v>0.12353495121555814</v>
          </cell>
          <cell r="H55">
            <v>0.13604963640468021</v>
          </cell>
          <cell r="I55">
            <v>0.11846122172601575</v>
          </cell>
          <cell r="J55">
            <v>0.11843255054050791</v>
          </cell>
          <cell r="K55">
            <v>0.12365948436099863</v>
          </cell>
          <cell r="O55" t="e">
            <v>#DIV/0!</v>
          </cell>
          <cell r="S55" t="e">
            <v>#DIV/0!</v>
          </cell>
          <cell r="T55">
            <v>0.12354603973183989</v>
          </cell>
          <cell r="V55">
            <v>0.25602107924972051</v>
          </cell>
        </row>
        <row r="56">
          <cell r="D56">
            <v>0.84250416221761681</v>
          </cell>
          <cell r="E56">
            <v>0.90921873484728921</v>
          </cell>
          <cell r="F56">
            <v>1.3655628175928187</v>
          </cell>
          <cell r="G56">
            <v>1.0413235198030284</v>
          </cell>
          <cell r="H56">
            <v>0.94936236202966651</v>
          </cell>
          <cell r="I56">
            <v>1.3535510303505782</v>
          </cell>
          <cell r="J56">
            <v>1.1395558906519838</v>
          </cell>
          <cell r="K56">
            <v>1.1510197851292656</v>
          </cell>
          <cell r="O56" t="e">
            <v>#DIV/0!</v>
          </cell>
          <cell r="S56" t="e">
            <v>#DIV/0!</v>
          </cell>
          <cell r="T56">
            <v>1.0926521233294011</v>
          </cell>
          <cell r="V56">
            <v>1.403917807264162</v>
          </cell>
        </row>
        <row r="57">
          <cell r="D57">
            <v>0.25043583499172772</v>
          </cell>
          <cell r="E57">
            <v>0.29516051677585603</v>
          </cell>
          <cell r="F57">
            <v>0.55974055300675296</v>
          </cell>
          <cell r="G57">
            <v>0.367950574801993</v>
          </cell>
          <cell r="H57">
            <v>0.94832519251743141</v>
          </cell>
          <cell r="I57">
            <v>2.1585544562686634</v>
          </cell>
          <cell r="J57">
            <v>0.75320468579333222</v>
          </cell>
          <cell r="K57">
            <v>1.2592377645161399</v>
          </cell>
          <cell r="O57" t="e">
            <v>#DIV/0!</v>
          </cell>
          <cell r="S57" t="e">
            <v>#DIV/0!</v>
          </cell>
          <cell r="T57">
            <v>0.79304030138735582</v>
          </cell>
          <cell r="V57">
            <v>0.64057345950427214</v>
          </cell>
        </row>
        <row r="58">
          <cell r="D58">
            <v>0.76276458961199478</v>
          </cell>
          <cell r="E58">
            <v>2.46473411394252E-2</v>
          </cell>
          <cell r="F58">
            <v>2.2221185340202607E-3</v>
          </cell>
          <cell r="G58">
            <v>0.26751136885491117</v>
          </cell>
          <cell r="H58">
            <v>0.17544011435665763</v>
          </cell>
          <cell r="I58">
            <v>0.36039952579345597</v>
          </cell>
          <cell r="J58">
            <v>0.25429109737238459</v>
          </cell>
          <cell r="K58">
            <v>0.2647013650204757</v>
          </cell>
          <cell r="O58" t="e">
            <v>#DIV/0!</v>
          </cell>
          <cell r="S58" t="e">
            <v>#DIV/0!</v>
          </cell>
          <cell r="T58">
            <v>0.26608069058920658</v>
          </cell>
          <cell r="V58">
            <v>1.5376896514000946</v>
          </cell>
        </row>
        <row r="59">
          <cell r="D59">
            <v>55.875697147381956</v>
          </cell>
          <cell r="E59">
            <v>59.336597248998899</v>
          </cell>
          <cell r="F59">
            <v>98.990111747598704</v>
          </cell>
          <cell r="G59">
            <v>71.671758833248646</v>
          </cell>
          <cell r="H59">
            <v>63.112499953231207</v>
          </cell>
          <cell r="I59">
            <v>59.695750186521671</v>
          </cell>
          <cell r="J59">
            <v>64.467640962932961</v>
          </cell>
          <cell r="K59">
            <v>62.373376809154188</v>
          </cell>
          <cell r="O59" t="e">
            <v>#DIV/0!</v>
          </cell>
          <cell r="S59" t="e">
            <v>#DIV/0!</v>
          </cell>
          <cell r="T59">
            <v>67.235678468875378</v>
          </cell>
          <cell r="V59">
            <v>74.812863560285805</v>
          </cell>
        </row>
        <row r="60">
          <cell r="D60">
            <v>15.797702562370731</v>
          </cell>
          <cell r="E60">
            <v>15.543802664209938</v>
          </cell>
          <cell r="F60">
            <v>15.277035231800376</v>
          </cell>
          <cell r="G60">
            <v>15.527716515501604</v>
          </cell>
          <cell r="H60">
            <v>18.658387921519207</v>
          </cell>
          <cell r="I60">
            <v>18.961172061771428</v>
          </cell>
          <cell r="J60">
            <v>15.842810599934067</v>
          </cell>
          <cell r="K60">
            <v>17.675269354016706</v>
          </cell>
          <cell r="O60" t="e">
            <v>#DIV/0!</v>
          </cell>
          <cell r="S60" t="e">
            <v>#DIV/0!</v>
          </cell>
          <cell r="T60">
            <v>16.53929641378118</v>
          </cell>
          <cell r="V60">
            <v>19.869507974218759</v>
          </cell>
        </row>
        <row r="61">
          <cell r="D61">
            <v>4.4017360081230938</v>
          </cell>
          <cell r="E61">
            <v>4.7995074989326643</v>
          </cell>
          <cell r="F61">
            <v>43.355938574821408</v>
          </cell>
          <cell r="G61">
            <v>17.823525325637227</v>
          </cell>
          <cell r="H61">
            <v>2.5286782587222416</v>
          </cell>
          <cell r="I61">
            <v>2.2770819097034032</v>
          </cell>
          <cell r="J61">
            <v>11.558909591927412</v>
          </cell>
          <cell r="K61">
            <v>5.7560459833472386</v>
          </cell>
          <cell r="O61" t="e">
            <v>#DIV/0!</v>
          </cell>
          <cell r="S61" t="e">
            <v>#DIV/0!</v>
          </cell>
          <cell r="T61">
            <v>12.084240052249362</v>
          </cell>
          <cell r="V61">
            <v>8.1383325324509439</v>
          </cell>
        </row>
        <row r="62">
          <cell r="D62">
            <v>0.30950523271058211</v>
          </cell>
          <cell r="E62">
            <v>0.32592482749143287</v>
          </cell>
          <cell r="F62">
            <v>0.31127505526209137</v>
          </cell>
          <cell r="G62">
            <v>0.31518515236208466</v>
          </cell>
          <cell r="H62">
            <v>0.39597464145905725</v>
          </cell>
          <cell r="I62">
            <v>0.36674007969326644</v>
          </cell>
          <cell r="J62">
            <v>0.32192131750596542</v>
          </cell>
          <cell r="K62">
            <v>0.35853033936789469</v>
          </cell>
          <cell r="O62" t="e">
            <v>#DIV/0!</v>
          </cell>
          <cell r="S62" t="e">
            <v>#DIV/0!</v>
          </cell>
          <cell r="T62">
            <v>0.33568201877157283</v>
          </cell>
          <cell r="V62">
            <v>0.6952189053837643</v>
          </cell>
        </row>
        <row r="63">
          <cell r="D63">
            <v>1.5702209955361188</v>
          </cell>
          <cell r="E63">
            <v>1.2670350280254454</v>
          </cell>
          <cell r="F63">
            <v>1.3610718437412139</v>
          </cell>
          <cell r="G63">
            <v>1.400992820056989</v>
          </cell>
          <cell r="H63">
            <v>1.7708354712364924</v>
          </cell>
          <cell r="I63">
            <v>1.4770653339943485</v>
          </cell>
          <cell r="J63">
            <v>1.4037023613470718</v>
          </cell>
          <cell r="K63">
            <v>1.5366197397860306</v>
          </cell>
          <cell r="O63" t="e">
            <v>#DIV/0!</v>
          </cell>
          <cell r="S63" t="e">
            <v>#DIV/0!</v>
          </cell>
          <cell r="T63">
            <v>1.465056559291497</v>
          </cell>
          <cell r="V63">
            <v>3.5147143332977566</v>
          </cell>
        </row>
        <row r="64">
          <cell r="D64">
            <v>9.5888736367206207</v>
          </cell>
          <cell r="E64">
            <v>13.438560577064807</v>
          </cell>
          <cell r="F64">
            <v>18.968419786810156</v>
          </cell>
          <cell r="G64">
            <v>14.018690084323854</v>
          </cell>
          <cell r="H64">
            <v>14.508268970098808</v>
          </cell>
          <cell r="I64">
            <v>15.160891956801605</v>
          </cell>
          <cell r="J64">
            <v>13.547671380477837</v>
          </cell>
          <cell r="K64">
            <v>14.359632709936497</v>
          </cell>
          <cell r="O64" t="e">
            <v>#DIV/0!</v>
          </cell>
          <cell r="S64" t="e">
            <v>#DIV/0!</v>
          </cell>
          <cell r="T64">
            <v>14.18598822538037</v>
          </cell>
          <cell r="V64">
            <v>16.941033044838534</v>
          </cell>
        </row>
        <row r="65">
          <cell r="D65">
            <v>0.19932330172444404</v>
          </cell>
          <cell r="E65">
            <v>1.4587277680666481E-2</v>
          </cell>
          <cell r="F65">
            <v>7.9164821068281072E-2</v>
          </cell>
          <cell r="G65">
            <v>9.9062079412765125E-2</v>
          </cell>
          <cell r="H65">
            <v>1.6605436349610272E-2</v>
          </cell>
          <cell r="I65">
            <v>1.2301718313111949</v>
          </cell>
          <cell r="J65">
            <v>0.2834286849936557</v>
          </cell>
          <cell r="K65">
            <v>0.51393466196665938</v>
          </cell>
          <cell r="O65" t="e">
            <v>#DIV/0!</v>
          </cell>
          <cell r="S65" t="e">
            <v>#DIV/0!</v>
          </cell>
          <cell r="T65">
            <v>0.29575818401327114</v>
          </cell>
          <cell r="V65">
            <v>0.47155744397614502</v>
          </cell>
        </row>
        <row r="66">
          <cell r="D66">
            <v>24.00833541019637</v>
          </cell>
          <cell r="E66">
            <v>23.947179375593944</v>
          </cell>
          <cell r="F66">
            <v>19.637206434095177</v>
          </cell>
          <cell r="G66">
            <v>22.486586855954116</v>
          </cell>
          <cell r="H66">
            <v>25.23374925384579</v>
          </cell>
          <cell r="I66">
            <v>20.222627013246424</v>
          </cell>
          <cell r="J66">
            <v>21.509197026746946</v>
          </cell>
          <cell r="K66">
            <v>22.173344020733161</v>
          </cell>
          <cell r="O66" t="e">
            <v>#DIV/0!</v>
          </cell>
          <cell r="S66" t="e">
            <v>#DIV/0!</v>
          </cell>
          <cell r="T66">
            <v>22.329657015388118</v>
          </cell>
          <cell r="V66">
            <v>25.182499326119903</v>
          </cell>
        </row>
        <row r="67">
          <cell r="D67">
            <v>133.1826431788985</v>
          </cell>
          <cell r="E67">
            <v>141.51187715471193</v>
          </cell>
          <cell r="F67">
            <v>177.58464678824487</v>
          </cell>
          <cell r="G67">
            <v>150.88904972660396</v>
          </cell>
          <cell r="H67">
            <v>157.35194795215156</v>
          </cell>
          <cell r="I67">
            <v>157.54251368617662</v>
          </cell>
          <cell r="J67">
            <v>147.68524953725085</v>
          </cell>
          <cell r="K67">
            <v>153.33996451420174</v>
          </cell>
          <cell r="O67" t="e">
            <v>#DIV/0!</v>
          </cell>
          <cell r="S67" t="e">
            <v>#DIV/0!</v>
          </cell>
          <cell r="T67">
            <v>152.0248480271247</v>
          </cell>
          <cell r="V67">
            <v>178.20034035885084</v>
          </cell>
        </row>
        <row r="68">
          <cell r="D68">
            <v>392.02708170589904</v>
          </cell>
          <cell r="E68">
            <v>429.84930242176006</v>
          </cell>
          <cell r="F68">
            <v>524.19273956538723</v>
          </cell>
          <cell r="G68">
            <v>449.26771304592177</v>
          </cell>
          <cell r="H68">
            <v>506.04951541153275</v>
          </cell>
          <cell r="I68">
            <v>503.20313140685454</v>
          </cell>
          <cell r="J68">
            <v>439.44700609693473</v>
          </cell>
          <cell r="K68">
            <v>480.62181432048374</v>
          </cell>
          <cell r="O68" t="e">
            <v>#DIV/0!</v>
          </cell>
          <cell r="S68" t="e">
            <v>#DIV/0!</v>
          </cell>
          <cell r="T68">
            <v>464.13424570335144</v>
          </cell>
          <cell r="V68">
            <v>568.80448240945407</v>
          </cell>
        </row>
      </sheetData>
      <sheetData sheetId="3" refreshError="1">
        <row r="5">
          <cell r="D5">
            <v>121842.76604656335</v>
          </cell>
          <cell r="E5">
            <v>129884.03899424487</v>
          </cell>
          <cell r="F5">
            <v>127072.1198846183</v>
          </cell>
          <cell r="G5">
            <v>126266.30830847551</v>
          </cell>
          <cell r="H5">
            <v>135712.00221569504</v>
          </cell>
          <cell r="I5">
            <v>128761.63220426491</v>
          </cell>
          <cell r="J5">
            <v>119565.79602697388</v>
          </cell>
          <cell r="K5">
            <v>128013.14348231129</v>
          </cell>
          <cell r="L5">
            <v>0</v>
          </cell>
          <cell r="M5">
            <v>0</v>
          </cell>
          <cell r="N5">
            <v>0</v>
          </cell>
          <cell r="O5" t="e">
            <v>#DIV/0!</v>
          </cell>
          <cell r="P5">
            <v>0</v>
          </cell>
          <cell r="Q5">
            <v>0</v>
          </cell>
          <cell r="R5">
            <v>0</v>
          </cell>
          <cell r="S5" t="e">
            <v>#DIV/0!</v>
          </cell>
          <cell r="T5">
            <v>127139.72589539341</v>
          </cell>
          <cell r="V5">
            <v>115122.0142525541</v>
          </cell>
        </row>
        <row r="6">
          <cell r="D6">
            <v>31017.535149472671</v>
          </cell>
          <cell r="E6">
            <v>44269.013089987071</v>
          </cell>
          <cell r="F6">
            <v>45833.877780451643</v>
          </cell>
          <cell r="G6">
            <v>40373.475339970464</v>
          </cell>
          <cell r="H6">
            <v>55612.237380088613</v>
          </cell>
          <cell r="I6">
            <v>41722.047103470235</v>
          </cell>
          <cell r="J6">
            <v>47682.570796875763</v>
          </cell>
          <cell r="K6">
            <v>48338.951760144882</v>
          </cell>
          <cell r="L6">
            <v>0</v>
          </cell>
          <cell r="M6">
            <v>0</v>
          </cell>
          <cell r="N6">
            <v>0</v>
          </cell>
          <cell r="O6" t="e">
            <v>#DIV/0!</v>
          </cell>
          <cell r="P6">
            <v>0</v>
          </cell>
          <cell r="Q6">
            <v>0</v>
          </cell>
          <cell r="R6">
            <v>0</v>
          </cell>
          <cell r="S6" t="e">
            <v>#DIV/0!</v>
          </cell>
          <cell r="T6">
            <v>44356.21355005767</v>
          </cell>
          <cell r="V6">
            <v>40160.681402256319</v>
          </cell>
        </row>
        <row r="7">
          <cell r="D7">
            <v>15131.519</v>
          </cell>
          <cell r="E7">
            <v>10066.300999999999</v>
          </cell>
          <cell r="F7">
            <v>2383.4960000000001</v>
          </cell>
          <cell r="G7">
            <v>9193.7720000000008</v>
          </cell>
          <cell r="H7">
            <v>4784.1210000000001</v>
          </cell>
          <cell r="I7">
            <v>696.65700000000004</v>
          </cell>
          <cell r="J7">
            <v>5.7526342943310736E-4</v>
          </cell>
          <cell r="K7">
            <v>1826.9261917544763</v>
          </cell>
          <cell r="L7">
            <v>0</v>
          </cell>
          <cell r="M7">
            <v>0</v>
          </cell>
          <cell r="N7">
            <v>0</v>
          </cell>
          <cell r="O7" t="e">
            <v>#DIV/0!</v>
          </cell>
          <cell r="P7">
            <v>0</v>
          </cell>
          <cell r="Q7">
            <v>0</v>
          </cell>
          <cell r="R7">
            <v>0</v>
          </cell>
          <cell r="S7" t="e">
            <v>#DIV/0!</v>
          </cell>
          <cell r="T7">
            <v>5510.3490958772381</v>
          </cell>
          <cell r="V7">
            <v>10194.75375</v>
          </cell>
        </row>
        <row r="8">
          <cell r="D8">
            <v>1516.6144839188762</v>
          </cell>
          <cell r="E8">
            <v>1387.5362083309783</v>
          </cell>
          <cell r="F8">
            <v>1122.0538953518339</v>
          </cell>
          <cell r="G8">
            <v>1342.0681958672294</v>
          </cell>
          <cell r="H8">
            <v>2773.3585469776958</v>
          </cell>
          <cell r="I8">
            <v>2625.9210651639701</v>
          </cell>
          <cell r="J8">
            <v>1122.3086771392609</v>
          </cell>
          <cell r="K8">
            <v>2173.8627630936426</v>
          </cell>
          <cell r="L8">
            <v>0</v>
          </cell>
          <cell r="M8">
            <v>0</v>
          </cell>
          <cell r="N8">
            <v>0</v>
          </cell>
          <cell r="O8" t="e">
            <v>#DIV/0!</v>
          </cell>
          <cell r="P8">
            <v>0</v>
          </cell>
          <cell r="Q8">
            <v>0</v>
          </cell>
          <cell r="R8">
            <v>0</v>
          </cell>
          <cell r="S8" t="e">
            <v>#DIV/0!</v>
          </cell>
          <cell r="T8">
            <v>1757.965479480436</v>
          </cell>
          <cell r="V8">
            <v>2784.4319997157877</v>
          </cell>
        </row>
        <row r="9">
          <cell r="D9">
            <v>2289.6587712118012</v>
          </cell>
          <cell r="E9">
            <v>3103.5919594875686</v>
          </cell>
          <cell r="F9">
            <v>2818.1505425749569</v>
          </cell>
          <cell r="G9">
            <v>2737.1337577581089</v>
          </cell>
          <cell r="H9">
            <v>452.0528024385348</v>
          </cell>
          <cell r="I9">
            <v>462.60894752256758</v>
          </cell>
          <cell r="J9">
            <v>0</v>
          </cell>
          <cell r="K9">
            <v>304.88724998703412</v>
          </cell>
          <cell r="L9">
            <v>0</v>
          </cell>
          <cell r="M9">
            <v>0</v>
          </cell>
          <cell r="N9">
            <v>0</v>
          </cell>
          <cell r="O9" t="e">
            <v>#DIV/0!</v>
          </cell>
          <cell r="P9">
            <v>0</v>
          </cell>
          <cell r="Q9">
            <v>0</v>
          </cell>
          <cell r="R9">
            <v>0</v>
          </cell>
          <cell r="S9" t="e">
            <v>#DIV/0!</v>
          </cell>
          <cell r="T9">
            <v>1521.0105038725715</v>
          </cell>
          <cell r="V9">
            <v>1901.5215061834408</v>
          </cell>
        </row>
        <row r="10">
          <cell r="D10">
            <v>5000.1449519600019</v>
          </cell>
          <cell r="E10">
            <v>8941.5580964392357</v>
          </cell>
          <cell r="F10">
            <v>5053.9412162398621</v>
          </cell>
          <cell r="G10">
            <v>6331.8814215463663</v>
          </cell>
          <cell r="H10">
            <v>4781.8505261902028</v>
          </cell>
          <cell r="I10">
            <v>8472.2469381081719</v>
          </cell>
          <cell r="J10">
            <v>1869.4591996953973</v>
          </cell>
          <cell r="K10">
            <v>5041.1855546645902</v>
          </cell>
          <cell r="L10">
            <v>0</v>
          </cell>
          <cell r="M10">
            <v>0</v>
          </cell>
          <cell r="N10">
            <v>0</v>
          </cell>
          <cell r="O10" t="e">
            <v>#DIV/0!</v>
          </cell>
          <cell r="P10">
            <v>0</v>
          </cell>
          <cell r="Q10">
            <v>0</v>
          </cell>
          <cell r="R10">
            <v>0</v>
          </cell>
          <cell r="S10" t="e">
            <v>#DIV/0!</v>
          </cell>
          <cell r="T10">
            <v>5686.5334881054787</v>
          </cell>
          <cell r="V10">
            <v>10141.311547840214</v>
          </cell>
        </row>
        <row r="11">
          <cell r="D11">
            <v>20083.137999999999</v>
          </cell>
          <cell r="E11">
            <v>20628.269</v>
          </cell>
          <cell r="F11">
            <v>20721.37</v>
          </cell>
          <cell r="G11">
            <v>20477.592333333338</v>
          </cell>
          <cell r="H11">
            <v>22740.752</v>
          </cell>
          <cell r="I11">
            <v>25564.174999999999</v>
          </cell>
          <cell r="J11">
            <v>23023.069400000008</v>
          </cell>
          <cell r="K11">
            <v>23775.998799999998</v>
          </cell>
          <cell r="L11">
            <v>0</v>
          </cell>
          <cell r="M11">
            <v>0</v>
          </cell>
          <cell r="N11">
            <v>0</v>
          </cell>
          <cell r="O11" t="e">
            <v>#DIV/0!</v>
          </cell>
          <cell r="P11">
            <v>0</v>
          </cell>
          <cell r="Q11">
            <v>0</v>
          </cell>
          <cell r="R11">
            <v>0</v>
          </cell>
          <cell r="S11" t="e">
            <v>#DIV/0!</v>
          </cell>
          <cell r="T11">
            <v>22126.795566666671</v>
          </cell>
          <cell r="V11">
            <v>17088.099485000002</v>
          </cell>
        </row>
        <row r="12">
          <cell r="D12">
            <v>5181.2790000000005</v>
          </cell>
          <cell r="E12">
            <v>5459.4110000000001</v>
          </cell>
          <cell r="F12">
            <v>5848.643</v>
          </cell>
          <cell r="G12">
            <v>5496.4443333333329</v>
          </cell>
          <cell r="H12">
            <v>4596.0720000000001</v>
          </cell>
          <cell r="I12">
            <v>5358.5370000000003</v>
          </cell>
          <cell r="J12">
            <v>5565.2</v>
          </cell>
          <cell r="K12">
            <v>5173.269666666667</v>
          </cell>
          <cell r="L12">
            <v>0</v>
          </cell>
          <cell r="M12">
            <v>0</v>
          </cell>
          <cell r="N12">
            <v>0</v>
          </cell>
          <cell r="O12" t="e">
            <v>#DIV/0!</v>
          </cell>
          <cell r="P12">
            <v>0</v>
          </cell>
          <cell r="Q12">
            <v>0</v>
          </cell>
          <cell r="R12">
            <v>0</v>
          </cell>
          <cell r="S12" t="e">
            <v>#DIV/0!</v>
          </cell>
          <cell r="T12">
            <v>5334.857</v>
          </cell>
          <cell r="V12">
            <v>4239.6722750000008</v>
          </cell>
        </row>
        <row r="13">
          <cell r="D13">
            <v>23626.15569</v>
          </cell>
          <cell r="E13">
            <v>20127.227639999997</v>
          </cell>
          <cell r="F13">
            <v>24495.511450000005</v>
          </cell>
          <cell r="G13">
            <v>22749.631593333339</v>
          </cell>
          <cell r="H13">
            <v>25147.496960000004</v>
          </cell>
          <cell r="I13">
            <v>25450.397149999979</v>
          </cell>
          <cell r="J13">
            <v>23602.385378000017</v>
          </cell>
          <cell r="K13">
            <v>24733.426495999996</v>
          </cell>
          <cell r="L13">
            <v>0</v>
          </cell>
          <cell r="M13">
            <v>0</v>
          </cell>
          <cell r="N13">
            <v>0</v>
          </cell>
          <cell r="O13" t="e">
            <v>#DIV/0!</v>
          </cell>
          <cell r="P13">
            <v>0</v>
          </cell>
          <cell r="Q13">
            <v>0</v>
          </cell>
          <cell r="R13">
            <v>0</v>
          </cell>
          <cell r="S13" t="e">
            <v>#DIV/0!</v>
          </cell>
          <cell r="T13">
            <v>23741.529044666662</v>
          </cell>
          <cell r="V13">
            <v>16247.729899058333</v>
          </cell>
        </row>
        <row r="14">
          <cell r="D14">
            <v>11727.198</v>
          </cell>
          <cell r="E14">
            <v>12344.187</v>
          </cell>
          <cell r="F14">
            <v>12122.561</v>
          </cell>
          <cell r="G14">
            <v>12064.648666666668</v>
          </cell>
          <cell r="H14">
            <v>10772.83</v>
          </cell>
          <cell r="I14">
            <v>12799.271000000001</v>
          </cell>
          <cell r="J14">
            <v>11959.898999999999</v>
          </cell>
          <cell r="K14">
            <v>11844</v>
          </cell>
          <cell r="L14">
            <v>0</v>
          </cell>
          <cell r="M14">
            <v>0</v>
          </cell>
          <cell r="N14">
            <v>0</v>
          </cell>
          <cell r="O14" t="e">
            <v>#DIV/0!</v>
          </cell>
          <cell r="P14">
            <v>0</v>
          </cell>
          <cell r="Q14">
            <v>0</v>
          </cell>
          <cell r="R14">
            <v>0</v>
          </cell>
          <cell r="S14" t="e">
            <v>#DIV/0!</v>
          </cell>
          <cell r="T14">
            <v>11954.324333333332</v>
          </cell>
          <cell r="V14">
            <v>9057.9180058333332</v>
          </cell>
        </row>
        <row r="15">
          <cell r="D15">
            <v>6269.5230000000001</v>
          </cell>
          <cell r="E15">
            <v>3556.944</v>
          </cell>
          <cell r="F15">
            <v>6672.5150000000003</v>
          </cell>
          <cell r="G15">
            <v>5499.6606666666657</v>
          </cell>
          <cell r="H15">
            <v>4051.2310000000002</v>
          </cell>
          <cell r="I15">
            <v>5609.7709999999997</v>
          </cell>
          <cell r="J15">
            <v>4740.9030000000002</v>
          </cell>
          <cell r="K15">
            <v>4800.6350000000002</v>
          </cell>
          <cell r="L15">
            <v>0</v>
          </cell>
          <cell r="M15">
            <v>0</v>
          </cell>
          <cell r="N15">
            <v>0</v>
          </cell>
          <cell r="O15" t="e">
            <v>#DIV/0!</v>
          </cell>
          <cell r="P15">
            <v>0</v>
          </cell>
          <cell r="Q15">
            <v>0</v>
          </cell>
          <cell r="R15">
            <v>0</v>
          </cell>
          <cell r="S15" t="e">
            <v>#DIV/0!</v>
          </cell>
          <cell r="T15">
            <v>5150.1478333333343</v>
          </cell>
          <cell r="V15">
            <v>3305.8943816666674</v>
          </cell>
        </row>
        <row r="16">
          <cell r="D16">
            <v>18262.456999999999</v>
          </cell>
          <cell r="E16">
            <v>18146.025999999998</v>
          </cell>
          <cell r="F16">
            <v>19012.743999999999</v>
          </cell>
          <cell r="G16">
            <v>18473.742333333335</v>
          </cell>
          <cell r="H16">
            <v>19340.170999999998</v>
          </cell>
          <cell r="I16">
            <v>19818.108999999997</v>
          </cell>
          <cell r="J16">
            <v>19142.0124</v>
          </cell>
          <cell r="K16">
            <v>19433.430799999998</v>
          </cell>
          <cell r="L16">
            <v>0</v>
          </cell>
          <cell r="M16">
            <v>0</v>
          </cell>
          <cell r="N16">
            <v>0</v>
          </cell>
          <cell r="O16" t="e">
            <v>#DIV/0!</v>
          </cell>
          <cell r="P16">
            <v>0</v>
          </cell>
          <cell r="Q16">
            <v>0</v>
          </cell>
          <cell r="R16">
            <v>0</v>
          </cell>
          <cell r="S16" t="e">
            <v>#DIV/0!</v>
          </cell>
          <cell r="T16">
            <v>18953.586566666669</v>
          </cell>
          <cell r="V16">
            <v>15948.102207985003</v>
          </cell>
        </row>
        <row r="17">
          <cell r="D17">
            <v>343.75700000000001</v>
          </cell>
          <cell r="E17">
            <v>1781.9780000000001</v>
          </cell>
          <cell r="F17">
            <v>868.06799999999998</v>
          </cell>
          <cell r="G17">
            <v>997.93433333333337</v>
          </cell>
          <cell r="H17">
            <v>3358.06</v>
          </cell>
          <cell r="I17">
            <v>578.33399999999995</v>
          </cell>
          <cell r="J17">
            <v>1356.1894</v>
          </cell>
          <cell r="K17">
            <v>1764.1944666666668</v>
          </cell>
          <cell r="L17">
            <v>0</v>
          </cell>
          <cell r="M17">
            <v>0</v>
          </cell>
          <cell r="N17">
            <v>0</v>
          </cell>
          <cell r="O17" t="e">
            <v>#DIV/0!</v>
          </cell>
          <cell r="P17">
            <v>0</v>
          </cell>
          <cell r="Q17">
            <v>0</v>
          </cell>
          <cell r="R17">
            <v>0</v>
          </cell>
          <cell r="S17" t="e">
            <v>#DIV/0!</v>
          </cell>
          <cell r="T17">
            <v>1381.0644</v>
          </cell>
          <cell r="V17">
            <v>1454.1505</v>
          </cell>
        </row>
        <row r="18">
          <cell r="D18">
            <v>5807.9560000000001</v>
          </cell>
          <cell r="E18">
            <v>5231.0829999999996</v>
          </cell>
          <cell r="F18">
            <v>5301.7290000000003</v>
          </cell>
          <cell r="G18">
            <v>5446.9226666666664</v>
          </cell>
          <cell r="H18">
            <v>5126.0349999999999</v>
          </cell>
          <cell r="I18">
            <v>4760.2879999999996</v>
          </cell>
          <cell r="J18">
            <v>5245.4182000000001</v>
          </cell>
          <cell r="K18">
            <v>5043.9137333333338</v>
          </cell>
          <cell r="L18">
            <v>0</v>
          </cell>
          <cell r="M18">
            <v>0</v>
          </cell>
          <cell r="N18">
            <v>0</v>
          </cell>
          <cell r="O18" t="e">
            <v>#DIV/0!</v>
          </cell>
          <cell r="P18">
            <v>0</v>
          </cell>
          <cell r="Q18">
            <v>0</v>
          </cell>
          <cell r="R18">
            <v>0</v>
          </cell>
          <cell r="S18" t="e">
            <v>#DIV/0!</v>
          </cell>
          <cell r="T18">
            <v>5245.4182000000001</v>
          </cell>
          <cell r="V18">
            <v>6330.6102499999997</v>
          </cell>
        </row>
        <row r="19">
          <cell r="D19">
            <v>3254.9259999999999</v>
          </cell>
          <cell r="E19">
            <v>3279.0039999999999</v>
          </cell>
          <cell r="F19">
            <v>4702.1289999999999</v>
          </cell>
          <cell r="G19">
            <v>3745.3530000000005</v>
          </cell>
          <cell r="H19">
            <v>2950.9229999999998</v>
          </cell>
          <cell r="I19">
            <v>5693.5569999999998</v>
          </cell>
          <cell r="J19">
            <v>3970.2447999999999</v>
          </cell>
          <cell r="K19">
            <v>4204.9082666666663</v>
          </cell>
          <cell r="L19">
            <v>0</v>
          </cell>
          <cell r="M19">
            <v>0</v>
          </cell>
          <cell r="N19">
            <v>0</v>
          </cell>
          <cell r="O19" t="e">
            <v>#DIV/0!</v>
          </cell>
          <cell r="P19">
            <v>0</v>
          </cell>
          <cell r="Q19">
            <v>0</v>
          </cell>
          <cell r="R19">
            <v>0</v>
          </cell>
          <cell r="S19" t="e">
            <v>#DIV/0!</v>
          </cell>
          <cell r="T19">
            <v>3975.1306333333337</v>
          </cell>
          <cell r="V19">
            <v>3491.7577546516673</v>
          </cell>
        </row>
        <row r="20">
          <cell r="D20">
            <v>2804.0430000000001</v>
          </cell>
          <cell r="E20">
            <v>2808.5059999999999</v>
          </cell>
          <cell r="F20">
            <v>3077.0830000000001</v>
          </cell>
          <cell r="G20">
            <v>2896.5439999999999</v>
          </cell>
          <cell r="H20">
            <v>2476.049</v>
          </cell>
          <cell r="I20">
            <v>2576.2739999999999</v>
          </cell>
          <cell r="J20">
            <v>3010.2150000000001</v>
          </cell>
          <cell r="K20">
            <v>2687.5126666666665</v>
          </cell>
          <cell r="L20">
            <v>0</v>
          </cell>
          <cell r="M20">
            <v>0</v>
          </cell>
          <cell r="N20">
            <v>0</v>
          </cell>
          <cell r="O20" t="e">
            <v>#DIV/0!</v>
          </cell>
          <cell r="P20">
            <v>0</v>
          </cell>
          <cell r="Q20">
            <v>0</v>
          </cell>
          <cell r="R20">
            <v>0</v>
          </cell>
          <cell r="S20" t="e">
            <v>#DIV/0!</v>
          </cell>
          <cell r="T20">
            <v>2792.0283333333336</v>
          </cell>
          <cell r="V20">
            <v>2055.9315366666669</v>
          </cell>
        </row>
        <row r="21">
          <cell r="D21">
            <v>5044.0649999999996</v>
          </cell>
          <cell r="E21">
            <v>4889.2160000000003</v>
          </cell>
          <cell r="F21">
            <v>5063.6869999999999</v>
          </cell>
          <cell r="G21">
            <v>4998.9893333333339</v>
          </cell>
          <cell r="H21">
            <v>4659.3530000000001</v>
          </cell>
          <cell r="I21">
            <v>4881.2879999999996</v>
          </cell>
          <cell r="J21">
            <v>4907.5217999999995</v>
          </cell>
          <cell r="K21">
            <v>4816.054266666667</v>
          </cell>
          <cell r="L21">
            <v>0</v>
          </cell>
          <cell r="M21">
            <v>0</v>
          </cell>
          <cell r="N21">
            <v>0</v>
          </cell>
          <cell r="O21" t="e">
            <v>#DIV/0!</v>
          </cell>
          <cell r="P21">
            <v>0</v>
          </cell>
          <cell r="Q21">
            <v>0</v>
          </cell>
          <cell r="R21">
            <v>0</v>
          </cell>
          <cell r="S21" t="e">
            <v>#DIV/0!</v>
          </cell>
          <cell r="T21">
            <v>4907.5217999999995</v>
          </cell>
          <cell r="V21">
            <v>2700.3090000000002</v>
          </cell>
        </row>
        <row r="22">
          <cell r="D22">
            <v>1007.71</v>
          </cell>
          <cell r="E22">
            <v>156.239</v>
          </cell>
          <cell r="F22">
            <v>4.8000000000000001E-2</v>
          </cell>
          <cell r="G22">
            <v>387.99900000000002</v>
          </cell>
          <cell r="H22">
            <v>769.75099999999998</v>
          </cell>
          <cell r="I22">
            <v>1328.3679999999999</v>
          </cell>
          <cell r="J22">
            <v>652.42319999999995</v>
          </cell>
          <cell r="K22">
            <v>916.84739999999988</v>
          </cell>
          <cell r="L22">
            <v>0</v>
          </cell>
          <cell r="M22">
            <v>0</v>
          </cell>
          <cell r="N22">
            <v>0</v>
          </cell>
          <cell r="O22" t="e">
            <v>#DIV/0!</v>
          </cell>
          <cell r="P22">
            <v>0</v>
          </cell>
          <cell r="Q22">
            <v>0</v>
          </cell>
          <cell r="R22">
            <v>0</v>
          </cell>
          <cell r="S22" t="e">
            <v>#DIV/0!</v>
          </cell>
          <cell r="T22">
            <v>652.42319999999995</v>
          </cell>
          <cell r="V22">
            <v>1369.4936666666667</v>
          </cell>
        </row>
        <row r="23">
          <cell r="D23">
            <v>6535.1469999999999</v>
          </cell>
          <cell r="E23">
            <v>7770.9470000000001</v>
          </cell>
          <cell r="F23">
            <v>8847.3340000000007</v>
          </cell>
          <cell r="G23">
            <v>7717.8093333333327</v>
          </cell>
          <cell r="H23">
            <v>5243.125</v>
          </cell>
          <cell r="I23">
            <v>8952.4410000000007</v>
          </cell>
          <cell r="J23">
            <v>7695.9825999999939</v>
          </cell>
          <cell r="K23">
            <v>7297.1828666666643</v>
          </cell>
          <cell r="L23">
            <v>0</v>
          </cell>
          <cell r="M23">
            <v>0</v>
          </cell>
          <cell r="N23">
            <v>0</v>
          </cell>
          <cell r="O23" t="e">
            <v>#DIV/0!</v>
          </cell>
          <cell r="P23">
            <v>0</v>
          </cell>
          <cell r="Q23">
            <v>0</v>
          </cell>
          <cell r="R23">
            <v>0</v>
          </cell>
          <cell r="S23" t="e">
            <v>#DIV/0!</v>
          </cell>
          <cell r="T23">
            <v>7507.4960999999985</v>
          </cell>
          <cell r="V23">
            <v>5051.6597711256409</v>
          </cell>
        </row>
        <row r="24">
          <cell r="D24">
            <v>6535.1469999999999</v>
          </cell>
          <cell r="E24">
            <v>7770.9470000000001</v>
          </cell>
          <cell r="F24">
            <v>8847.3340000000007</v>
          </cell>
          <cell r="G24">
            <v>7717.8093333333327</v>
          </cell>
          <cell r="H24">
            <v>5243.125</v>
          </cell>
          <cell r="I24">
            <v>8952.4410000000007</v>
          </cell>
          <cell r="J24">
            <v>7695.9825999999939</v>
          </cell>
          <cell r="K24">
            <v>7297.1828666666643</v>
          </cell>
          <cell r="L24">
            <v>0</v>
          </cell>
          <cell r="M24">
            <v>0</v>
          </cell>
          <cell r="N24">
            <v>0</v>
          </cell>
          <cell r="O24" t="e">
            <v>#DIV/0!</v>
          </cell>
          <cell r="P24">
            <v>0</v>
          </cell>
          <cell r="Q24">
            <v>0</v>
          </cell>
          <cell r="R24">
            <v>0</v>
          </cell>
          <cell r="S24" t="e">
            <v>#DIV/0!</v>
          </cell>
          <cell r="T24">
            <v>7507.4960999999985</v>
          </cell>
          <cell r="V24">
            <v>5051.6597711256409</v>
          </cell>
        </row>
        <row r="25">
          <cell r="D25">
            <v>17092.19355</v>
          </cell>
          <cell r="E25">
            <v>20553.253550000001</v>
          </cell>
          <cell r="F25">
            <v>63505.313909999997</v>
          </cell>
          <cell r="G25">
            <v>33716.920336666662</v>
          </cell>
          <cell r="H25">
            <v>31811.492089999992</v>
          </cell>
          <cell r="I25">
            <v>31432.091550000005</v>
          </cell>
          <cell r="J25">
            <v>32878.868930000004</v>
          </cell>
          <cell r="K25">
            <v>32040.817523333342</v>
          </cell>
          <cell r="L25">
            <v>0</v>
          </cell>
          <cell r="M25">
            <v>0</v>
          </cell>
          <cell r="N25">
            <v>0</v>
          </cell>
          <cell r="O25" t="e">
            <v>#DIV/0!</v>
          </cell>
          <cell r="P25">
            <v>0</v>
          </cell>
          <cell r="Q25">
            <v>0</v>
          </cell>
          <cell r="R25">
            <v>0</v>
          </cell>
          <cell r="S25" t="e">
            <v>#DIV/0!</v>
          </cell>
          <cell r="T25">
            <v>32878.868930000004</v>
          </cell>
          <cell r="V25">
            <v>15622.043691666666</v>
          </cell>
        </row>
        <row r="26">
          <cell r="D26">
            <v>17382.5602</v>
          </cell>
          <cell r="E26">
            <v>18162.602699999999</v>
          </cell>
          <cell r="F26">
            <v>22394.030000000002</v>
          </cell>
          <cell r="G26">
            <v>19313.064299999998</v>
          </cell>
          <cell r="H26">
            <v>19487.418999999998</v>
          </cell>
          <cell r="I26">
            <v>22799.654000000002</v>
          </cell>
          <cell r="J26">
            <v>20045.253179999974</v>
          </cell>
          <cell r="K26">
            <v>20777.442059999998</v>
          </cell>
          <cell r="L26">
            <v>0</v>
          </cell>
          <cell r="M26">
            <v>0</v>
          </cell>
          <cell r="N26">
            <v>0</v>
          </cell>
          <cell r="O26" t="e">
            <v>#DIV/0!</v>
          </cell>
          <cell r="P26">
            <v>0</v>
          </cell>
          <cell r="Q26">
            <v>0</v>
          </cell>
          <cell r="R26">
            <v>0</v>
          </cell>
          <cell r="S26" t="e">
            <v>#DIV/0!</v>
          </cell>
          <cell r="T26">
            <v>20045.25318</v>
          </cell>
          <cell r="V26">
            <v>12724.583333333334</v>
          </cell>
        </row>
        <row r="27">
          <cell r="D27">
            <v>-290.36665000000005</v>
          </cell>
          <cell r="E27">
            <v>2390.65085</v>
          </cell>
          <cell r="F27">
            <v>41111.283909999998</v>
          </cell>
          <cell r="G27">
            <v>14403.856036666668</v>
          </cell>
          <cell r="H27">
            <v>12324.073089999996</v>
          </cell>
          <cell r="I27">
            <v>8632.4375500000042</v>
          </cell>
          <cell r="J27">
            <v>12833.61575000003</v>
          </cell>
          <cell r="K27">
            <v>11263.375463333345</v>
          </cell>
          <cell r="L27">
            <v>0</v>
          </cell>
          <cell r="M27">
            <v>0</v>
          </cell>
          <cell r="N27">
            <v>0</v>
          </cell>
          <cell r="O27" t="e">
            <v>#DIV/0!</v>
          </cell>
          <cell r="P27">
            <v>0</v>
          </cell>
          <cell r="Q27">
            <v>0</v>
          </cell>
          <cell r="R27">
            <v>0</v>
          </cell>
          <cell r="S27" t="e">
            <v>#DIV/0!</v>
          </cell>
          <cell r="T27">
            <v>12833.615750000006</v>
          </cell>
          <cell r="V27">
            <v>2897.4603583333328</v>
          </cell>
        </row>
        <row r="28">
          <cell r="D28">
            <v>163732.56359656336</v>
          </cell>
          <cell r="E28">
            <v>176354.26554424487</v>
          </cell>
          <cell r="F28">
            <v>218437.5117946183</v>
          </cell>
          <cell r="G28">
            <v>186174.78031180883</v>
          </cell>
          <cell r="H28">
            <v>192106.79030569503</v>
          </cell>
          <cell r="I28">
            <v>188964.27375426493</v>
          </cell>
          <cell r="J28">
            <v>179282.65995697389</v>
          </cell>
          <cell r="K28">
            <v>186784.57467231131</v>
          </cell>
          <cell r="L28">
            <v>0</v>
          </cell>
          <cell r="M28">
            <v>0</v>
          </cell>
          <cell r="N28">
            <v>0</v>
          </cell>
          <cell r="O28" t="e">
            <v>#DIV/0!</v>
          </cell>
          <cell r="P28">
            <v>0</v>
          </cell>
          <cell r="Q28">
            <v>0</v>
          </cell>
          <cell r="R28">
            <v>0</v>
          </cell>
          <cell r="S28" t="e">
            <v>#DIV/0!</v>
          </cell>
          <cell r="T28">
            <v>186479.67749206006</v>
          </cell>
          <cell r="V28">
            <v>151743.81992333141</v>
          </cell>
        </row>
        <row r="29">
          <cell r="D29">
            <v>31413.99134</v>
          </cell>
          <cell r="E29">
            <v>33925.66373</v>
          </cell>
          <cell r="F29">
            <v>32178.567900000002</v>
          </cell>
          <cell r="G29">
            <v>32506.074323333334</v>
          </cell>
          <cell r="H29">
            <v>34524.322680000005</v>
          </cell>
          <cell r="I29">
            <v>32775.089689999993</v>
          </cell>
          <cell r="J29">
            <v>32951.228067999989</v>
          </cell>
          <cell r="K29">
            <v>33416.880146000003</v>
          </cell>
          <cell r="L29">
            <v>0</v>
          </cell>
          <cell r="M29">
            <v>0</v>
          </cell>
          <cell r="N29">
            <v>0</v>
          </cell>
          <cell r="O29" t="e">
            <v>#DIV/0!</v>
          </cell>
          <cell r="P29">
            <v>0</v>
          </cell>
          <cell r="Q29">
            <v>0</v>
          </cell>
          <cell r="R29">
            <v>0</v>
          </cell>
          <cell r="S29" t="e">
            <v>#DIV/0!</v>
          </cell>
          <cell r="T29">
            <v>32961.477234666665</v>
          </cell>
          <cell r="V29">
            <v>27856.120140833329</v>
          </cell>
        </row>
        <row r="30">
          <cell r="D30">
            <v>14944.656999999999</v>
          </cell>
          <cell r="E30">
            <v>16551.599999999999</v>
          </cell>
          <cell r="F30">
            <v>15716.968999999999</v>
          </cell>
          <cell r="G30">
            <v>15737.742</v>
          </cell>
          <cell r="H30">
            <v>18185.353999999999</v>
          </cell>
          <cell r="I30">
            <v>16649.795999999998</v>
          </cell>
          <cell r="J30">
            <v>16409.675200000001</v>
          </cell>
          <cell r="K30">
            <v>17081.608400000001</v>
          </cell>
          <cell r="L30">
            <v>0</v>
          </cell>
          <cell r="M30">
            <v>0</v>
          </cell>
          <cell r="N30">
            <v>0</v>
          </cell>
          <cell r="O30" t="e">
            <v>#DIV/0!</v>
          </cell>
          <cell r="P30">
            <v>0</v>
          </cell>
          <cell r="Q30">
            <v>0</v>
          </cell>
          <cell r="R30">
            <v>0</v>
          </cell>
          <cell r="S30" t="e">
            <v>#DIV/0!</v>
          </cell>
          <cell r="T30">
            <v>16409.675200000001</v>
          </cell>
          <cell r="V30">
            <v>12972.840749999999</v>
          </cell>
        </row>
        <row r="31">
          <cell r="D31">
            <v>9387.6918399999995</v>
          </cell>
          <cell r="E31">
            <v>9449.9627300000011</v>
          </cell>
          <cell r="F31">
            <v>9504.2049000000025</v>
          </cell>
          <cell r="G31">
            <v>9447.2864900000004</v>
          </cell>
          <cell r="H31">
            <v>9567.9116800000029</v>
          </cell>
          <cell r="I31">
            <v>9629.2736899999945</v>
          </cell>
          <cell r="J31">
            <v>9507.8089679999903</v>
          </cell>
          <cell r="K31">
            <v>9568.331446000002</v>
          </cell>
          <cell r="L31">
            <v>0</v>
          </cell>
          <cell r="M31">
            <v>0</v>
          </cell>
          <cell r="N31">
            <v>0</v>
          </cell>
          <cell r="O31" t="e">
            <v>#DIV/0!</v>
          </cell>
          <cell r="P31">
            <v>0</v>
          </cell>
          <cell r="Q31">
            <v>0</v>
          </cell>
          <cell r="R31">
            <v>0</v>
          </cell>
          <cell r="S31" t="e">
            <v>#DIV/0!</v>
          </cell>
          <cell r="T31">
            <v>9507.808968000003</v>
          </cell>
          <cell r="V31">
            <v>10015.807015833332</v>
          </cell>
        </row>
        <row r="32">
          <cell r="D32">
            <v>1668.751</v>
          </cell>
          <cell r="E32">
            <v>1675.29</v>
          </cell>
          <cell r="F32">
            <v>1675.29</v>
          </cell>
          <cell r="G32">
            <v>1673.1103333333333</v>
          </cell>
          <cell r="H32">
            <v>1675.29</v>
          </cell>
          <cell r="I32">
            <v>1675.29</v>
          </cell>
          <cell r="J32">
            <v>1673.9821999999999</v>
          </cell>
          <cell r="K32">
            <v>1674.8540666666663</v>
          </cell>
          <cell r="L32">
            <v>0</v>
          </cell>
          <cell r="M32">
            <v>0</v>
          </cell>
          <cell r="N32">
            <v>0</v>
          </cell>
          <cell r="O32" t="e">
            <v>#DIV/0!</v>
          </cell>
          <cell r="P32">
            <v>0</v>
          </cell>
          <cell r="Q32">
            <v>0</v>
          </cell>
          <cell r="R32">
            <v>0</v>
          </cell>
          <cell r="S32" t="e">
            <v>#DIV/0!</v>
          </cell>
          <cell r="T32">
            <v>1673.9822000000001</v>
          </cell>
          <cell r="V32">
            <v>1772.2636666666667</v>
          </cell>
        </row>
        <row r="33">
          <cell r="D33">
            <v>3969.9290000000001</v>
          </cell>
          <cell r="E33">
            <v>3535.36</v>
          </cell>
          <cell r="F33">
            <v>3508.857</v>
          </cell>
          <cell r="G33">
            <v>3671.3819999999996</v>
          </cell>
          <cell r="H33">
            <v>3398.4920000000002</v>
          </cell>
          <cell r="I33">
            <v>3166.5680000000002</v>
          </cell>
          <cell r="J33">
            <v>3515.8412000000003</v>
          </cell>
          <cell r="K33">
            <v>3360.3003999999996</v>
          </cell>
          <cell r="L33">
            <v>0</v>
          </cell>
          <cell r="M33">
            <v>0</v>
          </cell>
          <cell r="N33">
            <v>0</v>
          </cell>
          <cell r="O33" t="e">
            <v>#DIV/0!</v>
          </cell>
          <cell r="P33">
            <v>0</v>
          </cell>
          <cell r="Q33">
            <v>0</v>
          </cell>
          <cell r="R33">
            <v>0</v>
          </cell>
          <cell r="S33" t="e">
            <v>#DIV/0!</v>
          </cell>
          <cell r="T33">
            <v>3515.8412000000003</v>
          </cell>
          <cell r="V33">
            <v>2609.2357499999998</v>
          </cell>
        </row>
        <row r="34">
          <cell r="D34">
            <v>1442.9625000000001</v>
          </cell>
          <cell r="E34">
            <v>2713.451</v>
          </cell>
          <cell r="F34">
            <v>1773.2470000000001</v>
          </cell>
          <cell r="G34">
            <v>1976.5535</v>
          </cell>
          <cell r="H34">
            <v>1697.2750000000001</v>
          </cell>
          <cell r="I34">
            <v>1654.162</v>
          </cell>
          <cell r="J34">
            <v>1843.9204999999999</v>
          </cell>
          <cell r="K34">
            <v>1731.7858333333336</v>
          </cell>
          <cell r="L34">
            <v>0</v>
          </cell>
          <cell r="M34">
            <v>0</v>
          </cell>
          <cell r="N34">
            <v>0</v>
          </cell>
          <cell r="O34" t="e">
            <v>#DIV/0!</v>
          </cell>
          <cell r="P34">
            <v>0</v>
          </cell>
          <cell r="Q34">
            <v>0</v>
          </cell>
          <cell r="R34">
            <v>0</v>
          </cell>
          <cell r="S34" t="e">
            <v>#DIV/0!</v>
          </cell>
          <cell r="T34">
            <v>1854.1696666666664</v>
          </cell>
          <cell r="V34">
            <v>485.97295833333334</v>
          </cell>
        </row>
        <row r="35">
          <cell r="D35">
            <v>4846.2168399999991</v>
          </cell>
          <cell r="E35">
            <v>4018.7428399999999</v>
          </cell>
          <cell r="F35">
            <v>3963.3491699999995</v>
          </cell>
          <cell r="G35">
            <v>4276.1029500000013</v>
          </cell>
          <cell r="H35">
            <v>4372.0561700000007</v>
          </cell>
          <cell r="I35">
            <v>4779.5070000000005</v>
          </cell>
          <cell r="J35">
            <v>4398.5854040000013</v>
          </cell>
          <cell r="K35">
            <v>4516.7161913333339</v>
          </cell>
          <cell r="L35">
            <v>0</v>
          </cell>
          <cell r="M35">
            <v>0</v>
          </cell>
          <cell r="N35">
            <v>0</v>
          </cell>
          <cell r="O35" t="e">
            <v>#DIV/0!</v>
          </cell>
          <cell r="P35">
            <v>0</v>
          </cell>
          <cell r="Q35">
            <v>0</v>
          </cell>
          <cell r="R35">
            <v>0</v>
          </cell>
          <cell r="S35" t="e">
            <v>#DIV/0!</v>
          </cell>
          <cell r="T35">
            <v>4396.4095706666676</v>
          </cell>
          <cell r="V35">
            <v>3281.3847758333332</v>
          </cell>
        </row>
        <row r="36">
          <cell r="D36">
            <v>2868.2260000000001</v>
          </cell>
          <cell r="E36">
            <v>3043.6959999999999</v>
          </cell>
          <cell r="F36">
            <v>3075.7730000000001</v>
          </cell>
          <cell r="G36">
            <v>2995.8983333333335</v>
          </cell>
          <cell r="H36">
            <v>3284.6460000000002</v>
          </cell>
          <cell r="I36">
            <v>3101.2849999999999</v>
          </cell>
          <cell r="J36">
            <v>3074.7252000000003</v>
          </cell>
          <cell r="K36">
            <v>3153.5520666666671</v>
          </cell>
          <cell r="L36">
            <v>0</v>
          </cell>
          <cell r="M36">
            <v>0</v>
          </cell>
          <cell r="N36">
            <v>0</v>
          </cell>
          <cell r="O36" t="e">
            <v>#DIV/0!</v>
          </cell>
          <cell r="P36">
            <v>0</v>
          </cell>
          <cell r="Q36">
            <v>0</v>
          </cell>
          <cell r="R36">
            <v>0</v>
          </cell>
          <cell r="S36" t="e">
            <v>#DIV/0!</v>
          </cell>
          <cell r="T36">
            <v>3074.7252000000003</v>
          </cell>
          <cell r="V36">
            <v>2376.3076666666666</v>
          </cell>
        </row>
        <row r="37">
          <cell r="D37">
            <v>449.66384000000005</v>
          </cell>
          <cell r="E37">
            <v>449.81384000000003</v>
          </cell>
          <cell r="F37">
            <v>449.86917</v>
          </cell>
          <cell r="G37">
            <v>449.78228333333334</v>
          </cell>
          <cell r="H37">
            <v>450.56916999999999</v>
          </cell>
          <cell r="I37">
            <v>450.73500000000001</v>
          </cell>
          <cell r="J37">
            <v>450.13020400000062</v>
          </cell>
          <cell r="K37">
            <v>450.47812466666659</v>
          </cell>
          <cell r="L37">
            <v>0</v>
          </cell>
          <cell r="M37">
            <v>0</v>
          </cell>
          <cell r="N37">
            <v>0</v>
          </cell>
          <cell r="O37" t="e">
            <v>#DIV/0!</v>
          </cell>
          <cell r="P37">
            <v>0</v>
          </cell>
          <cell r="Q37">
            <v>0</v>
          </cell>
          <cell r="R37">
            <v>0</v>
          </cell>
          <cell r="S37" t="e">
            <v>#DIV/0!</v>
          </cell>
          <cell r="T37">
            <v>450.13020399999999</v>
          </cell>
          <cell r="V37">
            <v>456.26266583333336</v>
          </cell>
        </row>
        <row r="38">
          <cell r="D38">
            <v>99.245000000000005</v>
          </cell>
          <cell r="E38">
            <v>99.245000000000005</v>
          </cell>
          <cell r="F38">
            <v>99.245000000000005</v>
          </cell>
          <cell r="G38">
            <v>99.245000000000005</v>
          </cell>
          <cell r="H38">
            <v>99.245000000000005</v>
          </cell>
          <cell r="I38">
            <v>99.245000000000005</v>
          </cell>
          <cell r="J38">
            <v>99.245000000000005</v>
          </cell>
          <cell r="K38">
            <v>99.245000000000005</v>
          </cell>
          <cell r="L38">
            <v>0</v>
          </cell>
          <cell r="M38">
            <v>0</v>
          </cell>
          <cell r="N38">
            <v>0</v>
          </cell>
          <cell r="O38" t="e">
            <v>#DIV/0!</v>
          </cell>
          <cell r="P38">
            <v>0</v>
          </cell>
          <cell r="Q38">
            <v>0</v>
          </cell>
          <cell r="R38">
            <v>0</v>
          </cell>
          <cell r="S38" t="e">
            <v>#DIV/0!</v>
          </cell>
          <cell r="T38">
            <v>99.245000000000019</v>
          </cell>
          <cell r="V38">
            <v>112.736</v>
          </cell>
        </row>
        <row r="39">
          <cell r="D39">
            <v>112.81</v>
          </cell>
          <cell r="E39">
            <v>101.268</v>
          </cell>
          <cell r="F39">
            <v>97.716000000000065</v>
          </cell>
          <cell r="G39">
            <v>103.93133333333336</v>
          </cell>
          <cell r="H39">
            <v>92.414999999999935</v>
          </cell>
          <cell r="I39">
            <v>84.124000000000052</v>
          </cell>
          <cell r="J39">
            <v>97.666600000000003</v>
          </cell>
          <cell r="K39">
            <v>91.401866666666663</v>
          </cell>
          <cell r="L39">
            <v>0</v>
          </cell>
          <cell r="M39">
            <v>0</v>
          </cell>
          <cell r="N39">
            <v>0</v>
          </cell>
          <cell r="O39" t="e">
            <v>#DIV/0!</v>
          </cell>
          <cell r="P39">
            <v>0</v>
          </cell>
          <cell r="Q39">
            <v>0</v>
          </cell>
          <cell r="R39">
            <v>0</v>
          </cell>
          <cell r="S39" t="e">
            <v>#DIV/0!</v>
          </cell>
          <cell r="T39">
            <v>97.666600000000017</v>
          </cell>
          <cell r="V39">
            <v>239.71333333333334</v>
          </cell>
        </row>
        <row r="40">
          <cell r="D40">
            <v>112.185</v>
          </cell>
          <cell r="E40">
            <v>108.19499999999999</v>
          </cell>
          <cell r="F40">
            <v>109.736</v>
          </cell>
          <cell r="G40">
            <v>110.03866666666669</v>
          </cell>
          <cell r="H40">
            <v>108.361</v>
          </cell>
          <cell r="I40">
            <v>406.72899999999998</v>
          </cell>
          <cell r="J40">
            <v>170.86760000000001</v>
          </cell>
          <cell r="K40">
            <v>228.65253333333334</v>
          </cell>
          <cell r="L40">
            <v>0</v>
          </cell>
          <cell r="M40">
            <v>0</v>
          </cell>
          <cell r="N40">
            <v>0</v>
          </cell>
          <cell r="O40" t="e">
            <v>#DIV/0!</v>
          </cell>
          <cell r="P40">
            <v>0</v>
          </cell>
          <cell r="Q40">
            <v>0</v>
          </cell>
          <cell r="R40">
            <v>0</v>
          </cell>
          <cell r="S40" t="e">
            <v>#DIV/0!</v>
          </cell>
          <cell r="T40">
            <v>169.34560000000002</v>
          </cell>
          <cell r="V40">
            <v>96.365110000000001</v>
          </cell>
        </row>
        <row r="41">
          <cell r="D41">
            <v>885.60699999999997</v>
          </cell>
          <cell r="E41">
            <v>201.86500000000001</v>
          </cell>
          <cell r="F41">
            <v>131.01</v>
          </cell>
          <cell r="G41">
            <v>406.16066666666677</v>
          </cell>
          <cell r="H41">
            <v>163.17599999999999</v>
          </cell>
          <cell r="I41">
            <v>215.65199999999999</v>
          </cell>
          <cell r="J41">
            <v>320.2466</v>
          </cell>
          <cell r="K41">
            <v>233.02486666666672</v>
          </cell>
          <cell r="L41">
            <v>0</v>
          </cell>
          <cell r="M41">
            <v>0</v>
          </cell>
          <cell r="N41">
            <v>0</v>
          </cell>
          <cell r="O41" t="e">
            <v>#DIV/0!</v>
          </cell>
          <cell r="P41">
            <v>0</v>
          </cell>
          <cell r="Q41">
            <v>0</v>
          </cell>
          <cell r="R41">
            <v>0</v>
          </cell>
          <cell r="S41" t="e">
            <v>#DIV/0!</v>
          </cell>
          <cell r="T41">
            <v>319.59276666666671</v>
          </cell>
          <cell r="V41">
            <v>580.19655083333339</v>
          </cell>
        </row>
        <row r="42">
          <cell r="D42">
            <v>318.48</v>
          </cell>
          <cell r="E42">
            <v>14.66</v>
          </cell>
          <cell r="F42">
            <v>0</v>
          </cell>
          <cell r="G42">
            <v>111.04666666666667</v>
          </cell>
          <cell r="H42">
            <v>173.64400000000001</v>
          </cell>
          <cell r="I42">
            <v>421.73700000000002</v>
          </cell>
          <cell r="J42">
            <v>185.70420000000001</v>
          </cell>
          <cell r="K42">
            <v>260.36173333333335</v>
          </cell>
          <cell r="L42">
            <v>0</v>
          </cell>
          <cell r="M42">
            <v>0</v>
          </cell>
          <cell r="N42">
            <v>0</v>
          </cell>
          <cell r="O42" t="e">
            <v>#DIV/0!</v>
          </cell>
          <cell r="P42">
            <v>0</v>
          </cell>
          <cell r="Q42">
            <v>0</v>
          </cell>
          <cell r="R42">
            <v>0</v>
          </cell>
          <cell r="S42" t="e">
            <v>#DIV/0!</v>
          </cell>
          <cell r="T42">
            <v>185.70419999999999</v>
          </cell>
          <cell r="V42">
            <v>133.57633333333334</v>
          </cell>
        </row>
        <row r="43">
          <cell r="D43">
            <v>8061.5858500000004</v>
          </cell>
          <cell r="E43">
            <v>7791.0358500000002</v>
          </cell>
          <cell r="F43">
            <v>9256.4528499999997</v>
          </cell>
          <cell r="G43">
            <v>8369.6915166666658</v>
          </cell>
          <cell r="H43">
            <v>7122.93318</v>
          </cell>
          <cell r="I43">
            <v>10704.48618</v>
          </cell>
          <cell r="J43">
            <v>9819.3617819999999</v>
          </cell>
          <cell r="K43">
            <v>9215.5937139999987</v>
          </cell>
          <cell r="L43">
            <v>0</v>
          </cell>
          <cell r="M43">
            <v>0</v>
          </cell>
          <cell r="N43">
            <v>0</v>
          </cell>
          <cell r="O43" t="e">
            <v>#DIV/0!</v>
          </cell>
          <cell r="P43">
            <v>0</v>
          </cell>
          <cell r="Q43">
            <v>0</v>
          </cell>
          <cell r="R43">
            <v>0</v>
          </cell>
          <cell r="S43" t="e">
            <v>#DIV/0!</v>
          </cell>
          <cell r="T43">
            <v>8792.6426153333323</v>
          </cell>
          <cell r="V43">
            <v>3090.6804783333332</v>
          </cell>
        </row>
        <row r="44">
          <cell r="D44">
            <v>409.18</v>
          </cell>
          <cell r="E44">
            <v>410.00599999999997</v>
          </cell>
          <cell r="F44">
            <v>390.76299999999998</v>
          </cell>
          <cell r="G44">
            <v>403.31633333333326</v>
          </cell>
          <cell r="H44">
            <v>414.19</v>
          </cell>
          <cell r="I44">
            <v>387.15</v>
          </cell>
          <cell r="J44">
            <v>402.25779999999997</v>
          </cell>
          <cell r="K44">
            <v>401.19926666666669</v>
          </cell>
          <cell r="L44">
            <v>0</v>
          </cell>
          <cell r="M44">
            <v>0</v>
          </cell>
          <cell r="N44">
            <v>0</v>
          </cell>
          <cell r="O44" t="e">
            <v>#DIV/0!</v>
          </cell>
          <cell r="P44">
            <v>0</v>
          </cell>
          <cell r="Q44">
            <v>0</v>
          </cell>
          <cell r="R44">
            <v>0</v>
          </cell>
          <cell r="S44" t="e">
            <v>#DIV/0!</v>
          </cell>
          <cell r="T44">
            <v>402.25779999999992</v>
          </cell>
          <cell r="V44">
            <v>397.51991666666669</v>
          </cell>
        </row>
        <row r="45">
          <cell r="D45">
            <v>740.46685000000002</v>
          </cell>
          <cell r="E45">
            <v>740.46685000000002</v>
          </cell>
          <cell r="F45">
            <v>740.46685000000002</v>
          </cell>
          <cell r="G45">
            <v>740.46684999999991</v>
          </cell>
          <cell r="H45">
            <v>756.43518000000006</v>
          </cell>
          <cell r="I45">
            <v>756.43517999999892</v>
          </cell>
          <cell r="J45">
            <v>746.85418200000083</v>
          </cell>
          <cell r="K45">
            <v>753.24151400000017</v>
          </cell>
          <cell r="L45">
            <v>0</v>
          </cell>
          <cell r="M45">
            <v>0</v>
          </cell>
          <cell r="N45">
            <v>0</v>
          </cell>
          <cell r="O45" t="e">
            <v>#DIV/0!</v>
          </cell>
          <cell r="P45">
            <v>0</v>
          </cell>
          <cell r="Q45">
            <v>0</v>
          </cell>
          <cell r="R45">
            <v>0</v>
          </cell>
          <cell r="S45" t="e">
            <v>#DIV/0!</v>
          </cell>
          <cell r="T45">
            <v>746.85418200000004</v>
          </cell>
          <cell r="V45">
            <v>812.41387833333329</v>
          </cell>
        </row>
        <row r="46">
          <cell r="D46">
            <v>93.988</v>
          </cell>
          <cell r="E46">
            <v>93.988</v>
          </cell>
          <cell r="F46">
            <v>93.988</v>
          </cell>
          <cell r="G46">
            <v>93.988</v>
          </cell>
          <cell r="H46">
            <v>93.987999999999943</v>
          </cell>
          <cell r="I46">
            <v>93.988000000000056</v>
          </cell>
          <cell r="J46">
            <v>93.988</v>
          </cell>
          <cell r="K46">
            <v>93.988</v>
          </cell>
          <cell r="L46">
            <v>0</v>
          </cell>
          <cell r="M46">
            <v>0</v>
          </cell>
          <cell r="N46">
            <v>0</v>
          </cell>
          <cell r="O46" t="e">
            <v>#DIV/0!</v>
          </cell>
          <cell r="P46">
            <v>0</v>
          </cell>
          <cell r="Q46">
            <v>0</v>
          </cell>
          <cell r="R46">
            <v>0</v>
          </cell>
          <cell r="S46" t="e">
            <v>#DIV/0!</v>
          </cell>
          <cell r="T46">
            <v>93.988</v>
          </cell>
          <cell r="V46">
            <v>99.759</v>
          </cell>
        </row>
        <row r="47">
          <cell r="D47">
            <v>2344.2829999999999</v>
          </cell>
          <cell r="E47">
            <v>2331.0610000000001</v>
          </cell>
          <cell r="F47">
            <v>2391.7550000000001</v>
          </cell>
          <cell r="G47">
            <v>2355.6996666666664</v>
          </cell>
          <cell r="H47">
            <v>2325.364</v>
          </cell>
          <cell r="I47">
            <v>2131.0300000000002</v>
          </cell>
          <cell r="J47">
            <v>2304.6986000000002</v>
          </cell>
          <cell r="K47">
            <v>2253.6975333333326</v>
          </cell>
          <cell r="L47">
            <v>0</v>
          </cell>
          <cell r="M47">
            <v>0</v>
          </cell>
          <cell r="N47">
            <v>0</v>
          </cell>
          <cell r="O47" t="e">
            <v>#DIV/0!</v>
          </cell>
          <cell r="P47">
            <v>0</v>
          </cell>
          <cell r="Q47">
            <v>0</v>
          </cell>
          <cell r="R47">
            <v>0</v>
          </cell>
          <cell r="S47" t="e">
            <v>#DIV/0!</v>
          </cell>
          <cell r="T47">
            <v>2304.6985999999997</v>
          </cell>
          <cell r="V47">
            <v>1745.085</v>
          </cell>
        </row>
        <row r="48">
          <cell r="D48">
            <v>43.094000000000001</v>
          </cell>
          <cell r="E48">
            <v>11.087</v>
          </cell>
          <cell r="F48">
            <v>53.4</v>
          </cell>
          <cell r="G48">
            <v>35.860333333333337</v>
          </cell>
          <cell r="H48">
            <v>10.972</v>
          </cell>
          <cell r="I48">
            <v>33.006</v>
          </cell>
          <cell r="J48">
            <v>31.071200000000001</v>
          </cell>
          <cell r="K48">
            <v>25.016400000000001</v>
          </cell>
          <cell r="L48">
            <v>0</v>
          </cell>
          <cell r="M48">
            <v>0</v>
          </cell>
          <cell r="N48">
            <v>0</v>
          </cell>
          <cell r="O48" t="e">
            <v>#DIV/0!</v>
          </cell>
          <cell r="P48">
            <v>0</v>
          </cell>
          <cell r="Q48">
            <v>0</v>
          </cell>
          <cell r="R48">
            <v>0</v>
          </cell>
          <cell r="S48" t="e">
            <v>#DIV/0!</v>
          </cell>
          <cell r="T48">
            <v>30.438366666666667</v>
          </cell>
          <cell r="V48">
            <v>35.902683333333336</v>
          </cell>
        </row>
        <row r="49">
          <cell r="D49">
            <v>4424.5240000000003</v>
          </cell>
          <cell r="E49">
            <v>4204.4269999999997</v>
          </cell>
          <cell r="F49">
            <v>5586.08</v>
          </cell>
          <cell r="G49">
            <v>4738.3436666666666</v>
          </cell>
          <cell r="H49">
            <v>3521.4879999999998</v>
          </cell>
          <cell r="I49">
            <v>7228.74</v>
          </cell>
          <cell r="J49">
            <v>6224.3553999999986</v>
          </cell>
          <cell r="K49">
            <v>5658.1944666666668</v>
          </cell>
          <cell r="L49">
            <v>0</v>
          </cell>
          <cell r="M49">
            <v>0</v>
          </cell>
          <cell r="N49">
            <v>0</v>
          </cell>
          <cell r="O49" t="e">
            <v>#DIV/0!</v>
          </cell>
          <cell r="P49">
            <v>0</v>
          </cell>
          <cell r="Q49">
            <v>0</v>
          </cell>
          <cell r="R49">
            <v>0</v>
          </cell>
          <cell r="S49" t="e">
            <v>#DIV/0!</v>
          </cell>
          <cell r="T49">
            <v>5198.2690666666667</v>
          </cell>
          <cell r="V49">
            <v>3108.5854218666664</v>
          </cell>
        </row>
        <row r="50">
          <cell r="D50">
            <v>6.05</v>
          </cell>
          <cell r="E50">
            <v>0</v>
          </cell>
          <cell r="F50">
            <v>0</v>
          </cell>
          <cell r="G50">
            <v>2.0166666666666666</v>
          </cell>
          <cell r="H50">
            <v>0.496</v>
          </cell>
          <cell r="I50">
            <v>74.137</v>
          </cell>
          <cell r="J50">
            <v>16.136600000000001</v>
          </cell>
          <cell r="K50">
            <v>30.256533333333326</v>
          </cell>
          <cell r="L50">
            <v>0</v>
          </cell>
          <cell r="M50">
            <v>0</v>
          </cell>
          <cell r="N50">
            <v>0</v>
          </cell>
          <cell r="O50" t="e">
            <v>#DIV/0!</v>
          </cell>
          <cell r="P50">
            <v>0</v>
          </cell>
          <cell r="Q50">
            <v>0</v>
          </cell>
          <cell r="R50">
            <v>0</v>
          </cell>
          <cell r="S50" t="e">
            <v>#DIV/0!</v>
          </cell>
          <cell r="T50">
            <v>16.136599999999998</v>
          </cell>
          <cell r="V50">
            <v>14.33625</v>
          </cell>
        </row>
        <row r="51">
          <cell r="D51">
            <v>4537.9532199999994</v>
          </cell>
          <cell r="E51">
            <v>4159.37147</v>
          </cell>
          <cell r="F51">
            <v>4722.1524499999996</v>
          </cell>
          <cell r="G51">
            <v>4473.1590466666657</v>
          </cell>
          <cell r="H51">
            <v>4802.7542599999997</v>
          </cell>
          <cell r="I51">
            <v>5682.6768899999997</v>
          </cell>
          <cell r="J51">
            <v>4851.0050580000006</v>
          </cell>
          <cell r="K51">
            <v>5112.145402666667</v>
          </cell>
          <cell r="L51">
            <v>0</v>
          </cell>
          <cell r="M51">
            <v>0</v>
          </cell>
          <cell r="N51">
            <v>0</v>
          </cell>
          <cell r="O51" t="e">
            <v>#DIV/0!</v>
          </cell>
          <cell r="P51">
            <v>0</v>
          </cell>
          <cell r="Q51">
            <v>0</v>
          </cell>
          <cell r="R51">
            <v>0</v>
          </cell>
          <cell r="S51" t="e">
            <v>#DIV/0!</v>
          </cell>
          <cell r="T51">
            <v>4792.6522246666664</v>
          </cell>
          <cell r="V51">
            <v>4880.198898333334</v>
          </cell>
        </row>
        <row r="52">
          <cell r="D52">
            <v>3063.8040000000001</v>
          </cell>
          <cell r="E52">
            <v>3118.6869999999999</v>
          </cell>
          <cell r="F52">
            <v>3182.4409999999998</v>
          </cell>
          <cell r="G52">
            <v>3121.6439999999998</v>
          </cell>
          <cell r="H52">
            <v>3435.3809999999999</v>
          </cell>
          <cell r="I52">
            <v>3323.297</v>
          </cell>
          <cell r="J52">
            <v>3224.7220000000002</v>
          </cell>
          <cell r="K52">
            <v>3327.8</v>
          </cell>
          <cell r="L52">
            <v>0</v>
          </cell>
          <cell r="M52">
            <v>0</v>
          </cell>
          <cell r="N52">
            <v>0</v>
          </cell>
          <cell r="O52" t="e">
            <v>#DIV/0!</v>
          </cell>
          <cell r="P52">
            <v>0</v>
          </cell>
          <cell r="Q52">
            <v>0</v>
          </cell>
          <cell r="R52">
            <v>0</v>
          </cell>
          <cell r="S52" t="e">
            <v>#DIV/0!</v>
          </cell>
          <cell r="T52">
            <v>3224.7220000000002</v>
          </cell>
          <cell r="V52">
            <v>3130.9758333333339</v>
          </cell>
        </row>
        <row r="53">
          <cell r="D53">
            <v>145.60422</v>
          </cell>
          <cell r="E53">
            <v>146.55247</v>
          </cell>
          <cell r="F53">
            <v>146.98454999999998</v>
          </cell>
          <cell r="G53">
            <v>146.38041333333334</v>
          </cell>
          <cell r="H53">
            <v>135.64126000000002</v>
          </cell>
          <cell r="I53">
            <v>106.92689</v>
          </cell>
          <cell r="J53">
            <v>136.34187799999972</v>
          </cell>
          <cell r="K53">
            <v>126.30334266666658</v>
          </cell>
          <cell r="L53">
            <v>0</v>
          </cell>
          <cell r="M53">
            <v>0</v>
          </cell>
          <cell r="N53">
            <v>0</v>
          </cell>
          <cell r="O53" t="e">
            <v>#DIV/0!</v>
          </cell>
          <cell r="P53">
            <v>0</v>
          </cell>
          <cell r="Q53">
            <v>0</v>
          </cell>
          <cell r="R53">
            <v>0</v>
          </cell>
          <cell r="S53" t="e">
            <v>#DIV/0!</v>
          </cell>
          <cell r="T53">
            <v>136.34187799999998</v>
          </cell>
          <cell r="V53">
            <v>151.28907083333334</v>
          </cell>
        </row>
        <row r="54">
          <cell r="D54">
            <v>136.32300000000001</v>
          </cell>
          <cell r="E54">
            <v>136.32300000000001</v>
          </cell>
          <cell r="F54">
            <v>136.32300000000001</v>
          </cell>
          <cell r="G54">
            <v>136.32300000000001</v>
          </cell>
          <cell r="H54">
            <v>136.32300000000001</v>
          </cell>
          <cell r="I54">
            <v>137.922</v>
          </cell>
          <cell r="J54">
            <v>136.64279999999999</v>
          </cell>
          <cell r="K54">
            <v>136.96259999999998</v>
          </cell>
          <cell r="L54">
            <v>0</v>
          </cell>
          <cell r="M54">
            <v>0</v>
          </cell>
          <cell r="N54">
            <v>0</v>
          </cell>
          <cell r="O54" t="e">
            <v>#DIV/0!</v>
          </cell>
          <cell r="P54">
            <v>0</v>
          </cell>
          <cell r="Q54">
            <v>0</v>
          </cell>
          <cell r="R54">
            <v>0</v>
          </cell>
          <cell r="S54" t="e">
            <v>#DIV/0!</v>
          </cell>
          <cell r="T54">
            <v>136.64280000000002</v>
          </cell>
          <cell r="V54">
            <v>238.89625000000001</v>
          </cell>
        </row>
        <row r="55">
          <cell r="D55">
            <v>80.153999999999996</v>
          </cell>
          <cell r="E55">
            <v>68.164000000000001</v>
          </cell>
          <cell r="F55">
            <v>70.7</v>
          </cell>
          <cell r="G55">
            <v>73.006</v>
          </cell>
          <cell r="H55">
            <v>65.211999999999946</v>
          </cell>
          <cell r="I55">
            <v>61.716000000000058</v>
          </cell>
          <cell r="J55">
            <v>69.189200000000071</v>
          </cell>
          <cell r="K55">
            <v>65.372400000000013</v>
          </cell>
          <cell r="L55">
            <v>0</v>
          </cell>
          <cell r="M55">
            <v>0</v>
          </cell>
          <cell r="N55">
            <v>0</v>
          </cell>
          <cell r="O55" t="e">
            <v>#DIV/0!</v>
          </cell>
          <cell r="P55">
            <v>0</v>
          </cell>
          <cell r="Q55">
            <v>0</v>
          </cell>
          <cell r="R55">
            <v>0</v>
          </cell>
          <cell r="S55" t="e">
            <v>#DIV/0!</v>
          </cell>
          <cell r="T55">
            <v>69.189200000000014</v>
          </cell>
          <cell r="V55">
            <v>89.82</v>
          </cell>
        </row>
        <row r="56">
          <cell r="D56">
            <v>502.75799999999998</v>
          </cell>
          <cell r="E56">
            <v>510.84</v>
          </cell>
          <cell r="F56">
            <v>827.93790000000001</v>
          </cell>
          <cell r="G56">
            <v>613.84530000000007</v>
          </cell>
          <cell r="H56">
            <v>454.03699999999998</v>
          </cell>
          <cell r="I56">
            <v>709.62400000000002</v>
          </cell>
          <cell r="J56">
            <v>670.02758000000051</v>
          </cell>
          <cell r="K56">
            <v>611.22952666666674</v>
          </cell>
          <cell r="L56">
            <v>0</v>
          </cell>
          <cell r="M56">
            <v>0</v>
          </cell>
          <cell r="N56">
            <v>0</v>
          </cell>
          <cell r="O56" t="e">
            <v>#DIV/0!</v>
          </cell>
          <cell r="P56">
            <v>0</v>
          </cell>
          <cell r="Q56">
            <v>0</v>
          </cell>
          <cell r="R56">
            <v>0</v>
          </cell>
          <cell r="S56" t="e">
            <v>#DIV/0!</v>
          </cell>
          <cell r="T56">
            <v>612.53741333333335</v>
          </cell>
          <cell r="V56">
            <v>482.46829750000006</v>
          </cell>
        </row>
        <row r="57">
          <cell r="D57">
            <v>152.47</v>
          </cell>
          <cell r="E57">
            <v>165.13499999999999</v>
          </cell>
          <cell r="F57">
            <v>356.44499999999999</v>
          </cell>
          <cell r="G57">
            <v>224.68333333333331</v>
          </cell>
          <cell r="H57">
            <v>494.24900000000002</v>
          </cell>
          <cell r="I57">
            <v>1155.0139999999999</v>
          </cell>
          <cell r="J57">
            <v>465.69779999999997</v>
          </cell>
          <cell r="K57">
            <v>704.98693333333335</v>
          </cell>
          <cell r="L57">
            <v>0</v>
          </cell>
          <cell r="M57">
            <v>0</v>
          </cell>
          <cell r="N57">
            <v>0</v>
          </cell>
          <cell r="O57" t="e">
            <v>#DIV/0!</v>
          </cell>
          <cell r="P57">
            <v>0</v>
          </cell>
          <cell r="Q57">
            <v>0</v>
          </cell>
          <cell r="R57">
            <v>0</v>
          </cell>
          <cell r="S57" t="e">
            <v>#DIV/0!</v>
          </cell>
          <cell r="T57">
            <v>464.83513333333332</v>
          </cell>
          <cell r="V57">
            <v>576.08869666666669</v>
          </cell>
        </row>
        <row r="58">
          <cell r="D58">
            <v>456.84</v>
          </cell>
          <cell r="E58">
            <v>13.67</v>
          </cell>
          <cell r="F58">
            <v>1.321</v>
          </cell>
          <cell r="G58">
            <v>157.27699999999999</v>
          </cell>
          <cell r="H58">
            <v>81.911000000000001</v>
          </cell>
          <cell r="I58">
            <v>188.17699999999999</v>
          </cell>
          <cell r="J58">
            <v>148.38379999999998</v>
          </cell>
          <cell r="K58">
            <v>139.49059999999997</v>
          </cell>
          <cell r="L58">
            <v>0</v>
          </cell>
          <cell r="M58">
            <v>0</v>
          </cell>
          <cell r="N58">
            <v>0</v>
          </cell>
          <cell r="O58" t="e">
            <v>#DIV/0!</v>
          </cell>
          <cell r="P58">
            <v>0</v>
          </cell>
          <cell r="Q58">
            <v>0</v>
          </cell>
          <cell r="R58">
            <v>0</v>
          </cell>
          <cell r="S58" t="e">
            <v>#DIV/0!</v>
          </cell>
          <cell r="T58">
            <v>148.38379999999998</v>
          </cell>
          <cell r="V58">
            <v>210.66075000000001</v>
          </cell>
        </row>
        <row r="59">
          <cell r="D59">
            <v>34103.283939999994</v>
          </cell>
          <cell r="E59">
            <v>34344.009510000004</v>
          </cell>
          <cell r="F59">
            <v>60708.967230000009</v>
          </cell>
          <cell r="G59">
            <v>43052.08689333334</v>
          </cell>
          <cell r="H59">
            <v>31549.093389999987</v>
          </cell>
          <cell r="I59">
            <v>31853.912880000003</v>
          </cell>
          <cell r="J59">
            <v>38511.853389999989</v>
          </cell>
          <cell r="K59">
            <v>33971.61988666666</v>
          </cell>
          <cell r="L59">
            <v>0</v>
          </cell>
          <cell r="M59">
            <v>0</v>
          </cell>
          <cell r="N59">
            <v>0</v>
          </cell>
          <cell r="O59" t="e">
            <v>#DIV/0!</v>
          </cell>
          <cell r="P59">
            <v>0</v>
          </cell>
          <cell r="Q59">
            <v>0</v>
          </cell>
          <cell r="R59">
            <v>0</v>
          </cell>
          <cell r="S59" t="e">
            <v>#DIV/0!</v>
          </cell>
          <cell r="T59">
            <v>38511.853390000004</v>
          </cell>
          <cell r="V59">
            <v>27566.996911666669</v>
          </cell>
        </row>
        <row r="60">
          <cell r="D60">
            <v>9520.36</v>
          </cell>
          <cell r="E60">
            <v>8842.2250000000004</v>
          </cell>
          <cell r="F60">
            <v>9296.8830000000034</v>
          </cell>
          <cell r="G60">
            <v>9219.8226666666687</v>
          </cell>
          <cell r="H60">
            <v>9099.5309999999954</v>
          </cell>
          <cell r="I60">
            <v>9989.6402299999972</v>
          </cell>
          <cell r="J60">
            <v>9349.7278459999925</v>
          </cell>
          <cell r="K60">
            <v>9479.6330253333308</v>
          </cell>
          <cell r="L60">
            <v>0</v>
          </cell>
          <cell r="M60">
            <v>0</v>
          </cell>
          <cell r="N60">
            <v>0</v>
          </cell>
          <cell r="O60" t="e">
            <v>#DIV/0!</v>
          </cell>
          <cell r="P60">
            <v>0</v>
          </cell>
          <cell r="Q60">
            <v>0</v>
          </cell>
          <cell r="R60">
            <v>0</v>
          </cell>
          <cell r="S60" t="e">
            <v>#DIV/0!</v>
          </cell>
          <cell r="T60">
            <v>9349.7278459999998</v>
          </cell>
          <cell r="V60">
            <v>6800.0709558333338</v>
          </cell>
        </row>
        <row r="61">
          <cell r="D61">
            <v>2739.79594</v>
          </cell>
          <cell r="E61">
            <v>2756.4125400000003</v>
          </cell>
          <cell r="F61">
            <v>26501.554800000005</v>
          </cell>
          <cell r="G61">
            <v>10665.921093333336</v>
          </cell>
          <cell r="H61">
            <v>1242.2497999999896</v>
          </cell>
          <cell r="I61">
            <v>1206.3705000000111</v>
          </cell>
          <cell r="J61">
            <v>6889.2767159999948</v>
          </cell>
          <cell r="K61">
            <v>3112.6323386666631</v>
          </cell>
          <cell r="L61">
            <v>0</v>
          </cell>
          <cell r="M61">
            <v>0</v>
          </cell>
          <cell r="N61">
            <v>0</v>
          </cell>
          <cell r="O61" t="e">
            <v>#DIV/0!</v>
          </cell>
          <cell r="P61">
            <v>0</v>
          </cell>
          <cell r="Q61">
            <v>0</v>
          </cell>
          <cell r="R61">
            <v>0</v>
          </cell>
          <cell r="S61" t="e">
            <v>#DIV/0!</v>
          </cell>
          <cell r="T61">
            <v>6889.2767159999994</v>
          </cell>
          <cell r="V61">
            <v>2744.5249366666667</v>
          </cell>
        </row>
        <row r="62">
          <cell r="D62">
            <v>186.364</v>
          </cell>
          <cell r="E62">
            <v>186.364</v>
          </cell>
          <cell r="F62">
            <v>189.77099999999999</v>
          </cell>
          <cell r="G62">
            <v>187.49966666666666</v>
          </cell>
          <cell r="H62">
            <v>194.535</v>
          </cell>
          <cell r="I62">
            <v>194.535</v>
          </cell>
          <cell r="J62">
            <v>190.31379999999999</v>
          </cell>
          <cell r="K62">
            <v>193.12793333333337</v>
          </cell>
          <cell r="L62">
            <v>0</v>
          </cell>
          <cell r="M62">
            <v>0</v>
          </cell>
          <cell r="N62">
            <v>0</v>
          </cell>
          <cell r="O62" t="e">
            <v>#DIV/0!</v>
          </cell>
          <cell r="P62">
            <v>0</v>
          </cell>
          <cell r="Q62">
            <v>0</v>
          </cell>
          <cell r="R62">
            <v>0</v>
          </cell>
          <cell r="S62" t="e">
            <v>#DIV/0!</v>
          </cell>
          <cell r="T62">
            <v>190.31380000000001</v>
          </cell>
          <cell r="V62">
            <v>238.85749999999999</v>
          </cell>
        </row>
        <row r="63">
          <cell r="D63">
            <v>945.60900000000004</v>
          </cell>
          <cell r="E63">
            <v>722.23199999999997</v>
          </cell>
          <cell r="F63">
            <v>828.95500000000004</v>
          </cell>
          <cell r="G63">
            <v>832.2653333333335</v>
          </cell>
          <cell r="H63">
            <v>866.49599999999998</v>
          </cell>
          <cell r="I63">
            <v>782.45799999999997</v>
          </cell>
          <cell r="J63">
            <v>829.15</v>
          </cell>
          <cell r="K63">
            <v>826.03466666666679</v>
          </cell>
          <cell r="L63">
            <v>0</v>
          </cell>
          <cell r="M63">
            <v>0</v>
          </cell>
          <cell r="N63">
            <v>0</v>
          </cell>
          <cell r="O63" t="e">
            <v>#DIV/0!</v>
          </cell>
          <cell r="P63">
            <v>0</v>
          </cell>
          <cell r="Q63">
            <v>0</v>
          </cell>
          <cell r="R63">
            <v>0</v>
          </cell>
          <cell r="S63" t="e">
            <v>#DIV/0!</v>
          </cell>
          <cell r="T63">
            <v>829.15</v>
          </cell>
          <cell r="V63">
            <v>1197.2611666666667</v>
          </cell>
        </row>
        <row r="64">
          <cell r="D64">
            <v>5941.9690000000001</v>
          </cell>
          <cell r="E64">
            <v>7700.4269700000004</v>
          </cell>
          <cell r="F64">
            <v>11680.542430000001</v>
          </cell>
          <cell r="G64">
            <v>8440.9794666666694</v>
          </cell>
          <cell r="H64">
            <v>7136.6895900000018</v>
          </cell>
          <cell r="I64">
            <v>7982.8031499999988</v>
          </cell>
          <cell r="J64">
            <v>8088.4862280000098</v>
          </cell>
          <cell r="K64">
            <v>7735.9929893333356</v>
          </cell>
          <cell r="L64">
            <v>0</v>
          </cell>
          <cell r="M64">
            <v>0</v>
          </cell>
          <cell r="N64">
            <v>0</v>
          </cell>
          <cell r="O64" t="e">
            <v>#DIV/0!</v>
          </cell>
          <cell r="P64">
            <v>0</v>
          </cell>
          <cell r="Q64">
            <v>0</v>
          </cell>
          <cell r="R64">
            <v>0</v>
          </cell>
          <cell r="S64" t="e">
            <v>#DIV/0!</v>
          </cell>
          <cell r="T64">
            <v>8088.4862280000007</v>
          </cell>
          <cell r="V64">
            <v>5816.3571025000001</v>
          </cell>
        </row>
        <row r="65">
          <cell r="D65">
            <v>119.886</v>
          </cell>
          <cell r="E65">
            <v>8.3150000000000137</v>
          </cell>
          <cell r="F65">
            <v>48.31</v>
          </cell>
          <cell r="G65">
            <v>58.837000000000003</v>
          </cell>
          <cell r="H65">
            <v>8.4649999999999856</v>
          </cell>
          <cell r="I65">
            <v>649.15499999999997</v>
          </cell>
          <cell r="J65">
            <v>166.8262</v>
          </cell>
          <cell r="K65">
            <v>274.81539999999995</v>
          </cell>
          <cell r="L65">
            <v>0</v>
          </cell>
          <cell r="M65">
            <v>0</v>
          </cell>
          <cell r="N65">
            <v>0</v>
          </cell>
          <cell r="O65" t="e">
            <v>#DIV/0!</v>
          </cell>
          <cell r="P65">
            <v>0</v>
          </cell>
          <cell r="Q65">
            <v>0</v>
          </cell>
          <cell r="R65">
            <v>0</v>
          </cell>
          <cell r="S65" t="e">
            <v>#DIV/0!</v>
          </cell>
          <cell r="T65">
            <v>166.82619999999997</v>
          </cell>
          <cell r="V65">
            <v>160.09191666666666</v>
          </cell>
        </row>
        <row r="66">
          <cell r="D66">
            <v>14649.3</v>
          </cell>
          <cell r="E66">
            <v>14128.034</v>
          </cell>
          <cell r="F66">
            <v>12162.950999999999</v>
          </cell>
          <cell r="G66">
            <v>13646.761666666665</v>
          </cell>
          <cell r="H66">
            <v>13001.127</v>
          </cell>
          <cell r="I66">
            <v>11048.950999999999</v>
          </cell>
          <cell r="J66">
            <v>12998.072599999994</v>
          </cell>
          <cell r="K66">
            <v>12349.383533333334</v>
          </cell>
          <cell r="L66">
            <v>0</v>
          </cell>
          <cell r="M66">
            <v>0</v>
          </cell>
          <cell r="N66">
            <v>0</v>
          </cell>
          <cell r="O66" t="e">
            <v>#DIV/0!</v>
          </cell>
          <cell r="P66">
            <v>0</v>
          </cell>
          <cell r="Q66">
            <v>0</v>
          </cell>
          <cell r="R66">
            <v>0</v>
          </cell>
          <cell r="S66" t="e">
            <v>#DIV/0!</v>
          </cell>
          <cell r="T66">
            <v>12998.072600000001</v>
          </cell>
          <cell r="V66">
            <v>10609.833333333334</v>
          </cell>
        </row>
        <row r="67">
          <cell r="D67">
            <v>82963.031189999994</v>
          </cell>
          <cell r="E67">
            <v>84238.823399999994</v>
          </cell>
          <cell r="F67">
            <v>110829.4896</v>
          </cell>
          <cell r="G67">
            <v>92677.114730000001</v>
          </cell>
          <cell r="H67">
            <v>82371.159679999997</v>
          </cell>
          <cell r="I67">
            <v>85795.672640000004</v>
          </cell>
          <cell r="J67">
            <v>90532.033701999986</v>
          </cell>
          <cell r="K67">
            <v>86232.955340666667</v>
          </cell>
          <cell r="L67">
            <v>0</v>
          </cell>
          <cell r="M67">
            <v>0</v>
          </cell>
          <cell r="N67">
            <v>0</v>
          </cell>
          <cell r="O67" t="e">
            <v>#DIV/0!</v>
          </cell>
          <cell r="P67">
            <v>0</v>
          </cell>
          <cell r="Q67">
            <v>0</v>
          </cell>
          <cell r="R67">
            <v>0</v>
          </cell>
          <cell r="S67" t="e">
            <v>#DIV/0!</v>
          </cell>
          <cell r="T67">
            <v>89455.035035333334</v>
          </cell>
          <cell r="V67">
            <v>66675.381205000012</v>
          </cell>
        </row>
        <row r="68">
          <cell r="D68">
            <v>246695.59478656336</v>
          </cell>
          <cell r="E68">
            <v>260593.08894424487</v>
          </cell>
          <cell r="F68">
            <v>329267.0013946183</v>
          </cell>
          <cell r="G68">
            <v>278851.89504180884</v>
          </cell>
          <cell r="H68">
            <v>274477.94998569501</v>
          </cell>
          <cell r="I68">
            <v>274759.94639426493</v>
          </cell>
          <cell r="J68">
            <v>269814.69365897391</v>
          </cell>
          <cell r="K68">
            <v>273017.53001297801</v>
          </cell>
          <cell r="L68">
            <v>0</v>
          </cell>
          <cell r="M68">
            <v>0</v>
          </cell>
          <cell r="N68">
            <v>0</v>
          </cell>
          <cell r="O68" t="e">
            <v>#DIV/0!</v>
          </cell>
          <cell r="P68">
            <v>0</v>
          </cell>
          <cell r="Q68">
            <v>0</v>
          </cell>
          <cell r="R68">
            <v>0</v>
          </cell>
          <cell r="S68" t="e">
            <v>#DIV/0!</v>
          </cell>
          <cell r="T68">
            <v>275934.71252739336</v>
          </cell>
          <cell r="V68">
            <v>218419.20112833142</v>
          </cell>
        </row>
      </sheetData>
      <sheetData sheetId="4" refreshError="1">
        <row r="4">
          <cell r="D4">
            <v>4.8393287168914521</v>
          </cell>
          <cell r="E4">
            <v>23.273359774471029</v>
          </cell>
          <cell r="F4">
            <v>183.08913978494624</v>
          </cell>
          <cell r="J4">
            <v>5.1484490735466926</v>
          </cell>
          <cell r="K4">
            <v>28.811722829986909</v>
          </cell>
          <cell r="L4">
            <v>231.64304115221444</v>
          </cell>
        </row>
        <row r="5">
          <cell r="D5">
            <v>3.1879583005507475</v>
          </cell>
          <cell r="E5">
            <v>16.146344832735963</v>
          </cell>
          <cell r="F5">
            <v>121.57659498207886</v>
          </cell>
          <cell r="J5">
            <v>2.6745791567327117</v>
          </cell>
          <cell r="K5">
            <v>9.1001270245255217</v>
          </cell>
          <cell r="L5">
            <v>187.26532680537625</v>
          </cell>
        </row>
        <row r="6">
          <cell r="D6">
            <v>1.6015212776343404</v>
          </cell>
          <cell r="E6">
            <v>7.018628639128635</v>
          </cell>
          <cell r="F6">
            <v>56.166845878136201</v>
          </cell>
          <cell r="J6">
            <v>1.0191634681990782</v>
          </cell>
          <cell r="K6">
            <v>2.4494679124679464</v>
          </cell>
          <cell r="L6">
            <v>75.90372956845313</v>
          </cell>
        </row>
        <row r="7">
          <cell r="D7">
            <v>0</v>
          </cell>
          <cell r="E7">
            <v>0</v>
          </cell>
          <cell r="F7">
            <v>0</v>
          </cell>
          <cell r="J7">
            <v>1.6373493792842657</v>
          </cell>
          <cell r="K7">
            <v>7.1159515137069933</v>
          </cell>
          <cell r="L7">
            <v>338.80465949820791</v>
          </cell>
        </row>
        <row r="8">
          <cell r="D8">
            <v>4.984913870636442E-2</v>
          </cell>
          <cell r="E8">
            <v>0.1083863026064289</v>
          </cell>
          <cell r="F8">
            <v>5.3456989247311828</v>
          </cell>
          <cell r="J8">
            <v>0.31393017617014213</v>
          </cell>
          <cell r="K8">
            <v>1.7394033264255042</v>
          </cell>
          <cell r="L8">
            <v>9.8228501828135677</v>
          </cell>
        </row>
        <row r="9">
          <cell r="D9">
            <v>3.5828101649925406E-2</v>
          </cell>
          <cell r="E9">
            <v>9.7322874578358698E-2</v>
          </cell>
          <cell r="F9">
            <v>282.63781362007171</v>
          </cell>
          <cell r="J9">
            <v>0.12058913238193728</v>
          </cell>
          <cell r="K9">
            <v>0.58931958985050514</v>
          </cell>
          <cell r="L9">
            <v>11.203160509606709</v>
          </cell>
        </row>
        <row r="10">
          <cell r="D10">
            <v>3.5828101649925406E-2</v>
          </cell>
          <cell r="E10">
            <v>9.7322874578358698E-2</v>
          </cell>
          <cell r="F10">
            <v>282.63781362007171</v>
          </cell>
          <cell r="J10">
            <v>10.914060386314826</v>
          </cell>
          <cell r="K10">
            <v>49.805992196963381</v>
          </cell>
          <cell r="L10">
            <v>854.64276771667198</v>
          </cell>
        </row>
        <row r="11">
          <cell r="D11">
            <v>4.8751568185413774</v>
          </cell>
          <cell r="E11">
            <v>23.370682649049389</v>
          </cell>
          <cell r="F11">
            <v>465.72695340501798</v>
          </cell>
          <cell r="J11">
            <v>4.2504915129429257</v>
          </cell>
          <cell r="K11">
            <v>22.661392851721025</v>
          </cell>
          <cell r="L11">
            <v>343.42683287320745</v>
          </cell>
        </row>
        <row r="12">
          <cell r="D12">
            <v>3.5388842540048602</v>
          </cell>
          <cell r="E12">
            <v>18.416369741575451</v>
          </cell>
          <cell r="F12">
            <v>197.63655913978494</v>
          </cell>
          <cell r="J12">
            <v>0.7697004409876792</v>
          </cell>
          <cell r="K12">
            <v>5.2046014354334948</v>
          </cell>
          <cell r="L12">
            <v>62.69443236593257</v>
          </cell>
        </row>
        <row r="13">
          <cell r="D13">
            <v>1.4341224975521873</v>
          </cell>
          <cell r="E13">
            <v>5.0088251697535959</v>
          </cell>
          <cell r="F13">
            <v>86.830286738351248</v>
          </cell>
          <cell r="J13">
            <v>2.2908387671789914</v>
          </cell>
          <cell r="K13">
            <v>11.729183697451418</v>
          </cell>
          <cell r="L13">
            <v>196.35866884732761</v>
          </cell>
        </row>
        <row r="14">
          <cell r="D14">
            <v>1.9207642687200166</v>
          </cell>
          <cell r="E14">
            <v>12.486856611023228</v>
          </cell>
          <cell r="F14">
            <v>106.99688172043011</v>
          </cell>
          <cell r="J14">
            <v>7.3110307211095966</v>
          </cell>
          <cell r="K14">
            <v>39.59517798460594</v>
          </cell>
          <cell r="L14">
            <v>602.47993408646767</v>
          </cell>
        </row>
        <row r="15">
          <cell r="D15">
            <v>0.18399748773265637</v>
          </cell>
          <cell r="E15">
            <v>0.92068796079862869</v>
          </cell>
          <cell r="F15">
            <v>3.8093906810035847</v>
          </cell>
        </row>
        <row r="16">
          <cell r="D16">
            <v>1.3134271766694234</v>
          </cell>
          <cell r="E16">
            <v>4.2759508941230138</v>
          </cell>
          <cell r="F16">
            <v>107.70872209207887</v>
          </cell>
          <cell r="J16">
            <v>18.225091107424422</v>
          </cell>
          <cell r="K16">
            <v>89.401170181569313</v>
          </cell>
          <cell r="L16">
            <v>1457.1227018031395</v>
          </cell>
        </row>
        <row r="17">
          <cell r="D17">
            <v>1.118275092612578</v>
          </cell>
          <cell r="E17">
            <v>3.4825567542305418</v>
          </cell>
          <cell r="F17">
            <v>90.086539536647066</v>
          </cell>
        </row>
        <row r="18">
          <cell r="D18">
            <v>3.8047667377666905E-2</v>
          </cell>
          <cell r="E18">
            <v>0.16664652593348858</v>
          </cell>
          <cell r="F18">
            <v>2.9651157166923401</v>
          </cell>
        </row>
        <row r="19">
          <cell r="D19">
            <v>5.8685984399423907E-2</v>
          </cell>
          <cell r="E19">
            <v>0.22671367945916707</v>
          </cell>
          <cell r="F19">
            <v>4.9857951633419564</v>
          </cell>
        </row>
        <row r="20">
          <cell r="D20">
            <v>9.8418432279754747E-2</v>
          </cell>
          <cell r="E20">
            <v>0.40003393449981639</v>
          </cell>
          <cell r="F20">
            <v>9.6712716753975112</v>
          </cell>
        </row>
        <row r="21">
          <cell r="D21">
            <v>0.4586387561707389</v>
          </cell>
          <cell r="E21">
            <v>5.2233858341667485</v>
          </cell>
          <cell r="F21">
            <v>50.14450400800078</v>
          </cell>
        </row>
        <row r="22">
          <cell r="D22">
            <v>3.2770214252948841E-2</v>
          </cell>
          <cell r="E22">
            <v>0.37321632899191737</v>
          </cell>
          <cell r="F22">
            <v>3.5828767583224064</v>
          </cell>
        </row>
        <row r="23">
          <cell r="D23">
            <v>0.36269217483489685</v>
          </cell>
          <cell r="E23">
            <v>4.1306608800641031</v>
          </cell>
          <cell r="F23">
            <v>39.65434444861539</v>
          </cell>
        </row>
        <row r="24">
          <cell r="D24">
            <v>7.6798667287031103E-4</v>
          </cell>
          <cell r="E24">
            <v>8.7465148854674307E-3</v>
          </cell>
          <cell r="F24">
            <v>8.3966542900487343E-2</v>
          </cell>
        </row>
        <row r="25">
          <cell r="D25">
            <v>6.2408380410022862E-2</v>
          </cell>
          <cell r="E25">
            <v>0.71076211022526037</v>
          </cell>
          <cell r="F25">
            <v>6.8233162581624995</v>
          </cell>
        </row>
        <row r="26">
          <cell r="D26">
            <v>0.16742866890008862</v>
          </cell>
          <cell r="E26">
            <v>1.2935209997475841</v>
          </cell>
          <cell r="F26">
            <v>7.6668035113371005</v>
          </cell>
        </row>
        <row r="27">
          <cell r="D27">
            <v>7.233242786158206E-2</v>
          </cell>
          <cell r="E27">
            <v>0.50035879793495575</v>
          </cell>
          <cell r="F27">
            <v>5.0028016056467335</v>
          </cell>
        </row>
        <row r="28">
          <cell r="D28">
            <v>1.6788368982621812E-3</v>
          </cell>
          <cell r="E28">
            <v>1.187486029423112E-2</v>
          </cell>
          <cell r="F28">
            <v>0.104448733013141</v>
          </cell>
        </row>
        <row r="29">
          <cell r="D29">
            <v>7.1246704038061839E-2</v>
          </cell>
          <cell r="E29">
            <v>0.59200168616770843</v>
          </cell>
          <cell r="F29">
            <v>1.0276643384680273</v>
          </cell>
        </row>
        <row r="30">
          <cell r="D30">
            <v>2.2170700102182524E-2</v>
          </cell>
          <cell r="E30">
            <v>0.18928565535068875</v>
          </cell>
          <cell r="F30">
            <v>1.5318888342091981</v>
          </cell>
        </row>
        <row r="31">
          <cell r="D31">
            <v>1.0191634681990782</v>
          </cell>
          <cell r="E31">
            <v>2.4494679124679464</v>
          </cell>
          <cell r="F31">
            <v>75.90372956845313</v>
          </cell>
        </row>
        <row r="32">
          <cell r="D32">
            <v>0.58678323693429535</v>
          </cell>
          <cell r="E32">
            <v>1.0841052598755441</v>
          </cell>
          <cell r="F32">
            <v>43.254685958951256</v>
          </cell>
        </row>
        <row r="33">
          <cell r="D33">
            <v>5.6472197096017258E-2</v>
          </cell>
          <cell r="E33">
            <v>0.10774461814641151</v>
          </cell>
          <cell r="F33">
            <v>4.4833344050398445</v>
          </cell>
        </row>
        <row r="34">
          <cell r="D34">
            <v>0.36463631518363632</v>
          </cell>
          <cell r="E34">
            <v>1.2381595752786372</v>
          </cell>
          <cell r="F34">
            <v>27.355593848081163</v>
          </cell>
        </row>
        <row r="35">
          <cell r="D35">
            <v>1.127171898512915E-2</v>
          </cell>
          <cell r="E35">
            <v>1.9458459167353837E-2</v>
          </cell>
          <cell r="F35">
            <v>0.81011535638087051</v>
          </cell>
        </row>
        <row r="36">
          <cell r="D36">
            <v>6.4975423239441898</v>
          </cell>
          <cell r="E36">
            <v>31.658695382080744</v>
          </cell>
          <cell r="F36">
            <v>439.06031831965481</v>
          </cell>
        </row>
        <row r="37">
          <cell r="D37">
            <v>11.372699142485567</v>
          </cell>
          <cell r="E37">
            <v>55.029378031130136</v>
          </cell>
          <cell r="F37">
            <v>904.78727172467279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4">
          <cell r="D4">
            <v>4.8393287168914521</v>
          </cell>
        </row>
      </sheetData>
      <sheetData sheetId="35">
        <row r="4">
          <cell r="D4">
            <v>4.8393287168914521</v>
          </cell>
        </row>
      </sheetData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Inland"/>
      <sheetName val="Imports"/>
      <sheetName val="Imports Indor"/>
      <sheetName val="Fire"/>
      <sheetName val="Reports"/>
      <sheetName val="Vehical"/>
      <sheetName val="Comparision"/>
      <sheetName val="GL"/>
      <sheetName val="Ref # 1"/>
      <sheetName val="Ref # 2"/>
      <sheetName val="Ref # 3"/>
      <sheetName val="Comp for hashmi sb"/>
      <sheetName val="CC Wise"/>
      <sheetName val="Prdct Wise"/>
      <sheetName val="Spndl Rtr"/>
    </sheetNames>
    <sheetDataSet>
      <sheetData sheetId="0" refreshError="1"/>
      <sheetData sheetId="1" refreshError="1">
        <row r="9">
          <cell r="D9">
            <v>13607</v>
          </cell>
          <cell r="F9">
            <v>5045193507</v>
          </cell>
          <cell r="G9" t="str">
            <v>China</v>
          </cell>
          <cell r="H9" t="str">
            <v>Emamactin</v>
          </cell>
          <cell r="J9" t="str">
            <v>Kgs</v>
          </cell>
          <cell r="O9">
            <v>4969</v>
          </cell>
        </row>
        <row r="10">
          <cell r="D10">
            <v>13918</v>
          </cell>
          <cell r="F10">
            <v>5045222502</v>
          </cell>
          <cell r="G10" t="str">
            <v>USA</v>
          </cell>
          <cell r="H10" t="str">
            <v>Furadan</v>
          </cell>
          <cell r="J10" t="str">
            <v>Kgs</v>
          </cell>
          <cell r="O10">
            <v>4643</v>
          </cell>
        </row>
        <row r="11">
          <cell r="D11">
            <v>14021</v>
          </cell>
          <cell r="F11">
            <v>5045223505</v>
          </cell>
          <cell r="G11" t="str">
            <v>Indonesia</v>
          </cell>
          <cell r="H11" t="str">
            <v>Furadan</v>
          </cell>
          <cell r="J11" t="str">
            <v>Kgs</v>
          </cell>
          <cell r="O11">
            <v>3552</v>
          </cell>
        </row>
        <row r="12">
          <cell r="D12">
            <v>14876</v>
          </cell>
          <cell r="F12">
            <v>5045255507</v>
          </cell>
          <cell r="G12" t="str">
            <v>Ravenna IT</v>
          </cell>
          <cell r="H12" t="str">
            <v>Acrobat MZ</v>
          </cell>
          <cell r="J12" t="str">
            <v>Kgs</v>
          </cell>
          <cell r="O12">
            <v>4848</v>
          </cell>
        </row>
        <row r="13">
          <cell r="D13">
            <v>14875</v>
          </cell>
          <cell r="F13">
            <v>5045255508</v>
          </cell>
          <cell r="G13" t="str">
            <v>European Port</v>
          </cell>
          <cell r="H13" t="str">
            <v>Kumulus</v>
          </cell>
          <cell r="J13" t="str">
            <v>Kgs</v>
          </cell>
          <cell r="O13">
            <v>970</v>
          </cell>
        </row>
        <row r="14">
          <cell r="D14">
            <v>14999</v>
          </cell>
          <cell r="F14" t="str">
            <v>331/05/0425</v>
          </cell>
          <cell r="G14" t="str">
            <v>USA</v>
          </cell>
          <cell r="H14" t="str">
            <v>Carbofuron</v>
          </cell>
          <cell r="J14" t="str">
            <v>Kgs</v>
          </cell>
          <cell r="O14">
            <v>17185</v>
          </cell>
        </row>
        <row r="15">
          <cell r="D15">
            <v>16166</v>
          </cell>
          <cell r="F15" t="str">
            <v>331/06/0049</v>
          </cell>
          <cell r="G15" t="str">
            <v>Germany</v>
          </cell>
          <cell r="H15" t="str">
            <v>Kumulus</v>
          </cell>
          <cell r="J15" t="str">
            <v>Kgs</v>
          </cell>
          <cell r="O15">
            <v>1899</v>
          </cell>
        </row>
        <row r="16">
          <cell r="D16">
            <v>16312</v>
          </cell>
          <cell r="F16" t="str">
            <v>331/06/0093</v>
          </cell>
          <cell r="G16" t="str">
            <v>China</v>
          </cell>
          <cell r="H16" t="str">
            <v>Emamectin Benzoate</v>
          </cell>
          <cell r="J16" t="str">
            <v>Kgs</v>
          </cell>
          <cell r="O16">
            <v>8620</v>
          </cell>
        </row>
        <row r="17">
          <cell r="D17">
            <v>16311</v>
          </cell>
          <cell r="F17">
            <v>5046035501</v>
          </cell>
          <cell r="G17" t="str">
            <v>Itly</v>
          </cell>
          <cell r="H17" t="str">
            <v>Acrobat MZ</v>
          </cell>
          <cell r="J17" t="str">
            <v>Kgs</v>
          </cell>
          <cell r="O17">
            <v>4868</v>
          </cell>
        </row>
        <row r="18">
          <cell r="D18">
            <v>16473</v>
          </cell>
          <cell r="F18">
            <v>5046055501</v>
          </cell>
          <cell r="G18" t="str">
            <v>China</v>
          </cell>
          <cell r="H18" t="str">
            <v>Shincar</v>
          </cell>
          <cell r="J18" t="str">
            <v>Ltr</v>
          </cell>
          <cell r="O18">
            <v>2274</v>
          </cell>
        </row>
        <row r="19">
          <cell r="D19">
            <v>16501</v>
          </cell>
          <cell r="F19">
            <v>5046069501</v>
          </cell>
          <cell r="G19" t="str">
            <v>Itly</v>
          </cell>
          <cell r="H19" t="str">
            <v>Acrobat MZ</v>
          </cell>
          <cell r="J19" t="str">
            <v>Kgs</v>
          </cell>
          <cell r="O19">
            <v>4868</v>
          </cell>
        </row>
        <row r="20">
          <cell r="D20">
            <v>16848</v>
          </cell>
          <cell r="F20" t="str">
            <v>331/06/0216</v>
          </cell>
          <cell r="G20" t="str">
            <v>China</v>
          </cell>
          <cell r="H20" t="str">
            <v>Cartap</v>
          </cell>
          <cell r="J20" t="str">
            <v>Kgs</v>
          </cell>
          <cell r="O20">
            <v>4881</v>
          </cell>
        </row>
        <row r="21">
          <cell r="D21">
            <v>17043</v>
          </cell>
          <cell r="F21">
            <v>5046109505</v>
          </cell>
          <cell r="G21" t="str">
            <v>China</v>
          </cell>
          <cell r="H21" t="str">
            <v>Abamactin</v>
          </cell>
          <cell r="J21" t="str">
            <v>Kgs</v>
          </cell>
          <cell r="O21">
            <v>5119</v>
          </cell>
        </row>
        <row r="22">
          <cell r="D22">
            <v>17044</v>
          </cell>
          <cell r="F22" t="str">
            <v>331/06/0244</v>
          </cell>
          <cell r="G22" t="str">
            <v>China</v>
          </cell>
          <cell r="H22" t="str">
            <v>Emamectin Benzoate</v>
          </cell>
          <cell r="J22" t="str">
            <v>Kgs</v>
          </cell>
          <cell r="O22">
            <v>7398</v>
          </cell>
        </row>
        <row r="23">
          <cell r="D23">
            <v>17042</v>
          </cell>
          <cell r="F23">
            <v>5046109505</v>
          </cell>
          <cell r="G23" t="str">
            <v>China</v>
          </cell>
          <cell r="H23" t="str">
            <v>Abamactin</v>
          </cell>
          <cell r="J23" t="str">
            <v>Kgs</v>
          </cell>
          <cell r="O23">
            <v>5119</v>
          </cell>
        </row>
        <row r="24">
          <cell r="D24">
            <v>16969</v>
          </cell>
          <cell r="F24" t="str">
            <v>331/06/0204</v>
          </cell>
          <cell r="G24" t="str">
            <v>China</v>
          </cell>
          <cell r="H24" t="str">
            <v>Bumper Cotton</v>
          </cell>
          <cell r="J24" t="str">
            <v>Kgs</v>
          </cell>
          <cell r="O24">
            <v>2648</v>
          </cell>
        </row>
        <row r="25">
          <cell r="D25">
            <v>17224</v>
          </cell>
          <cell r="F25">
            <v>5046109501</v>
          </cell>
          <cell r="G25" t="str">
            <v>Itly</v>
          </cell>
          <cell r="H25" t="str">
            <v>Acrobat MZ</v>
          </cell>
          <cell r="J25" t="str">
            <v>Kgs</v>
          </cell>
          <cell r="O25">
            <v>4884</v>
          </cell>
        </row>
        <row r="26">
          <cell r="D26">
            <v>17223</v>
          </cell>
          <cell r="F26" t="str">
            <v>331/06/0224</v>
          </cell>
          <cell r="G26" t="str">
            <v>Antwerp</v>
          </cell>
          <cell r="H26" t="str">
            <v>Kumulus</v>
          </cell>
          <cell r="J26" t="str">
            <v>Kgs</v>
          </cell>
          <cell r="O26">
            <v>1954</v>
          </cell>
        </row>
        <row r="27">
          <cell r="D27">
            <v>17228</v>
          </cell>
          <cell r="F27">
            <v>5046128503</v>
          </cell>
          <cell r="G27" t="str">
            <v>China</v>
          </cell>
          <cell r="H27" t="str">
            <v>Acelan 20SL</v>
          </cell>
          <cell r="J27" t="str">
            <v>Ltr</v>
          </cell>
          <cell r="O27">
            <v>4168</v>
          </cell>
        </row>
        <row r="28">
          <cell r="D28">
            <v>17198</v>
          </cell>
          <cell r="F28" t="str">
            <v>331/06/0195</v>
          </cell>
          <cell r="G28" t="str">
            <v>USA</v>
          </cell>
          <cell r="H28" t="str">
            <v>Talstar Tech</v>
          </cell>
          <cell r="J28" t="str">
            <v>Kgs</v>
          </cell>
          <cell r="O28">
            <v>49213</v>
          </cell>
        </row>
        <row r="29">
          <cell r="D29">
            <v>17472</v>
          </cell>
          <cell r="F29" t="str">
            <v>331/06/0288</v>
          </cell>
          <cell r="G29" t="str">
            <v>Hong Kong</v>
          </cell>
          <cell r="H29" t="str">
            <v>Talstar Tech</v>
          </cell>
          <cell r="J29" t="str">
            <v>Kgs</v>
          </cell>
          <cell r="O29">
            <v>18675</v>
          </cell>
        </row>
        <row r="30">
          <cell r="D30">
            <v>17411</v>
          </cell>
          <cell r="F30" t="str">
            <v>331/06/0190</v>
          </cell>
          <cell r="G30" t="str">
            <v>Shanghai</v>
          </cell>
          <cell r="H30" t="str">
            <v>Bead mill</v>
          </cell>
          <cell r="J30" t="str">
            <v>Unit</v>
          </cell>
          <cell r="O30">
            <v>1667</v>
          </cell>
        </row>
        <row r="31">
          <cell r="D31">
            <v>17471</v>
          </cell>
          <cell r="F31" t="str">
            <v>331/06/0289</v>
          </cell>
          <cell r="G31" t="str">
            <v>USA</v>
          </cell>
          <cell r="H31" t="str">
            <v>Furadan Tech</v>
          </cell>
          <cell r="J31" t="str">
            <v>Kgs</v>
          </cell>
          <cell r="O31">
            <v>8526</v>
          </cell>
        </row>
        <row r="32">
          <cell r="D32">
            <v>17460</v>
          </cell>
          <cell r="F32" t="str">
            <v>331/06/0288</v>
          </cell>
          <cell r="G32" t="str">
            <v>New York</v>
          </cell>
          <cell r="H32" t="str">
            <v>Talstar Tech</v>
          </cell>
          <cell r="J32" t="str">
            <v>Kgs</v>
          </cell>
          <cell r="O32">
            <v>14777</v>
          </cell>
        </row>
        <row r="33">
          <cell r="D33">
            <v>17609</v>
          </cell>
          <cell r="F33">
            <v>5046188501</v>
          </cell>
          <cell r="G33" t="str">
            <v>Shanghai</v>
          </cell>
          <cell r="H33" t="str">
            <v>Acelan 20SL</v>
          </cell>
          <cell r="J33" t="str">
            <v>Ltr</v>
          </cell>
          <cell r="O33">
            <v>4218</v>
          </cell>
        </row>
        <row r="34">
          <cell r="D34">
            <v>17608</v>
          </cell>
          <cell r="F34">
            <v>5046188501</v>
          </cell>
          <cell r="G34" t="str">
            <v>Shanghai</v>
          </cell>
          <cell r="H34" t="str">
            <v>Acelan 20SL</v>
          </cell>
          <cell r="J34" t="str">
            <v>Ltr</v>
          </cell>
          <cell r="O34">
            <v>2109</v>
          </cell>
        </row>
        <row r="35">
          <cell r="D35">
            <v>17993</v>
          </cell>
          <cell r="F35">
            <v>5046233501</v>
          </cell>
          <cell r="G35" t="str">
            <v>Norfolk USA</v>
          </cell>
          <cell r="H35" t="str">
            <v>Furadan Tech</v>
          </cell>
          <cell r="J35" t="str">
            <v>Ltr</v>
          </cell>
          <cell r="O35">
            <v>17099</v>
          </cell>
        </row>
        <row r="36">
          <cell r="D36">
            <v>17885</v>
          </cell>
          <cell r="F36">
            <v>5046220501</v>
          </cell>
          <cell r="G36" t="str">
            <v>China</v>
          </cell>
          <cell r="H36" t="str">
            <v>Affinity</v>
          </cell>
          <cell r="J36" t="str">
            <v>Kgs</v>
          </cell>
          <cell r="O36">
            <v>32343</v>
          </cell>
        </row>
        <row r="37">
          <cell r="D37">
            <v>17884</v>
          </cell>
          <cell r="F37">
            <v>5046188502</v>
          </cell>
          <cell r="G37" t="str">
            <v>Houston TX</v>
          </cell>
          <cell r="H37" t="str">
            <v>Morwet D-425</v>
          </cell>
          <cell r="J37" t="str">
            <v>Kgs</v>
          </cell>
          <cell r="O37">
            <v>1731</v>
          </cell>
        </row>
        <row r="38">
          <cell r="D38">
            <v>18007</v>
          </cell>
          <cell r="F38" t="str">
            <v>331/06/0405</v>
          </cell>
          <cell r="G38" t="str">
            <v>USA</v>
          </cell>
          <cell r="H38" t="str">
            <v>Advantage</v>
          </cell>
          <cell r="J38" t="str">
            <v>Kgs</v>
          </cell>
          <cell r="O38">
            <v>5549</v>
          </cell>
        </row>
        <row r="39">
          <cell r="O39">
            <v>0</v>
          </cell>
        </row>
        <row r="40">
          <cell r="O40">
            <v>0</v>
          </cell>
        </row>
        <row r="41">
          <cell r="O41">
            <v>0</v>
          </cell>
        </row>
        <row r="42">
          <cell r="O42">
            <v>0</v>
          </cell>
        </row>
        <row r="43">
          <cell r="O43">
            <v>0</v>
          </cell>
        </row>
        <row r="44">
          <cell r="O44">
            <v>0</v>
          </cell>
        </row>
        <row r="45">
          <cell r="O45">
            <v>0</v>
          </cell>
        </row>
        <row r="46">
          <cell r="O46">
            <v>0</v>
          </cell>
        </row>
        <row r="47">
          <cell r="O47">
            <v>0</v>
          </cell>
        </row>
        <row r="48">
          <cell r="O48">
            <v>0</v>
          </cell>
        </row>
        <row r="49">
          <cell r="O49">
            <v>0</v>
          </cell>
        </row>
        <row r="50">
          <cell r="O50">
            <v>0</v>
          </cell>
        </row>
        <row r="51">
          <cell r="O51">
            <v>0</v>
          </cell>
        </row>
        <row r="52">
          <cell r="O52">
            <v>0</v>
          </cell>
        </row>
        <row r="53">
          <cell r="O53">
            <v>0</v>
          </cell>
        </row>
        <row r="54">
          <cell r="O54">
            <v>0</v>
          </cell>
        </row>
        <row r="55">
          <cell r="O55">
            <v>0</v>
          </cell>
        </row>
        <row r="56">
          <cell r="O56">
            <v>0</v>
          </cell>
        </row>
        <row r="57">
          <cell r="O57">
            <v>0</v>
          </cell>
        </row>
        <row r="58">
          <cell r="O58">
            <v>0</v>
          </cell>
        </row>
        <row r="59">
          <cell r="O59">
            <v>0</v>
          </cell>
        </row>
        <row r="60">
          <cell r="O60">
            <v>0</v>
          </cell>
        </row>
        <row r="61">
          <cell r="O61">
            <v>0</v>
          </cell>
        </row>
        <row r="62">
          <cell r="O62">
            <v>0</v>
          </cell>
        </row>
        <row r="63">
          <cell r="O63">
            <v>0</v>
          </cell>
        </row>
        <row r="64">
          <cell r="O64">
            <v>0</v>
          </cell>
        </row>
        <row r="65">
          <cell r="O65">
            <v>0</v>
          </cell>
        </row>
        <row r="66">
          <cell r="O66">
            <v>0</v>
          </cell>
        </row>
        <row r="67">
          <cell r="O67">
            <v>0</v>
          </cell>
        </row>
        <row r="68">
          <cell r="O68">
            <v>0</v>
          </cell>
        </row>
        <row r="69">
          <cell r="O69">
            <v>0</v>
          </cell>
        </row>
        <row r="70">
          <cell r="O70">
            <v>0</v>
          </cell>
        </row>
        <row r="71">
          <cell r="O71">
            <v>0</v>
          </cell>
        </row>
        <row r="72">
          <cell r="O72">
            <v>0</v>
          </cell>
        </row>
        <row r="73">
          <cell r="O73">
            <v>0</v>
          </cell>
        </row>
        <row r="74">
          <cell r="O74">
            <v>0</v>
          </cell>
        </row>
        <row r="75">
          <cell r="O75">
            <v>0</v>
          </cell>
        </row>
        <row r="76">
          <cell r="O76">
            <v>0</v>
          </cell>
        </row>
        <row r="77">
          <cell r="O77">
            <v>0</v>
          </cell>
        </row>
        <row r="78">
          <cell r="O78">
            <v>0</v>
          </cell>
        </row>
        <row r="79">
          <cell r="O79">
            <v>0</v>
          </cell>
        </row>
        <row r="80">
          <cell r="O80">
            <v>0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S3"/>
      <sheetName val="S4"/>
      <sheetName val="pkage01"/>
      <sheetName val="SV 2001"/>
      <sheetName val="Ce"/>
      <sheetName val="Adj acs bs 2001"/>
      <sheetName val="Adj acs p&amp;l 2001"/>
      <sheetName val="SIII 2001"/>
      <sheetName val="G 2001"/>
      <sheetName val="JJ 2001"/>
      <sheetName val="Repay IFC A"/>
      <sheetName val="CC Wise"/>
      <sheetName val="Prdct Wise"/>
      <sheetName val="Spndl Rtr"/>
      <sheetName val="SV_2001"/>
      <sheetName val="Adj_acs_bs_2001"/>
      <sheetName val="Adj_acs_p&amp;l_2001"/>
      <sheetName val="SIII_2001"/>
      <sheetName val="G_2001"/>
      <sheetName val="JJ_2001"/>
      <sheetName val="SV-varioline"/>
      <sheetName val="CASH-BOOK"/>
      <sheetName val="Sub HMC"/>
      <sheetName val="Grmt Ord"/>
      <sheetName val="Acct"/>
      <sheetName val="INCOME 2004"/>
      <sheetName val="INCOME_2004"/>
      <sheetName val="CC_Wise"/>
      <sheetName val="Prdct_Wise"/>
      <sheetName val="Spndl_Rtr"/>
      <sheetName val="Grmt_Ord"/>
      <sheetName val="SV_20011"/>
      <sheetName val="Adj_acs_bs_20011"/>
      <sheetName val="Adj_acs_p&amp;l_20011"/>
      <sheetName val="SIII_20011"/>
      <sheetName val="G_20011"/>
      <sheetName val="JJ_20011"/>
      <sheetName val="Repay_IFC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BASIC DATA"/>
      <sheetName val="PIVOT"/>
      <sheetName val="M. vehicles"/>
      <sheetName val="DELETIONS"/>
      <sheetName val="Imports"/>
      <sheetName val="Balance Sheet"/>
      <sheetName val="NOTES"/>
      <sheetName val="CC Wise"/>
      <sheetName val="Prdct Wise"/>
      <sheetName val="Spndl Rtr"/>
      <sheetName val="BASIC_DATA"/>
      <sheetName val="M__vehicles"/>
      <sheetName val="Balance_Sheet"/>
      <sheetName val="CC_Wise"/>
      <sheetName val="Prdct_Wise"/>
      <sheetName val="Spndl_Rtr"/>
      <sheetName val="Cash Flow - CY Workings"/>
    </sheetNames>
    <sheetDataSet>
      <sheetData sheetId="0" refreshError="1">
        <row r="1">
          <cell r="F1">
            <v>0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Oct 25~Oct 30 (2)"/>
      <sheetName val="Smry"/>
      <sheetName val="Summary"/>
      <sheetName val="Hold"/>
      <sheetName val="Cancelled"/>
      <sheetName val="All Shipments"/>
      <sheetName val="Complete Data SRs"/>
      <sheetName val="Summary (2)"/>
      <sheetName val="Oct 25~Oct 3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Plan"/>
      <sheetName val="Submission Samples"/>
      <sheetName val="Summary"/>
      <sheetName val="Revenue-Fire-Marine-Motor"/>
      <sheetName val="Submission_Samples"/>
      <sheetName val="PD Smpl Status"/>
      <sheetName val="Inventory"/>
      <sheetName val="Imports"/>
      <sheetName val="Submission_Samples1"/>
      <sheetName val="CC Wise"/>
      <sheetName val="Prdct Wise"/>
      <sheetName val="Spndl R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REPORT"/>
      <sheetName val="B-Sheet"/>
      <sheetName val="PL"/>
      <sheetName val="C-FLOW"/>
      <sheetName val="Equity"/>
      <sheetName val="Notes"/>
      <sheetName val="segmentwise result"/>
      <sheetName val="P&amp;L, CF and Notes"/>
      <sheetName val="segmentwise_result"/>
      <sheetName val="segmentwise_result1"/>
      <sheetName val="P&amp;L,_CF_and_Notes"/>
      <sheetName val="Note 6 to 3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/>
      <sheetData sheetId="10"/>
      <sheetData sheetId="11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3"/>
      <sheetName val="Sheet3 (2)"/>
      <sheetName val="Insurance "/>
      <sheetName val="Gratuity"/>
      <sheetName val="FEB 2000"/>
      <sheetName val="UNIT NO 1"/>
      <sheetName val="UNIT NO 2"/>
      <sheetName val="UNIT 4 "/>
      <sheetName val="Lycra"/>
      <sheetName val="Lycra (2)"/>
      <sheetName val="Purchases"/>
      <sheetName val="Tranfd From U3"/>
      <sheetName val="Issue"/>
      <sheetName val="Sheet4"/>
      <sheetName val="Quantitative"/>
      <sheetName val="Sale Rec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Tax depreciation (2)"/>
      <sheetName val="Computation"/>
      <sheetName val="Tax depreciation"/>
      <sheetName val="DIs(GL)"/>
      <sheetName val="lease rentals "/>
    </sheetNames>
    <sheetDataSet>
      <sheetData sheetId="0"/>
      <sheetData sheetId="1"/>
      <sheetData sheetId="2"/>
      <sheetData sheetId="3">
        <row r="9">
          <cell r="M9">
            <v>6000000</v>
          </cell>
        </row>
      </sheetData>
      <sheetData sheetId="4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Currency"/>
      <sheetName val="Cover"/>
      <sheetName val="Indicators"/>
      <sheetName val="Currency Data"/>
      <sheetName val="Profit and Loss"/>
      <sheetName val="OCF-S&amp;U"/>
      <sheetName val="Cash Conversion Cycle"/>
      <sheetName val="Balance Sheet"/>
      <sheetName val="Int. Net Funds"/>
      <sheetName val="Divs &amp; Distr. Reserv."/>
      <sheetName val="Taxation"/>
      <sheetName val="Structure"/>
      <sheetName val="Banking"/>
      <sheetName val="Checks"/>
    </sheetNames>
    <sheetDataSet>
      <sheetData sheetId="0" refreshError="1">
        <row r="7">
          <cell r="C7" t="str">
            <v>Pakistan</v>
          </cell>
        </row>
        <row r="9">
          <cell r="F9" t="str">
            <v>Unilever Pakistan Limited</v>
          </cell>
        </row>
        <row r="11">
          <cell r="F11" t="str">
            <v>Rupee</v>
          </cell>
        </row>
        <row r="13">
          <cell r="C13" t="str">
            <v>Millions</v>
          </cell>
        </row>
        <row r="15">
          <cell r="F15">
            <v>5.6070000000000002E-2</v>
          </cell>
        </row>
      </sheetData>
      <sheetData sheetId="1" refreshError="1"/>
      <sheetData sheetId="2"/>
      <sheetData sheetId="3" refreshError="1"/>
      <sheetData sheetId="4"/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HO"/>
      <sheetName val="Cap Sch (YTD) (2)"/>
      <sheetName val="FA Movmnt Schedule"/>
      <sheetName val="Disposal Schedule"/>
      <sheetName val="Disposal Details-Note 43"/>
      <sheetName val="Capex by Projec"/>
      <sheetName val="Cap Sch (QTR)"/>
      <sheetName val="Cap Sch (YTD)"/>
      <sheetName val="Categorywise FA Details"/>
      <sheetName val="depn"/>
      <sheetName val="Alloc GBV"/>
      <sheetName val="Classwise FA Details"/>
      <sheetName val="CWIP Details"/>
      <sheetName val="1st QYR"/>
      <sheetName val="CP STATytd"/>
      <sheetName val="Capital Commitments"/>
      <sheetName val="FA SCH"/>
      <sheetName val="COMMIT"/>
      <sheetName val="Shifts Worked"/>
      <sheetName val="KF"/>
      <sheetName val="TEA"/>
      <sheetName val="WALLS"/>
      <sheetName val="POLKA"/>
      <sheetName val="ICECREAM"/>
      <sheetName val="Sheet4"/>
      <sheetName val="TOT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B10" t="str">
            <v>RF97313</v>
          </cell>
          <cell r="C10" t="str">
            <v>UPGRADING AIR COND. FACILITY OF MOOASAC STORE</v>
          </cell>
        </row>
        <row r="11">
          <cell r="B11" t="str">
            <v>RF97315</v>
          </cell>
          <cell r="C11" t="str">
            <v>HARD SOAP DEBOTTLENECKING</v>
          </cell>
        </row>
        <row r="12">
          <cell r="B12" t="str">
            <v>RF98306</v>
          </cell>
          <cell r="C12" t="str">
            <v>REP/ADD OF PLANT EQUIP FOR SOAP MANUFACTURING</v>
          </cell>
        </row>
        <row r="13">
          <cell r="B13" t="str">
            <v>RF00306</v>
          </cell>
          <cell r="C13" t="str">
            <v>T/SOAP WRAPPING  CAPACITY EXPANSION (ACMA-711)</v>
          </cell>
        </row>
        <row r="14">
          <cell r="B14" t="str">
            <v>RF01304</v>
          </cell>
          <cell r="C14" t="str">
            <v>TABLET COUNTERS FOR HARD SOAP LINES</v>
          </cell>
        </row>
        <row r="15">
          <cell r="B15" t="str">
            <v>RF99304</v>
          </cell>
          <cell r="C15" t="str">
            <v>RATIONALISATION OF TOILET SOAP LINES</v>
          </cell>
        </row>
        <row r="16">
          <cell r="B16" t="str">
            <v>RF99306</v>
          </cell>
          <cell r="C16" t="str">
            <v>REP/ADD OF PLANT EQUIPMENT AT RF</v>
          </cell>
        </row>
        <row r="17">
          <cell r="B17" t="str">
            <v>RF01307</v>
          </cell>
          <cell r="C17" t="str">
            <v>SAFETY UPGRADATION OF ELECTRICAL SYSTEM IN SOAPERY</v>
          </cell>
        </row>
        <row r="18">
          <cell r="B18" t="str">
            <v>RF02302</v>
          </cell>
          <cell r="C18" t="str">
            <v>DEBOTTLENECKING  3RD TLT</v>
          </cell>
        </row>
        <row r="19">
          <cell r="B19" t="str">
            <v>RF03301</v>
          </cell>
          <cell r="C19" t="str">
            <v>PROJECT CRYSTAL</v>
          </cell>
        </row>
        <row r="20">
          <cell r="B20" t="str">
            <v>RF03302</v>
          </cell>
          <cell r="C20" t="str">
            <v>INTERIM ARRANGMENT OF NEW L/B</v>
          </cell>
        </row>
        <row r="21">
          <cell r="B21" t="str">
            <v>RF03310</v>
          </cell>
        </row>
        <row r="22">
          <cell r="B22" t="str">
            <v>RF01308</v>
          </cell>
          <cell r="C22" t="str">
            <v>PILOT PLANT FOR SOAPS</v>
          </cell>
        </row>
        <row r="23">
          <cell r="B23" t="str">
            <v>RF01311</v>
          </cell>
          <cell r="C23" t="str">
            <v>CONVERSION OF H.SOAP PROCEESING TO BATCH SWISS</v>
          </cell>
        </row>
        <row r="24">
          <cell r="B24" t="str">
            <v>RF02303</v>
          </cell>
          <cell r="C24" t="str">
            <v>CONVERSION OF H.SOAP PROCEESING TO BATCH SWISS-ii</v>
          </cell>
        </row>
        <row r="25">
          <cell r="B25" t="str">
            <v>RF02305</v>
          </cell>
          <cell r="C25" t="str">
            <v>ADDITIVE DOSING TLT SOAP</v>
          </cell>
        </row>
        <row r="26">
          <cell r="B26" t="str">
            <v>RF02307</v>
          </cell>
          <cell r="C26" t="str">
            <v>ENHANCEMENT IN BLEA CAPA</v>
          </cell>
        </row>
        <row r="27">
          <cell r="B27" t="str">
            <v>RF01312</v>
          </cell>
          <cell r="C27" t="str">
            <v>FACILITIES FOR DISTILLED FATTY ACIDS &amp;ALTERNATE FATS AT RF</v>
          </cell>
        </row>
        <row r="28">
          <cell r="C28" t="str">
            <v>SUB TOTAL PERSONAL WASH</v>
          </cell>
        </row>
        <row r="29">
          <cell r="C29" t="str">
            <v>HCP</v>
          </cell>
        </row>
        <row r="30">
          <cell r="B30" t="str">
            <v>RF98308</v>
          </cell>
          <cell r="C30" t="str">
            <v>PRODCTIVITY HEALTH &amp; ENVOIRMENTAL IMPROVEMENT</v>
          </cell>
        </row>
        <row r="31">
          <cell r="B31" t="str">
            <v>RF02301</v>
          </cell>
          <cell r="C31" t="str">
            <v>FLOW WRAPING OF NSD BARS</v>
          </cell>
        </row>
        <row r="32">
          <cell r="B32" t="str">
            <v>RF01302</v>
          </cell>
          <cell r="C32" t="str">
            <v>FLOW WRAP MACHINE FOR VIM LONG BAR</v>
          </cell>
        </row>
        <row r="33">
          <cell r="C33" t="str">
            <v>SUB TOTAL HCP</v>
          </cell>
        </row>
        <row r="34">
          <cell r="C34" t="str">
            <v>P.P.PLANT</v>
          </cell>
        </row>
        <row r="35">
          <cell r="B35" t="str">
            <v>RF99307</v>
          </cell>
          <cell r="C35" t="str">
            <v>UPGRADING  SHAMPOO MANUFACTURING FACILITY DLL</v>
          </cell>
        </row>
        <row r="36">
          <cell r="B36" t="str">
            <v>EX LCL</v>
          </cell>
          <cell r="C36" t="str">
            <v>EX LCL BUILDING</v>
          </cell>
        </row>
        <row r="37">
          <cell r="B37" t="str">
            <v>RF01301</v>
          </cell>
          <cell r="C37" t="str">
            <v>BOSSAR MACHINE WITH FLOW WRAPER UD/RD</v>
          </cell>
        </row>
        <row r="38">
          <cell r="B38" t="str">
            <v>RF9914</v>
          </cell>
          <cell r="C38" t="str">
            <v>OMAG C3/8 FOR PP SACHET  CAPACITY ENHANCEMENT RD</v>
          </cell>
        </row>
        <row r="39">
          <cell r="B39" t="str">
            <v>RF00303</v>
          </cell>
          <cell r="C39" t="str">
            <v>PERS, PRODUCTS  MANUFACTURING CAPACITY EXPANSION UD/TD/RD</v>
          </cell>
        </row>
        <row r="40">
          <cell r="B40" t="str">
            <v>RF00307</v>
          </cell>
          <cell r="C40" t="str">
            <v>P P MANUFACTURING CAPACITY EXPANSION-DENTAL</v>
          </cell>
        </row>
        <row r="41">
          <cell r="B41" t="str">
            <v>RF00309</v>
          </cell>
          <cell r="C41" t="str">
            <v>IMPROVEMENT OF HYGIENIC CONDITION PACKING HALL DLL UD/TD</v>
          </cell>
        </row>
        <row r="42">
          <cell r="B42" t="str">
            <v>RF99308</v>
          </cell>
          <cell r="C42" t="str">
            <v>UPGRADING  T/PASTE MANUFACTURING FACILITY DLL</v>
          </cell>
        </row>
        <row r="43">
          <cell r="B43" t="str">
            <v>RF99310</v>
          </cell>
          <cell r="C43" t="str">
            <v>PLANT &amp; EQUIPMENT FOR PP OPRATION AT RF TD/RD</v>
          </cell>
        </row>
        <row r="44">
          <cell r="B44" t="str">
            <v>RF99309</v>
          </cell>
          <cell r="C44" t="str">
            <v>REP/ADD OF PP EQUIPMENT AT RF UD/RD</v>
          </cell>
        </row>
        <row r="45">
          <cell r="B45" t="str">
            <v>RF99302</v>
          </cell>
          <cell r="C45" t="str">
            <v>PACKING MACHINES FOR PROJECT BIG NOSE T/PASTE</v>
          </cell>
        </row>
        <row r="46">
          <cell r="C46" t="str">
            <v>SUB TOTAL PP</v>
          </cell>
        </row>
        <row r="47">
          <cell r="C47" t="str">
            <v>FEBRIC WASH</v>
          </cell>
        </row>
        <row r="48">
          <cell r="B48" t="str">
            <v>RF00301</v>
          </cell>
          <cell r="C48" t="str">
            <v xml:space="preserve"> SACHET  MACHINES   FOR  WHEEL  40 GRMS  5 NOS FCL</v>
          </cell>
        </row>
        <row r="49">
          <cell r="B49" t="str">
            <v>RF00310</v>
          </cell>
          <cell r="C49" t="str">
            <v>DEVELOPMENT PE SACHET M/C FOR DETERGENT FCL</v>
          </cell>
        </row>
        <row r="50">
          <cell r="B50" t="str">
            <v>RF00311</v>
          </cell>
          <cell r="C50" t="str">
            <v>WHEEL -MOBILE MANUFACTURING UNIT FCL</v>
          </cell>
        </row>
        <row r="51">
          <cell r="C51" t="str">
            <v>SUB TOTAL FEBRIC WASH</v>
          </cell>
        </row>
        <row r="52">
          <cell r="C52" t="str">
            <v>OTHERS</v>
          </cell>
        </row>
        <row r="53">
          <cell r="B53" t="str">
            <v>RF98305</v>
          </cell>
          <cell r="C53" t="str">
            <v>REPLACEMENT &amp; ADDITION OF  ADMIN ITEMS</v>
          </cell>
        </row>
        <row r="54">
          <cell r="B54" t="str">
            <v>RF00308</v>
          </cell>
          <cell r="C54" t="str">
            <v>PERS, PRODUCTS  MANUFACTURING CAPACITY EXPANSION</v>
          </cell>
        </row>
        <row r="55">
          <cell r="B55" t="str">
            <v>RF00302</v>
          </cell>
          <cell r="C55" t="str">
            <v>UPGRADING  OF FACTORY ENGINEERING SERVICES RF</v>
          </cell>
        </row>
        <row r="56">
          <cell r="B56" t="str">
            <v>RF01303</v>
          </cell>
          <cell r="C56" t="str">
            <v>REP. OF FLAD LOCKERS &amp; RENNOVATION OF C-TYPE</v>
          </cell>
        </row>
        <row r="57">
          <cell r="B57" t="str">
            <v>RYK0101</v>
          </cell>
          <cell r="C57" t="str">
            <v>REPLACEMENT &amp; ADDITION OF MISC PLANT &amp; EQUIPMENT</v>
          </cell>
        </row>
        <row r="58">
          <cell r="B58" t="str">
            <v>RF00304</v>
          </cell>
          <cell r="C58" t="str">
            <v>REPLACEMENT &amp; ADDITION OF LABORATORY EQUIPMENT</v>
          </cell>
        </row>
        <row r="59">
          <cell r="B59" t="str">
            <v>RF00305</v>
          </cell>
          <cell r="C59" t="str">
            <v>RATIONALISATION OF THE  UPS AT RF</v>
          </cell>
        </row>
        <row r="60">
          <cell r="B60" t="str">
            <v>RF98311</v>
          </cell>
          <cell r="C60" t="str">
            <v>SAFETY UPGRADATION OF R.F</v>
          </cell>
        </row>
        <row r="61">
          <cell r="B61" t="str">
            <v>RF99305</v>
          </cell>
          <cell r="C61" t="str">
            <v>IMPLEMENTATION OF HAZOP PROJECT AT RF</v>
          </cell>
        </row>
        <row r="62">
          <cell r="B62" t="str">
            <v>RF01305</v>
          </cell>
          <cell r="C62" t="str">
            <v>SYNCHRONIZED FINISHED SOAP HANDLING AT RF</v>
          </cell>
        </row>
        <row r="63">
          <cell r="B63" t="str">
            <v>RF01306</v>
          </cell>
          <cell r="C63" t="str">
            <v>UPGRADATION OF FACTORY &amp;ESTATE PANELS</v>
          </cell>
        </row>
        <row r="64">
          <cell r="B64" t="str">
            <v>RF01309</v>
          </cell>
          <cell r="C64" t="str">
            <v>STEAM MEASURING INSTRUMENT FOR RF</v>
          </cell>
        </row>
        <row r="65">
          <cell r="B65" t="str">
            <v>RF01310</v>
          </cell>
          <cell r="C65" t="str">
            <v>REP/ADD OF QUALITY ASSURANCE EQUIPMENT AT RF</v>
          </cell>
        </row>
        <row r="66">
          <cell r="B66" t="str">
            <v>RF01313</v>
          </cell>
          <cell r="C66" t="str">
            <v>REP/ADD OF VARIOUS FACTORY ITEMS</v>
          </cell>
        </row>
        <row r="67">
          <cell r="B67" t="str">
            <v>RF0101R2</v>
          </cell>
          <cell r="C67" t="str">
            <v>REFURBISHMENT OF RF MAIN OFFICE BUILDING</v>
          </cell>
        </row>
        <row r="68">
          <cell r="B68" t="str">
            <v>RYK0205</v>
          </cell>
          <cell r="C68" t="str">
            <v>REP.&amp; ADDITION OF ADMIN ITEMS</v>
          </cell>
        </row>
        <row r="69">
          <cell r="B69" t="str">
            <v>RYK0201</v>
          </cell>
          <cell r="C69" t="str">
            <v>REP.&amp; ADDITION OF ADMIN ITEMS</v>
          </cell>
        </row>
        <row r="70">
          <cell r="B70" t="str">
            <v>RYK0103</v>
          </cell>
          <cell r="C70" t="str">
            <v>FACILITIES FOR MINILAB AT EFFULUENT TREATMENT PLANT</v>
          </cell>
        </row>
        <row r="71">
          <cell r="B71" t="str">
            <v>RYK0202</v>
          </cell>
          <cell r="C71" t="str">
            <v>REP.&amp; ADDITION OF ADMIN ITEMS</v>
          </cell>
        </row>
        <row r="72">
          <cell r="B72" t="str">
            <v>RYK0204</v>
          </cell>
          <cell r="C72" t="str">
            <v xml:space="preserve">REPLACEMENT &amp; ADDITION OF ADMIN ITEMS (PART II  ) </v>
          </cell>
        </row>
        <row r="73">
          <cell r="B73" t="str">
            <v>RYK0301</v>
          </cell>
          <cell r="C73" t="str">
            <v xml:space="preserve">MISC. ADMIN ITEMS </v>
          </cell>
        </row>
        <row r="74">
          <cell r="B74" t="str">
            <v>RYK0302</v>
          </cell>
          <cell r="C74" t="str">
            <v>ADDTION OF MISC. ADMIN ITEMS (PART 11)  TV,DVD,VCR(F.Canteen)</v>
          </cell>
        </row>
        <row r="75">
          <cell r="B75" t="str">
            <v>RYK0104</v>
          </cell>
          <cell r="C75" t="str">
            <v>COMPONANTS FOR SOAP STAMPER-ASIL</v>
          </cell>
        </row>
        <row r="76">
          <cell r="C76" t="str">
            <v>Total</v>
          </cell>
        </row>
        <row r="77">
          <cell r="C77" t="str">
            <v>GRAND TOTAL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titolo"/>
      <sheetName val="MANUTEN"/>
      <sheetName val="FATTMENSILE"/>
      <sheetName val="CTERINO"/>
      <sheetName val="VENDITE.XLS"/>
      <sheetName val="INVESTiMAMMORT.XLS"/>
      <sheetName val="COSTIOPERAT.XLS"/>
      <sheetName val="FINAZIAMENTI"/>
      <sheetName val="FONTIFINANZ.XLS"/>
      <sheetName val="CIRCOLANTE.XLS"/>
      <sheetName val="STATEMENTS.XLS"/>
      <sheetName val="BREAKEVEN"/>
      <sheetName val="RENDIMENTI.XLS"/>
      <sheetName val="QUOZIENTIBIL."/>
      <sheetName val="Balanc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Tax Comp (2)"/>
      <sheetName val="Tax Comp"/>
      <sheetName val="ILL-Rental Received"/>
      <sheetName val="FABM-Rental Received"/>
      <sheetName val="ILL-Finance Income"/>
      <sheetName val="Consolid Lease Dep."/>
      <sheetName val="Consolid Lease Matured"/>
      <sheetName val="Consolid Lease Terminated"/>
      <sheetName val="Tax Dep. Own Asset"/>
      <sheetName val="FA-Disposal-Gain-Loss-Final-Det"/>
      <sheetName val="Recon-CG-DI"/>
      <sheetName val="Dividend Income"/>
      <sheetName val="Commissin Income"/>
      <sheetName val="Allocation of expenses"/>
      <sheetName val="Donation"/>
      <sheetName val="Tax Deduction-1"/>
      <sheetName val="T665-01"/>
      <sheetName val="T-Shares"/>
      <sheetName val="T665-03"/>
      <sheetName val="T665-04"/>
      <sheetName val="CIBG-665-05"/>
      <sheetName val="Usege Fee (SBLC)"/>
      <sheetName val="T665-06"/>
      <sheetName val="FABM"/>
      <sheetName val="TDep"/>
      <sheetName val="LeaDep-Only FABM"/>
      <sheetName val="FA-Disposal-Gain-Loss"/>
      <sheetName val="OwnDep"/>
      <sheetName val="TP1"/>
      <sheetName val="TP2"/>
      <sheetName val="Application DITR"/>
      <sheetName val="1-151 (3)"/>
      <sheetName val="Rentals-SAM KH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Cutt"/>
      <sheetName val="Apr-06"/>
      <sheetName val="May-06"/>
      <sheetName val="Jun-06"/>
      <sheetName val="Jul-06"/>
      <sheetName val="Aug-06"/>
      <sheetName val="Sep-06"/>
      <sheetName val="Sheet3"/>
    </sheetNames>
    <sheetDataSet>
      <sheetData sheetId="0" refreshError="1">
        <row r="2">
          <cell r="B2" t="str">
            <v>Daily Text &amp; Cutting Chemical Issue Rpt</v>
          </cell>
          <cell r="AH2">
            <v>38718</v>
          </cell>
        </row>
        <row r="3">
          <cell r="B3" t="str">
            <v>#</v>
          </cell>
          <cell r="C3" t="str">
            <v>Chemical Name</v>
          </cell>
          <cell r="D3" t="str">
            <v>Unit</v>
          </cell>
          <cell r="E3" t="str">
            <v>Total</v>
          </cell>
          <cell r="F3">
            <v>38718</v>
          </cell>
          <cell r="G3">
            <v>38719</v>
          </cell>
          <cell r="H3">
            <v>38720</v>
          </cell>
          <cell r="I3">
            <v>38721</v>
          </cell>
          <cell r="J3">
            <v>38722</v>
          </cell>
          <cell r="K3">
            <v>38723</v>
          </cell>
          <cell r="L3">
            <v>38724</v>
          </cell>
          <cell r="M3">
            <v>38725</v>
          </cell>
          <cell r="N3">
            <v>38726</v>
          </cell>
          <cell r="O3">
            <v>38727</v>
          </cell>
          <cell r="P3">
            <v>38728</v>
          </cell>
          <cell r="Q3">
            <v>38729</v>
          </cell>
          <cell r="R3">
            <v>38730</v>
          </cell>
          <cell r="S3">
            <v>38731</v>
          </cell>
          <cell r="T3">
            <v>38732</v>
          </cell>
          <cell r="U3">
            <v>38733</v>
          </cell>
          <cell r="V3">
            <v>38734</v>
          </cell>
          <cell r="W3">
            <v>38735</v>
          </cell>
          <cell r="X3">
            <v>38736</v>
          </cell>
          <cell r="Y3">
            <v>38737</v>
          </cell>
          <cell r="Z3">
            <v>38738</v>
          </cell>
          <cell r="AA3">
            <v>38739</v>
          </cell>
          <cell r="AB3">
            <v>38740</v>
          </cell>
          <cell r="AC3">
            <v>38741</v>
          </cell>
          <cell r="AD3">
            <v>38742</v>
          </cell>
          <cell r="AE3">
            <v>38743</v>
          </cell>
          <cell r="AF3">
            <v>38744</v>
          </cell>
          <cell r="AG3">
            <v>38745</v>
          </cell>
          <cell r="AH3">
            <v>38746</v>
          </cell>
          <cell r="AI3">
            <v>38747</v>
          </cell>
          <cell r="AJ3">
            <v>38748</v>
          </cell>
        </row>
        <row r="4">
          <cell r="B4">
            <v>1</v>
          </cell>
          <cell r="C4" t="str">
            <v>Acetic Acid</v>
          </cell>
          <cell r="D4" t="str">
            <v>Ltr</v>
          </cell>
          <cell r="E4">
            <v>61.600000000000009</v>
          </cell>
          <cell r="G4">
            <v>1</v>
          </cell>
          <cell r="H4">
            <v>3.8</v>
          </cell>
          <cell r="J4">
            <v>6.8</v>
          </cell>
          <cell r="K4">
            <v>2.2000000000000002</v>
          </cell>
          <cell r="U4">
            <v>13</v>
          </cell>
          <cell r="V4">
            <v>4</v>
          </cell>
          <cell r="X4">
            <v>2.2000000000000002</v>
          </cell>
          <cell r="AC4">
            <v>4.4000000000000004</v>
          </cell>
          <cell r="AE4">
            <v>3</v>
          </cell>
          <cell r="AF4">
            <v>2.2000000000000002</v>
          </cell>
          <cell r="AI4">
            <v>16.8</v>
          </cell>
          <cell r="AJ4">
            <v>2.2000000000000002</v>
          </cell>
        </row>
        <row r="5">
          <cell r="B5">
            <v>2</v>
          </cell>
          <cell r="C5" t="str">
            <v>Adasil ME</v>
          </cell>
          <cell r="D5" t="str">
            <v>Mltr</v>
          </cell>
          <cell r="E5">
            <v>0</v>
          </cell>
        </row>
        <row r="6">
          <cell r="B6">
            <v>3</v>
          </cell>
          <cell r="C6" t="str">
            <v>Antistain  PS</v>
          </cell>
          <cell r="D6" t="str">
            <v>Ltr</v>
          </cell>
          <cell r="E6">
            <v>114</v>
          </cell>
          <cell r="G6">
            <v>4</v>
          </cell>
          <cell r="J6">
            <v>22</v>
          </cell>
          <cell r="K6">
            <v>3</v>
          </cell>
          <cell r="U6">
            <v>42</v>
          </cell>
          <cell r="V6">
            <v>16</v>
          </cell>
          <cell r="X6">
            <v>2</v>
          </cell>
          <cell r="AC6">
            <v>6</v>
          </cell>
          <cell r="AE6">
            <v>6</v>
          </cell>
          <cell r="AF6">
            <v>2</v>
          </cell>
          <cell r="AI6">
            <v>8</v>
          </cell>
          <cell r="AJ6">
            <v>3</v>
          </cell>
        </row>
        <row r="7">
          <cell r="B7">
            <v>4</v>
          </cell>
          <cell r="C7" t="str">
            <v>Aquazym 240ML</v>
          </cell>
          <cell r="D7" t="str">
            <v>Ltr</v>
          </cell>
          <cell r="E7">
            <v>0</v>
          </cell>
        </row>
        <row r="8">
          <cell r="B8">
            <v>5</v>
          </cell>
          <cell r="C8" t="str">
            <v>Belfasin     P 44</v>
          </cell>
          <cell r="D8" t="str">
            <v>Ltr</v>
          </cell>
          <cell r="E8">
            <v>0</v>
          </cell>
        </row>
        <row r="9">
          <cell r="B9">
            <v>6</v>
          </cell>
          <cell r="C9" t="str">
            <v>Belfasin     P 615</v>
          </cell>
          <cell r="D9" t="str">
            <v>Ltr</v>
          </cell>
          <cell r="E9">
            <v>6</v>
          </cell>
          <cell r="AC9">
            <v>6</v>
          </cell>
        </row>
        <row r="10">
          <cell r="B10">
            <v>7</v>
          </cell>
          <cell r="C10" t="str">
            <v>Beso Soft  Euk  (Basf)</v>
          </cell>
          <cell r="D10" t="str">
            <v>Ltr</v>
          </cell>
          <cell r="E10">
            <v>0</v>
          </cell>
        </row>
        <row r="11">
          <cell r="B11">
            <v>8</v>
          </cell>
          <cell r="C11" t="str">
            <v>Brown AGL</v>
          </cell>
          <cell r="D11" t="str">
            <v>Gms</v>
          </cell>
          <cell r="E11">
            <v>0</v>
          </cell>
        </row>
        <row r="12">
          <cell r="B12">
            <v>9</v>
          </cell>
          <cell r="C12" t="str">
            <v>Caustic Soda / NaOH</v>
          </cell>
          <cell r="D12" t="str">
            <v>Kg</v>
          </cell>
          <cell r="E12">
            <v>0</v>
          </cell>
        </row>
        <row r="13">
          <cell r="B13">
            <v>10</v>
          </cell>
          <cell r="C13" t="str">
            <v>Denilite</v>
          </cell>
          <cell r="D13" t="str">
            <v>Kg</v>
          </cell>
          <cell r="E13">
            <v>0</v>
          </cell>
        </row>
        <row r="14">
          <cell r="B14">
            <v>11</v>
          </cell>
          <cell r="C14" t="str">
            <v>Denimax BT</v>
          </cell>
          <cell r="D14" t="str">
            <v>Kg</v>
          </cell>
          <cell r="E14">
            <v>77</v>
          </cell>
          <cell r="G14">
            <v>1.5</v>
          </cell>
          <cell r="H14">
            <v>7</v>
          </cell>
          <cell r="J14">
            <v>9</v>
          </cell>
          <cell r="K14">
            <v>1.5</v>
          </cell>
          <cell r="U14">
            <v>20</v>
          </cell>
          <cell r="V14">
            <v>6</v>
          </cell>
          <cell r="X14">
            <v>2</v>
          </cell>
          <cell r="AC14">
            <v>4</v>
          </cell>
          <cell r="AE14">
            <v>4.5</v>
          </cell>
          <cell r="AF14">
            <v>1.5</v>
          </cell>
          <cell r="AI14">
            <v>18</v>
          </cell>
          <cell r="AJ14">
            <v>2</v>
          </cell>
        </row>
        <row r="15">
          <cell r="B15">
            <v>12</v>
          </cell>
          <cell r="C15" t="str">
            <v>Denykem CG3</v>
          </cell>
          <cell r="D15" t="str">
            <v>Kg</v>
          </cell>
          <cell r="E15">
            <v>0</v>
          </cell>
        </row>
        <row r="16">
          <cell r="B16">
            <v>13</v>
          </cell>
          <cell r="C16" t="str">
            <v>Denykem Grey</v>
          </cell>
          <cell r="D16" t="str">
            <v>Kg</v>
          </cell>
          <cell r="E16">
            <v>0</v>
          </cell>
        </row>
        <row r="17">
          <cell r="B17">
            <v>14</v>
          </cell>
          <cell r="C17" t="str">
            <v>Fixanol PN D</v>
          </cell>
          <cell r="D17" t="str">
            <v>Ltr</v>
          </cell>
          <cell r="E17">
            <v>0</v>
          </cell>
        </row>
        <row r="18">
          <cell r="B18">
            <v>15</v>
          </cell>
          <cell r="C18" t="str">
            <v>Foryl CP</v>
          </cell>
          <cell r="D18" t="str">
            <v>Ltr</v>
          </cell>
          <cell r="E18">
            <v>125.29999999999998</v>
          </cell>
          <cell r="G18">
            <v>3.8</v>
          </cell>
          <cell r="H18">
            <v>14</v>
          </cell>
          <cell r="J18">
            <v>21.999999999999996</v>
          </cell>
          <cell r="K18">
            <v>3.4</v>
          </cell>
          <cell r="U18">
            <v>11</v>
          </cell>
          <cell r="X18">
            <v>3.4</v>
          </cell>
          <cell r="AC18">
            <v>6.8</v>
          </cell>
          <cell r="AE18">
            <v>9.8999999999999986</v>
          </cell>
          <cell r="AF18">
            <v>3.4</v>
          </cell>
          <cell r="AI18">
            <v>40.799999999999997</v>
          </cell>
          <cell r="AJ18">
            <v>6.8</v>
          </cell>
        </row>
        <row r="19">
          <cell r="B19">
            <v>16</v>
          </cell>
          <cell r="C19" t="str">
            <v>Hydrogen Per Oxide/H2O2</v>
          </cell>
          <cell r="D19" t="str">
            <v>Ltr</v>
          </cell>
          <cell r="E19">
            <v>187.34</v>
          </cell>
          <cell r="U19">
            <v>99.94</v>
          </cell>
          <cell r="V19">
            <v>30.24</v>
          </cell>
          <cell r="AC19">
            <v>22.6</v>
          </cell>
          <cell r="AE19">
            <v>15</v>
          </cell>
          <cell r="AI19">
            <v>12</v>
          </cell>
          <cell r="AJ19">
            <v>7.56</v>
          </cell>
        </row>
        <row r="20">
          <cell r="B20">
            <v>17</v>
          </cell>
          <cell r="C20" t="str">
            <v>Kmno4</v>
          </cell>
          <cell r="D20" t="str">
            <v>Gms</v>
          </cell>
          <cell r="E20">
            <v>0</v>
          </cell>
        </row>
        <row r="21">
          <cell r="B21">
            <v>18</v>
          </cell>
          <cell r="C21" t="str">
            <v>Lenetol EH-DS</v>
          </cell>
          <cell r="D21" t="str">
            <v>Ltr</v>
          </cell>
          <cell r="E21">
            <v>125.5</v>
          </cell>
          <cell r="G21">
            <v>2.5</v>
          </cell>
          <cell r="H21">
            <v>10.5</v>
          </cell>
          <cell r="J21">
            <v>17.5</v>
          </cell>
          <cell r="K21">
            <v>3</v>
          </cell>
          <cell r="U21">
            <v>34</v>
          </cell>
          <cell r="V21">
            <v>10</v>
          </cell>
          <cell r="X21">
            <v>3</v>
          </cell>
          <cell r="AC21">
            <v>6</v>
          </cell>
          <cell r="AE21">
            <v>6</v>
          </cell>
          <cell r="AF21">
            <v>3</v>
          </cell>
          <cell r="AI21">
            <v>24</v>
          </cell>
          <cell r="AJ21">
            <v>6</v>
          </cell>
        </row>
        <row r="22">
          <cell r="B22">
            <v>19</v>
          </cell>
          <cell r="C22" t="str">
            <v>Pumice Stone</v>
          </cell>
          <cell r="D22" t="str">
            <v>Kg</v>
          </cell>
          <cell r="E22">
            <v>2700</v>
          </cell>
          <cell r="G22">
            <v>30</v>
          </cell>
          <cell r="H22">
            <v>240</v>
          </cell>
          <cell r="J22">
            <v>150</v>
          </cell>
          <cell r="K22">
            <v>60</v>
          </cell>
          <cell r="U22">
            <v>780</v>
          </cell>
          <cell r="V22">
            <v>240</v>
          </cell>
          <cell r="X22">
            <v>60</v>
          </cell>
          <cell r="AC22">
            <v>120</v>
          </cell>
          <cell r="AE22">
            <v>180</v>
          </cell>
          <cell r="AF22">
            <v>60</v>
          </cell>
          <cell r="AI22">
            <v>720</v>
          </cell>
          <cell r="AJ22">
            <v>60</v>
          </cell>
        </row>
        <row r="23">
          <cell r="B23">
            <v>20</v>
          </cell>
          <cell r="C23" t="str">
            <v>S. Chloride  (Salt)</v>
          </cell>
          <cell r="D23" t="str">
            <v>Kg</v>
          </cell>
          <cell r="E23">
            <v>40</v>
          </cell>
          <cell r="G23">
            <v>5.5</v>
          </cell>
          <cell r="J23">
            <v>16.5</v>
          </cell>
          <cell r="U23">
            <v>6</v>
          </cell>
          <cell r="AE23">
            <v>9</v>
          </cell>
          <cell r="AJ23">
            <v>3</v>
          </cell>
        </row>
        <row r="24">
          <cell r="B24">
            <v>21</v>
          </cell>
          <cell r="C24" t="str">
            <v xml:space="preserve">S. Hypochlorite (Liq.Bleach)  </v>
          </cell>
          <cell r="D24" t="str">
            <v>Ltr</v>
          </cell>
          <cell r="E24">
            <v>190</v>
          </cell>
          <cell r="J24">
            <v>18</v>
          </cell>
          <cell r="U24">
            <v>86</v>
          </cell>
          <cell r="V24">
            <v>20</v>
          </cell>
          <cell r="AC24">
            <v>32</v>
          </cell>
          <cell r="AE24">
            <v>6</v>
          </cell>
          <cell r="AI24">
            <v>16</v>
          </cell>
          <cell r="AJ24">
            <v>12</v>
          </cell>
        </row>
        <row r="25">
          <cell r="B25">
            <v>22</v>
          </cell>
          <cell r="C25" t="str">
            <v xml:space="preserve">Sirues Black </v>
          </cell>
          <cell r="D25" t="str">
            <v>Gms</v>
          </cell>
          <cell r="E25">
            <v>0.05</v>
          </cell>
          <cell r="G25">
            <v>0.05</v>
          </cell>
        </row>
        <row r="26">
          <cell r="B26">
            <v>23</v>
          </cell>
          <cell r="C26" t="str">
            <v xml:space="preserve">Soda Ash  </v>
          </cell>
          <cell r="D26" t="str">
            <v>Kg</v>
          </cell>
          <cell r="E26">
            <v>2.5</v>
          </cell>
          <cell r="U26">
            <v>1</v>
          </cell>
          <cell r="AE26">
            <v>1.5</v>
          </cell>
        </row>
        <row r="27">
          <cell r="B27">
            <v>24</v>
          </cell>
          <cell r="C27" t="str">
            <v>Sodium Meta Bi Sulphite</v>
          </cell>
          <cell r="D27" t="str">
            <v>Kg</v>
          </cell>
          <cell r="E27">
            <v>114</v>
          </cell>
          <cell r="G27">
            <v>5</v>
          </cell>
          <cell r="H27">
            <v>13</v>
          </cell>
          <cell r="J27">
            <v>22</v>
          </cell>
          <cell r="U27">
            <v>52</v>
          </cell>
          <cell r="V27">
            <v>16</v>
          </cell>
          <cell r="AC27">
            <v>6</v>
          </cell>
        </row>
        <row r="28">
          <cell r="B28">
            <v>25</v>
          </cell>
          <cell r="C28" t="str">
            <v>Solar Black G</v>
          </cell>
          <cell r="D28" t="str">
            <v>Gms</v>
          </cell>
          <cell r="E28">
            <v>7.0000000000000001E-3</v>
          </cell>
          <cell r="J28">
            <v>7.0000000000000001E-3</v>
          </cell>
        </row>
        <row r="29">
          <cell r="B29">
            <v>26</v>
          </cell>
          <cell r="C29" t="str">
            <v>Solar Black NF</v>
          </cell>
          <cell r="D29" t="str">
            <v>Gms</v>
          </cell>
          <cell r="E29">
            <v>0</v>
          </cell>
        </row>
        <row r="30">
          <cell r="B30">
            <v>27</v>
          </cell>
          <cell r="C30" t="str">
            <v>Solar Brilliant Blue-A</v>
          </cell>
          <cell r="D30" t="str">
            <v>Gms</v>
          </cell>
          <cell r="E30">
            <v>0</v>
          </cell>
        </row>
        <row r="31">
          <cell r="B31">
            <v>28</v>
          </cell>
          <cell r="C31" t="str">
            <v>Solar Brilliant Red BA</v>
          </cell>
          <cell r="D31" t="str">
            <v>Gms</v>
          </cell>
          <cell r="E31">
            <v>0.40100000000000002</v>
          </cell>
          <cell r="J31">
            <v>1E-3</v>
          </cell>
          <cell r="AC31">
            <v>0.4</v>
          </cell>
        </row>
        <row r="32">
          <cell r="B32">
            <v>29</v>
          </cell>
          <cell r="C32" t="str">
            <v>Solar Brown R.B.L</v>
          </cell>
          <cell r="D32" t="str">
            <v>Gms</v>
          </cell>
          <cell r="E32">
            <v>0.27</v>
          </cell>
          <cell r="G32">
            <v>0.115</v>
          </cell>
          <cell r="J32">
            <v>2.6999999999999996E-2</v>
          </cell>
          <cell r="U32">
            <v>2.4999999999999998E-2</v>
          </cell>
          <cell r="AC32">
            <v>0.1</v>
          </cell>
          <cell r="AE32">
            <v>3.0000000000000001E-3</v>
          </cell>
        </row>
        <row r="33">
          <cell r="B33">
            <v>30</v>
          </cell>
          <cell r="C33" t="str">
            <v>Solar Golden  Yellow R</v>
          </cell>
          <cell r="D33" t="str">
            <v>Gms</v>
          </cell>
          <cell r="E33">
            <v>0.114</v>
          </cell>
          <cell r="G33">
            <v>0.114</v>
          </cell>
        </row>
        <row r="34">
          <cell r="B34">
            <v>31</v>
          </cell>
          <cell r="C34" t="str">
            <v>Solar Violet 3 B</v>
          </cell>
          <cell r="D34" t="str">
            <v>Kg</v>
          </cell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40">
          <cell r="B40" t="str">
            <v>Daily Cutting +TXT Chemical Issue Rpt</v>
          </cell>
          <cell r="AH40">
            <v>38749</v>
          </cell>
        </row>
        <row r="41">
          <cell r="B41" t="str">
            <v>#</v>
          </cell>
          <cell r="C41" t="str">
            <v>Chemical Name</v>
          </cell>
          <cell r="D41" t="str">
            <v>Unit</v>
          </cell>
          <cell r="E41" t="str">
            <v>Total</v>
          </cell>
          <cell r="F41">
            <v>38749</v>
          </cell>
          <cell r="G41">
            <v>38750</v>
          </cell>
          <cell r="H41">
            <v>38751</v>
          </cell>
          <cell r="I41">
            <v>38752</v>
          </cell>
          <cell r="J41">
            <v>38753</v>
          </cell>
          <cell r="K41">
            <v>38754</v>
          </cell>
          <cell r="L41">
            <v>38755</v>
          </cell>
          <cell r="M41">
            <v>38756</v>
          </cell>
          <cell r="N41">
            <v>38757</v>
          </cell>
          <cell r="O41">
            <v>38758</v>
          </cell>
          <cell r="P41">
            <v>38759</v>
          </cell>
          <cell r="Q41">
            <v>38760</v>
          </cell>
          <cell r="R41">
            <v>38761</v>
          </cell>
          <cell r="S41">
            <v>38762</v>
          </cell>
          <cell r="T41">
            <v>38763</v>
          </cell>
          <cell r="U41">
            <v>38764</v>
          </cell>
          <cell r="V41">
            <v>38765</v>
          </cell>
          <cell r="W41">
            <v>38766</v>
          </cell>
          <cell r="X41">
            <v>38767</v>
          </cell>
          <cell r="Y41">
            <v>38768</v>
          </cell>
          <cell r="Z41">
            <v>38769</v>
          </cell>
          <cell r="AA41">
            <v>38770</v>
          </cell>
          <cell r="AB41">
            <v>38771</v>
          </cell>
          <cell r="AC41">
            <v>38772</v>
          </cell>
          <cell r="AD41">
            <v>38773</v>
          </cell>
          <cell r="AE41">
            <v>38774</v>
          </cell>
          <cell r="AF41">
            <v>38775</v>
          </cell>
          <cell r="AG41">
            <v>38776</v>
          </cell>
        </row>
        <row r="42">
          <cell r="B42">
            <v>1</v>
          </cell>
          <cell r="C42" t="str">
            <v>Acetic Acid</v>
          </cell>
          <cell r="D42" t="str">
            <v>Ltr</v>
          </cell>
          <cell r="E42">
            <v>59.2</v>
          </cell>
          <cell r="F42">
            <v>6.4</v>
          </cell>
          <cell r="G42">
            <v>1.6</v>
          </cell>
          <cell r="H42">
            <v>4</v>
          </cell>
          <cell r="I42">
            <v>1.6</v>
          </cell>
          <cell r="K42">
            <v>4.4000000000000004</v>
          </cell>
          <cell r="L42">
            <v>11.2</v>
          </cell>
          <cell r="O42">
            <v>3.2</v>
          </cell>
          <cell r="P42">
            <v>1.6</v>
          </cell>
          <cell r="R42">
            <v>1.6</v>
          </cell>
          <cell r="S42">
            <v>1.6</v>
          </cell>
          <cell r="T42">
            <v>4.4000000000000004</v>
          </cell>
          <cell r="U42">
            <v>0.8</v>
          </cell>
          <cell r="V42">
            <v>3.2</v>
          </cell>
          <cell r="W42">
            <v>1.6</v>
          </cell>
          <cell r="Y42">
            <v>1.6</v>
          </cell>
          <cell r="Z42">
            <v>1.6</v>
          </cell>
          <cell r="AA42">
            <v>2.4</v>
          </cell>
          <cell r="AB42">
            <v>1.6</v>
          </cell>
          <cell r="AC42">
            <v>0.8</v>
          </cell>
          <cell r="AF42">
            <v>4</v>
          </cell>
        </row>
        <row r="43">
          <cell r="B43">
            <v>2</v>
          </cell>
          <cell r="C43" t="str">
            <v>Adasil ME</v>
          </cell>
          <cell r="D43" t="str">
            <v>Ltr</v>
          </cell>
          <cell r="E43">
            <v>0</v>
          </cell>
        </row>
        <row r="44">
          <cell r="B44">
            <v>3</v>
          </cell>
          <cell r="C44" t="str">
            <v>Antistain  PS</v>
          </cell>
          <cell r="D44" t="str">
            <v>Ltr</v>
          </cell>
          <cell r="E44">
            <v>40</v>
          </cell>
          <cell r="F44">
            <v>8</v>
          </cell>
          <cell r="G44">
            <v>2</v>
          </cell>
          <cell r="I44">
            <v>3</v>
          </cell>
          <cell r="J44" t="str">
            <v>K</v>
          </cell>
          <cell r="O44">
            <v>5</v>
          </cell>
          <cell r="R44">
            <v>2</v>
          </cell>
          <cell r="S44">
            <v>2</v>
          </cell>
          <cell r="T44">
            <v>2</v>
          </cell>
          <cell r="U44">
            <v>4</v>
          </cell>
          <cell r="W44">
            <v>3</v>
          </cell>
          <cell r="Y44">
            <v>4</v>
          </cell>
          <cell r="AB44">
            <v>2</v>
          </cell>
          <cell r="AF44">
            <v>3</v>
          </cell>
        </row>
        <row r="45">
          <cell r="B45">
            <v>4</v>
          </cell>
          <cell r="C45" t="str">
            <v>Aquazym 240ML</v>
          </cell>
          <cell r="D45" t="str">
            <v>Ltr</v>
          </cell>
          <cell r="E45">
            <v>0</v>
          </cell>
          <cell r="J45" t="str">
            <v>A</v>
          </cell>
          <cell r="M45" t="str">
            <v>Y</v>
          </cell>
          <cell r="N45" t="str">
            <v>Y</v>
          </cell>
        </row>
        <row r="46">
          <cell r="B46">
            <v>5</v>
          </cell>
          <cell r="C46" t="str">
            <v>Belfasin     P 44</v>
          </cell>
          <cell r="D46" t="str">
            <v>Ltr</v>
          </cell>
          <cell r="E46">
            <v>40</v>
          </cell>
          <cell r="G46">
            <v>3</v>
          </cell>
          <cell r="H46">
            <v>3</v>
          </cell>
          <cell r="I46">
            <v>2</v>
          </cell>
          <cell r="J46" t="str">
            <v>S</v>
          </cell>
          <cell r="L46">
            <v>12</v>
          </cell>
          <cell r="M46" t="str">
            <v>O</v>
          </cell>
          <cell r="N46" t="str">
            <v>O</v>
          </cell>
          <cell r="P46">
            <v>3</v>
          </cell>
          <cell r="R46">
            <v>3</v>
          </cell>
          <cell r="T46">
            <v>6</v>
          </cell>
          <cell r="W46">
            <v>2</v>
          </cell>
          <cell r="AA46">
            <v>3</v>
          </cell>
          <cell r="AC46">
            <v>3</v>
          </cell>
        </row>
        <row r="47">
          <cell r="B47">
            <v>6</v>
          </cell>
          <cell r="C47" t="str">
            <v>Belfasin     P 615</v>
          </cell>
          <cell r="D47" t="str">
            <v>Ltr</v>
          </cell>
          <cell r="E47">
            <v>0</v>
          </cell>
          <cell r="J47" t="str">
            <v>H</v>
          </cell>
          <cell r="M47" t="str">
            <v>U</v>
          </cell>
          <cell r="N47" t="str">
            <v>U</v>
          </cell>
        </row>
        <row r="48">
          <cell r="B48">
            <v>7</v>
          </cell>
          <cell r="C48" t="str">
            <v>Beso Soft  Euk  (Basf)</v>
          </cell>
          <cell r="D48" t="str">
            <v>Ltr</v>
          </cell>
          <cell r="E48">
            <v>0</v>
          </cell>
          <cell r="J48" t="str">
            <v>M</v>
          </cell>
          <cell r="M48" t="str">
            <v>M</v>
          </cell>
          <cell r="N48" t="str">
            <v>M</v>
          </cell>
        </row>
        <row r="49">
          <cell r="B49">
            <v>8</v>
          </cell>
          <cell r="C49" t="str">
            <v>Brown AGL</v>
          </cell>
          <cell r="D49" t="str">
            <v>Kg</v>
          </cell>
          <cell r="E49">
            <v>0.10200000000000002</v>
          </cell>
          <cell r="J49" t="str">
            <v>I</v>
          </cell>
          <cell r="M49" t="str">
            <v>-</v>
          </cell>
          <cell r="N49" t="str">
            <v>-</v>
          </cell>
          <cell r="O49">
            <v>0.04</v>
          </cell>
          <cell r="P49">
            <v>0.01</v>
          </cell>
          <cell r="S49">
            <v>5.0000000000000001E-3</v>
          </cell>
          <cell r="T49">
            <v>2E-3</v>
          </cell>
          <cell r="V49">
            <v>1.4999999999999999E-2</v>
          </cell>
          <cell r="Y49">
            <v>0.02</v>
          </cell>
          <cell r="AA49">
            <v>6.0000000000000001E-3</v>
          </cell>
          <cell r="AC49">
            <v>2E-3</v>
          </cell>
          <cell r="AF49">
            <v>2E-3</v>
          </cell>
        </row>
        <row r="50">
          <cell r="B50">
            <v>9</v>
          </cell>
          <cell r="C50" t="str">
            <v>Caustic Soda / NaOH</v>
          </cell>
          <cell r="D50" t="str">
            <v>Kg</v>
          </cell>
          <cell r="E50">
            <v>0</v>
          </cell>
          <cell r="J50" t="str">
            <v>R</v>
          </cell>
          <cell r="M50" t="str">
            <v>E</v>
          </cell>
          <cell r="N50" t="str">
            <v>E</v>
          </cell>
        </row>
        <row r="51">
          <cell r="B51">
            <v>10</v>
          </cell>
          <cell r="C51" t="str">
            <v>Denilite</v>
          </cell>
          <cell r="D51" t="str">
            <v>Kg</v>
          </cell>
          <cell r="E51">
            <v>0</v>
          </cell>
          <cell r="J51" t="str">
            <v>-</v>
          </cell>
          <cell r="M51" t="str">
            <v>-</v>
          </cell>
          <cell r="N51" t="str">
            <v>-</v>
          </cell>
        </row>
        <row r="52">
          <cell r="B52">
            <v>11</v>
          </cell>
          <cell r="C52" t="str">
            <v>Denimax BT</v>
          </cell>
          <cell r="D52" t="str">
            <v>Kg</v>
          </cell>
          <cell r="E52">
            <v>93.199999999999989</v>
          </cell>
          <cell r="F52">
            <v>12</v>
          </cell>
          <cell r="G52">
            <v>3.5</v>
          </cell>
          <cell r="H52">
            <v>3</v>
          </cell>
          <cell r="I52">
            <v>3.5</v>
          </cell>
          <cell r="J52" t="str">
            <v>D</v>
          </cell>
          <cell r="K52">
            <v>2</v>
          </cell>
          <cell r="L52">
            <v>14</v>
          </cell>
          <cell r="M52" t="str">
            <v>A</v>
          </cell>
          <cell r="N52" t="str">
            <v>A</v>
          </cell>
          <cell r="O52">
            <v>6</v>
          </cell>
          <cell r="P52">
            <v>4</v>
          </cell>
          <cell r="R52">
            <v>3</v>
          </cell>
          <cell r="S52">
            <v>3.5</v>
          </cell>
          <cell r="T52">
            <v>2</v>
          </cell>
          <cell r="U52">
            <v>1.5</v>
          </cell>
          <cell r="V52">
            <v>6</v>
          </cell>
          <cell r="W52">
            <v>4</v>
          </cell>
          <cell r="Y52">
            <v>2.6</v>
          </cell>
          <cell r="Z52">
            <v>4</v>
          </cell>
          <cell r="AA52">
            <v>6.1</v>
          </cell>
          <cell r="AB52">
            <v>3</v>
          </cell>
          <cell r="AC52">
            <v>1.5</v>
          </cell>
          <cell r="AF52">
            <v>8</v>
          </cell>
        </row>
        <row r="53">
          <cell r="B53">
            <v>12</v>
          </cell>
          <cell r="C53" t="str">
            <v>Denykem CG3</v>
          </cell>
          <cell r="D53" t="str">
            <v>Kg</v>
          </cell>
          <cell r="E53">
            <v>0</v>
          </cell>
          <cell r="J53" t="str">
            <v>A</v>
          </cell>
          <cell r="M53" t="str">
            <v>S</v>
          </cell>
          <cell r="N53" t="str">
            <v>S</v>
          </cell>
        </row>
        <row r="54">
          <cell r="B54">
            <v>13</v>
          </cell>
          <cell r="C54" t="str">
            <v>Denykem Grey</v>
          </cell>
          <cell r="D54" t="str">
            <v>Kg</v>
          </cell>
          <cell r="E54">
            <v>0</v>
          </cell>
          <cell r="J54" t="str">
            <v>Y</v>
          </cell>
          <cell r="M54" t="str">
            <v>H</v>
          </cell>
          <cell r="N54" t="str">
            <v>H</v>
          </cell>
        </row>
        <row r="55">
          <cell r="B55">
            <v>14</v>
          </cell>
          <cell r="C55" t="str">
            <v>Fixanol PN D</v>
          </cell>
          <cell r="D55" t="str">
            <v>Ltr</v>
          </cell>
          <cell r="E55">
            <v>0</v>
          </cell>
          <cell r="M55" t="str">
            <v>U</v>
          </cell>
          <cell r="N55" t="str">
            <v>U</v>
          </cell>
        </row>
        <row r="56">
          <cell r="B56">
            <v>15</v>
          </cell>
          <cell r="C56" t="str">
            <v>Foryl CP</v>
          </cell>
          <cell r="D56" t="str">
            <v>Ltr</v>
          </cell>
          <cell r="E56">
            <v>195.50000000000003</v>
          </cell>
          <cell r="F56">
            <v>15.5</v>
          </cell>
          <cell r="G56">
            <v>6.8</v>
          </cell>
          <cell r="H56">
            <v>17</v>
          </cell>
          <cell r="I56">
            <v>6.8</v>
          </cell>
          <cell r="K56">
            <v>10.199999999999999</v>
          </cell>
          <cell r="L56">
            <v>20.2</v>
          </cell>
          <cell r="M56" t="str">
            <v>R</v>
          </cell>
          <cell r="N56" t="str">
            <v>R</v>
          </cell>
          <cell r="O56">
            <v>13.6</v>
          </cell>
          <cell r="P56">
            <v>6.8</v>
          </cell>
          <cell r="R56">
            <v>6.8</v>
          </cell>
          <cell r="S56">
            <v>6.8</v>
          </cell>
          <cell r="T56">
            <v>10.199999999999999</v>
          </cell>
          <cell r="U56">
            <v>3.4</v>
          </cell>
          <cell r="V56">
            <v>13.6</v>
          </cell>
          <cell r="W56">
            <v>6.8</v>
          </cell>
          <cell r="Y56">
            <v>6.8</v>
          </cell>
          <cell r="Z56">
            <v>6.8</v>
          </cell>
          <cell r="AA56">
            <v>10.199999999999999</v>
          </cell>
          <cell r="AB56">
            <v>6.8</v>
          </cell>
          <cell r="AC56">
            <v>3.4</v>
          </cell>
          <cell r="AF56">
            <v>17</v>
          </cell>
        </row>
        <row r="57">
          <cell r="B57">
            <v>16</v>
          </cell>
          <cell r="C57" t="str">
            <v>Hydrogen Per Oxide/H2O2</v>
          </cell>
          <cell r="D57" t="str">
            <v>Ltr</v>
          </cell>
          <cell r="E57">
            <v>137.22</v>
          </cell>
          <cell r="G57">
            <v>3</v>
          </cell>
          <cell r="H57">
            <v>3</v>
          </cell>
          <cell r="I57">
            <v>3</v>
          </cell>
          <cell r="K57">
            <v>2</v>
          </cell>
          <cell r="L57">
            <v>10.199999999999999</v>
          </cell>
          <cell r="M57" t="str">
            <v>A</v>
          </cell>
          <cell r="N57" t="str">
            <v>A</v>
          </cell>
          <cell r="O57">
            <v>12.2</v>
          </cell>
          <cell r="P57">
            <v>10.5</v>
          </cell>
          <cell r="R57">
            <v>11.34</v>
          </cell>
          <cell r="S57">
            <v>11.34</v>
          </cell>
          <cell r="T57">
            <v>11.34</v>
          </cell>
          <cell r="V57">
            <v>11.34</v>
          </cell>
          <cell r="W57">
            <v>6.3</v>
          </cell>
          <cell r="Y57">
            <v>15.2</v>
          </cell>
          <cell r="Z57">
            <v>11.34</v>
          </cell>
          <cell r="AA57">
            <v>7.56</v>
          </cell>
          <cell r="AF57">
            <v>7.56</v>
          </cell>
        </row>
        <row r="58">
          <cell r="B58">
            <v>17</v>
          </cell>
          <cell r="C58" t="str">
            <v>Kmno4</v>
          </cell>
          <cell r="D58" t="str">
            <v>Kg</v>
          </cell>
          <cell r="E58">
            <v>0</v>
          </cell>
        </row>
        <row r="59">
          <cell r="B59">
            <v>18</v>
          </cell>
          <cell r="C59" t="str">
            <v>Lenetol EH-DS</v>
          </cell>
          <cell r="D59" t="str">
            <v>Ltr</v>
          </cell>
          <cell r="E59">
            <v>162</v>
          </cell>
          <cell r="F59">
            <v>15</v>
          </cell>
          <cell r="G59">
            <v>7</v>
          </cell>
          <cell r="H59">
            <v>12</v>
          </cell>
          <cell r="I59">
            <v>7</v>
          </cell>
          <cell r="K59">
            <v>12</v>
          </cell>
          <cell r="L59">
            <v>18</v>
          </cell>
          <cell r="M59" t="str">
            <v>D</v>
          </cell>
          <cell r="N59" t="str">
            <v>D</v>
          </cell>
          <cell r="O59">
            <v>9</v>
          </cell>
          <cell r="P59">
            <v>6</v>
          </cell>
          <cell r="R59">
            <v>6</v>
          </cell>
          <cell r="S59">
            <v>6</v>
          </cell>
          <cell r="T59">
            <v>9</v>
          </cell>
          <cell r="U59">
            <v>3</v>
          </cell>
          <cell r="V59">
            <v>9</v>
          </cell>
          <cell r="W59">
            <v>6</v>
          </cell>
          <cell r="Y59">
            <v>7</v>
          </cell>
          <cell r="Z59">
            <v>6</v>
          </cell>
          <cell r="AA59">
            <v>3</v>
          </cell>
          <cell r="AB59">
            <v>3</v>
          </cell>
          <cell r="AC59">
            <v>3</v>
          </cell>
          <cell r="AF59">
            <v>15</v>
          </cell>
        </row>
        <row r="60">
          <cell r="B60">
            <v>19</v>
          </cell>
          <cell r="C60" t="str">
            <v>Pumice Stone</v>
          </cell>
          <cell r="D60" t="str">
            <v>Kg</v>
          </cell>
          <cell r="E60">
            <v>1740</v>
          </cell>
          <cell r="F60">
            <v>90</v>
          </cell>
          <cell r="G60">
            <v>60</v>
          </cell>
          <cell r="H60">
            <v>90</v>
          </cell>
          <cell r="I60">
            <v>90</v>
          </cell>
          <cell r="K60">
            <v>90</v>
          </cell>
          <cell r="L60">
            <v>180</v>
          </cell>
          <cell r="M60" t="str">
            <v>A</v>
          </cell>
          <cell r="N60" t="str">
            <v>A</v>
          </cell>
          <cell r="O60">
            <v>120</v>
          </cell>
          <cell r="P60">
            <v>90</v>
          </cell>
          <cell r="R60">
            <v>90</v>
          </cell>
          <cell r="S60">
            <v>60</v>
          </cell>
          <cell r="T60">
            <v>60</v>
          </cell>
          <cell r="U60">
            <v>60</v>
          </cell>
          <cell r="V60">
            <v>120</v>
          </cell>
          <cell r="W60">
            <v>90</v>
          </cell>
          <cell r="Y60">
            <v>30</v>
          </cell>
          <cell r="Z60">
            <v>90</v>
          </cell>
          <cell r="AA60">
            <v>120</v>
          </cell>
          <cell r="AB60">
            <v>30</v>
          </cell>
          <cell r="AC60">
            <v>30</v>
          </cell>
          <cell r="AF60">
            <v>150</v>
          </cell>
        </row>
        <row r="61">
          <cell r="B61">
            <v>20</v>
          </cell>
          <cell r="C61" t="str">
            <v>S. Chloride  (Salt)</v>
          </cell>
          <cell r="D61" t="str">
            <v>Kg</v>
          </cell>
          <cell r="E61">
            <v>45</v>
          </cell>
          <cell r="F61">
            <v>3</v>
          </cell>
          <cell r="I61">
            <v>3</v>
          </cell>
          <cell r="L61">
            <v>12</v>
          </cell>
          <cell r="M61" t="str">
            <v>Y</v>
          </cell>
          <cell r="N61" t="str">
            <v>Y</v>
          </cell>
          <cell r="O61">
            <v>12</v>
          </cell>
          <cell r="P61">
            <v>3</v>
          </cell>
          <cell r="R61">
            <v>3</v>
          </cell>
          <cell r="T61">
            <v>3</v>
          </cell>
          <cell r="V61">
            <v>3</v>
          </cell>
          <cell r="Y61">
            <v>3</v>
          </cell>
        </row>
        <row r="62">
          <cell r="B62">
            <v>21</v>
          </cell>
          <cell r="C62" t="str">
            <v xml:space="preserve">S. Hypochlorite (Liq.Bleach)  </v>
          </cell>
          <cell r="D62" t="str">
            <v>Ltr</v>
          </cell>
          <cell r="E62">
            <v>315</v>
          </cell>
          <cell r="G62">
            <v>16</v>
          </cell>
          <cell r="H62">
            <v>16</v>
          </cell>
          <cell r="I62">
            <v>11</v>
          </cell>
          <cell r="K62">
            <v>8</v>
          </cell>
          <cell r="L62">
            <v>60</v>
          </cell>
          <cell r="M62" t="str">
            <v>S</v>
          </cell>
          <cell r="N62" t="str">
            <v>S</v>
          </cell>
          <cell r="O62">
            <v>45</v>
          </cell>
          <cell r="P62">
            <v>20</v>
          </cell>
          <cell r="R62">
            <v>15</v>
          </cell>
          <cell r="S62">
            <v>16</v>
          </cell>
          <cell r="T62">
            <v>16</v>
          </cell>
          <cell r="V62">
            <v>16</v>
          </cell>
          <cell r="W62">
            <v>8</v>
          </cell>
          <cell r="Y62">
            <v>26</v>
          </cell>
          <cell r="Z62">
            <v>16</v>
          </cell>
          <cell r="AA62">
            <v>16</v>
          </cell>
          <cell r="AF62">
            <v>10</v>
          </cell>
        </row>
        <row r="63">
          <cell r="B63">
            <v>22</v>
          </cell>
          <cell r="C63" t="str">
            <v xml:space="preserve">Sirues Black </v>
          </cell>
          <cell r="D63" t="str">
            <v>Kg</v>
          </cell>
          <cell r="E63">
            <v>0</v>
          </cell>
        </row>
        <row r="64">
          <cell r="B64">
            <v>23</v>
          </cell>
          <cell r="C64" t="str">
            <v xml:space="preserve">Soda Ash  </v>
          </cell>
          <cell r="D64" t="str">
            <v>Kg</v>
          </cell>
          <cell r="E64">
            <v>12</v>
          </cell>
          <cell r="G64">
            <v>0.5</v>
          </cell>
          <cell r="H64">
            <v>0.5</v>
          </cell>
          <cell r="I64">
            <v>0.5</v>
          </cell>
          <cell r="K64">
            <v>0.5</v>
          </cell>
          <cell r="L64">
            <v>2</v>
          </cell>
          <cell r="O64">
            <v>2</v>
          </cell>
          <cell r="P64">
            <v>0.5</v>
          </cell>
          <cell r="R64">
            <v>0.5</v>
          </cell>
          <cell r="S64">
            <v>0.5</v>
          </cell>
          <cell r="T64">
            <v>0.5</v>
          </cell>
          <cell r="V64">
            <v>1</v>
          </cell>
          <cell r="W64">
            <v>0.5</v>
          </cell>
          <cell r="Y64">
            <v>1</v>
          </cell>
          <cell r="Z64">
            <v>0.5</v>
          </cell>
          <cell r="AA64">
            <v>0.5</v>
          </cell>
          <cell r="AF64">
            <v>0.5</v>
          </cell>
        </row>
        <row r="65">
          <cell r="B65">
            <v>24</v>
          </cell>
          <cell r="C65" t="str">
            <v>Sodium Meta Bi Sulphite</v>
          </cell>
          <cell r="D65" t="str">
            <v>Kg</v>
          </cell>
          <cell r="E65">
            <v>84</v>
          </cell>
          <cell r="F65">
            <v>10</v>
          </cell>
          <cell r="H65">
            <v>5</v>
          </cell>
          <cell r="K65">
            <v>3</v>
          </cell>
          <cell r="O65">
            <v>12</v>
          </cell>
          <cell r="P65">
            <v>6</v>
          </cell>
          <cell r="R65">
            <v>3</v>
          </cell>
          <cell r="S65">
            <v>6</v>
          </cell>
          <cell r="T65">
            <v>3</v>
          </cell>
          <cell r="V65">
            <v>12</v>
          </cell>
          <cell r="Y65">
            <v>3</v>
          </cell>
          <cell r="Z65">
            <v>3</v>
          </cell>
          <cell r="AA65">
            <v>6</v>
          </cell>
          <cell r="AB65">
            <v>3</v>
          </cell>
          <cell r="AC65">
            <v>3</v>
          </cell>
          <cell r="AF65">
            <v>6</v>
          </cell>
        </row>
        <row r="66">
          <cell r="B66">
            <v>25</v>
          </cell>
          <cell r="C66" t="str">
            <v>Solar Black G</v>
          </cell>
          <cell r="D66" t="str">
            <v>Kg</v>
          </cell>
          <cell r="E66">
            <v>0</v>
          </cell>
        </row>
        <row r="67">
          <cell r="B67">
            <v>26</v>
          </cell>
          <cell r="C67" t="str">
            <v>Solar Black NF</v>
          </cell>
          <cell r="D67" t="str">
            <v>Kg</v>
          </cell>
          <cell r="E67">
            <v>0</v>
          </cell>
        </row>
        <row r="68">
          <cell r="B68">
            <v>27</v>
          </cell>
          <cell r="C68" t="str">
            <v>Solar Brilliant Blue-A</v>
          </cell>
          <cell r="D68" t="str">
            <v>Kg</v>
          </cell>
          <cell r="E68">
            <v>0</v>
          </cell>
        </row>
        <row r="69">
          <cell r="B69">
            <v>28</v>
          </cell>
          <cell r="C69" t="str">
            <v>Solar Brilliant Red BA</v>
          </cell>
          <cell r="D69" t="str">
            <v>Kg</v>
          </cell>
          <cell r="E69">
            <v>0.1</v>
          </cell>
          <cell r="F69">
            <v>0.02</v>
          </cell>
          <cell r="I69">
            <v>0.01</v>
          </cell>
          <cell r="L69">
            <v>0.04</v>
          </cell>
          <cell r="V69">
            <v>0.01</v>
          </cell>
          <cell r="Y69">
            <v>0.02</v>
          </cell>
        </row>
        <row r="70">
          <cell r="B70">
            <v>29</v>
          </cell>
          <cell r="C70" t="str">
            <v>Solar Brown R.B.L</v>
          </cell>
          <cell r="D70" t="str">
            <v>Kg</v>
          </cell>
          <cell r="E70">
            <v>0.09</v>
          </cell>
          <cell r="F70">
            <v>0.02</v>
          </cell>
          <cell r="I70">
            <v>0.01</v>
          </cell>
          <cell r="L70">
            <v>0.04</v>
          </cell>
          <cell r="R70">
            <v>0.01</v>
          </cell>
          <cell r="T70">
            <v>0.01</v>
          </cell>
        </row>
        <row r="71">
          <cell r="B71">
            <v>30</v>
          </cell>
          <cell r="C71" t="str">
            <v>Solar Golden  Yellow R</v>
          </cell>
          <cell r="D71" t="str">
            <v>Kg</v>
          </cell>
          <cell r="E71">
            <v>0.06</v>
          </cell>
          <cell r="I71">
            <v>0.01</v>
          </cell>
          <cell r="R71">
            <v>0.01</v>
          </cell>
          <cell r="T71">
            <v>0.01</v>
          </cell>
          <cell r="V71">
            <v>0.01</v>
          </cell>
          <cell r="Y71">
            <v>0.02</v>
          </cell>
        </row>
        <row r="72">
          <cell r="B72">
            <v>31</v>
          </cell>
          <cell r="C72" t="str">
            <v>Solar Violet 3 B</v>
          </cell>
          <cell r="D72" t="str">
            <v>Kg</v>
          </cell>
          <cell r="E72">
            <v>0</v>
          </cell>
        </row>
        <row r="73">
          <cell r="E73">
            <v>0</v>
          </cell>
        </row>
        <row r="74">
          <cell r="E74">
            <v>0</v>
          </cell>
        </row>
        <row r="75">
          <cell r="E7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SPIN"/>
      <sheetName val="LOOM"/>
      <sheetName val="QUALITY"/>
      <sheetName val="LOOM3"/>
      <sheetName val="SPIN3"/>
      <sheetName val="Graph"/>
      <sheetName val="Sheet1 (2)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D.F.A."/>
      <sheetName val="Daily_Report"/>
      <sheetName val="DB_FS"/>
      <sheetName val="Input"/>
      <sheetName val="DS_details"/>
      <sheetName val="Output"/>
      <sheetName val="WVG_prd_db1"/>
      <sheetName val="CC Wise"/>
      <sheetName val="Prdct Wise"/>
      <sheetName val="Spndl Rtr"/>
      <sheetName val="Assets schedul"/>
      <sheetName val="Currency"/>
      <sheetName val="DropDown"/>
      <sheetName val="WORKING FOR SJV"/>
      <sheetName val="Cutt"/>
      <sheetName val="JUN-08"/>
      <sheetName val="DEC-08"/>
      <sheetName val="FINAL SELLING"/>
      <sheetName val="GROUP"/>
      <sheetName val="Accounts"/>
      <sheetName val="PMs"/>
      <sheetName val="assump &amp; calcs"/>
      <sheetName val="sensitivities"/>
      <sheetName val="D_F_A_"/>
      <sheetName val="CC_Wise"/>
      <sheetName val="Prdct_Wise"/>
      <sheetName val="Spndl_Rtr"/>
      <sheetName val="WORKING_FOR_SJV"/>
      <sheetName val="Assets_schedul"/>
      <sheetName val="PL main"/>
      <sheetName val="Customize Your Statement"/>
      <sheetName val="D_F_A_1"/>
      <sheetName val="CC_Wise1"/>
      <sheetName val="Prdct_Wise1"/>
      <sheetName val="Spndl_Rtr1"/>
      <sheetName val="PL_main"/>
      <sheetName val="Assets_schedul1"/>
      <sheetName val="WORKING_FOR_SJV1"/>
      <sheetName val="FINAL_SELLING"/>
      <sheetName val="Customize_Your_Statement"/>
      <sheetName val="Current Tax"/>
      <sheetName val="17.1-18"/>
      <sheetName val="SA Wvg Prod Rpt Apr-05"/>
      <sheetName val="Balance Sheet"/>
      <sheetName val="Prepaid Sheet"/>
      <sheetName val="D_F_A_2"/>
      <sheetName val="CC_Wise2"/>
      <sheetName val="Prdct_Wise2"/>
      <sheetName val="Spndl_Rtr2"/>
      <sheetName val="WORKING_FOR_SJV2"/>
      <sheetName val="Assets_schedul2"/>
      <sheetName val="FINAL_SELLING1"/>
      <sheetName val="assump_&amp;_calcs"/>
      <sheetName val="PL_main1"/>
      <sheetName val="Customize_Your_Statement1"/>
      <sheetName val="Current_Tax"/>
      <sheetName val="17_1-18"/>
      <sheetName val="SA_Wvg_Prod_Rpt_Apr-05"/>
      <sheetName val="Total"/>
      <sheetName val="Productions"/>
      <sheetName val="Trial July-08 to Jun-09"/>
      <sheetName val="BASIC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F. Assets Schedule"/>
      <sheetName val="Addition"/>
      <sheetName val="Dep. on addition"/>
      <sheetName val="Tickmarks"/>
      <sheetName val="Surplus"/>
    </sheetNames>
    <sheetDataSet>
      <sheetData sheetId="0" refreshError="1"/>
      <sheetData sheetId="1" refreshError="1">
        <row r="7">
          <cell r="E7">
            <v>4249479</v>
          </cell>
        </row>
        <row r="11">
          <cell r="E11">
            <v>79565</v>
          </cell>
        </row>
        <row r="18">
          <cell r="E18">
            <v>319433</v>
          </cell>
        </row>
      </sheetData>
      <sheetData sheetId="2"/>
      <sheetData sheetId="3" refreshError="1"/>
      <sheetData sheetId="4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Cont"/>
      <sheetName val="Mst"/>
      <sheetName val="Ch"/>
      <sheetName val="P&amp;L"/>
      <sheetName val="Avsb"/>
      <sheetName val="P&amp;L (2)"/>
      <sheetName val="ES"/>
      <sheetName val="Cal"/>
      <sheetName val="MS"/>
      <sheetName val="Sales"/>
      <sheetName val="Anal"/>
      <sheetName val="AvB"/>
      <sheetName val="CVP"/>
      <sheetName val="PP"/>
      <sheetName val="Yrn"/>
      <sheetName val="Fab"/>
      <sheetName val="Gmts"/>
      <sheetName val="Cst"/>
      <sheetName val="BE"/>
      <sheetName val="CGEL"/>
      <sheetName val="Module1"/>
      <sheetName val="Module2"/>
      <sheetName val="Module6"/>
      <sheetName val="Module3"/>
      <sheetName val="Module7"/>
      <sheetName val="P_L"/>
      <sheetName val="Main 01-02"/>
      <sheetName val="P&amp;L_(2)"/>
      <sheetName val="Cutt"/>
      <sheetName val="Acct"/>
      <sheetName val="18"/>
      <sheetName val="Grmt_Ord"/>
      <sheetName val="list"/>
      <sheetName val="Basis"/>
      <sheetName val="Rates"/>
      <sheetName val="PPC-ORD_DTL"/>
      <sheetName val="08"/>
      <sheetName val="P&amp;L_(2)1"/>
      <sheetName val="MIS"/>
      <sheetName val="Date Wise"/>
      <sheetName val="Cut Wise"/>
      <sheetName val="Order wise"/>
      <sheetName val="Sheet1"/>
      <sheetName val="Productions-rev-New"/>
      <sheetName val="P&amp;L_(2)2"/>
      <sheetName val="Main_01-02"/>
      <sheetName val="P&amp;L_(2)3"/>
      <sheetName val="Main_01-021"/>
      <sheetName val="P&amp;L_(2)4"/>
      <sheetName val="Main_01-022"/>
      <sheetName val="P&amp;L_(2)5"/>
      <sheetName val="Main_01-023"/>
      <sheetName val="P&amp;L_(2)6"/>
      <sheetName val="Main_01-024"/>
      <sheetName val="P&amp;L_(2)7"/>
      <sheetName val="Main_01-025"/>
      <sheetName val="P&amp;L_(2)8"/>
      <sheetName val="Main_01-026"/>
      <sheetName val="P&amp;L_(2)9"/>
      <sheetName val="Main_01-027"/>
      <sheetName val="P&amp;L_(2)10"/>
      <sheetName val="Main_01-028"/>
      <sheetName val="P&amp;L_(2)11"/>
      <sheetName val="Main_01-029"/>
      <sheetName val="P&amp;L_(2)12"/>
      <sheetName val="Main_01-0210"/>
      <sheetName val="P&amp;L_(2)13"/>
      <sheetName val="Main_01-0211"/>
      <sheetName val="P&amp;L_(2)14"/>
      <sheetName val="Main_01-0212"/>
      <sheetName val="P&amp;L_(2)15"/>
      <sheetName val="Main_01-0213"/>
      <sheetName val="P&amp;L_(2)16"/>
      <sheetName val="Main_01-0214"/>
      <sheetName val="P&amp;L_(2)17"/>
      <sheetName val="Main_01-0215"/>
      <sheetName val="P&amp;L_(2)18"/>
      <sheetName val="Main_01-0216"/>
      <sheetName val="P&amp;L_(2)19"/>
      <sheetName val="Main_01-0217"/>
      <sheetName val="P&amp;L_(2)20"/>
      <sheetName val="Main_01-0218"/>
      <sheetName val="P&amp;L_(2)21"/>
      <sheetName val="Main_01-0219"/>
      <sheetName val="P&amp;L_(2)22"/>
      <sheetName val="Main_01-0220"/>
      <sheetName val="Scoping"/>
      <sheetName val="Kopf_Daten"/>
      <sheetName val="Consignment_DMA"/>
      <sheetName val="DS_details"/>
      <sheetName val="LOV"/>
      <sheetName val="Protected File"/>
      <sheetName val="7. Bank Payments"/>
      <sheetName val="P&amp;L_(2)23"/>
      <sheetName val="Main_01-0221"/>
      <sheetName val="Date_Wise"/>
      <sheetName val="Cut_Wise"/>
      <sheetName val="Order_wise"/>
      <sheetName val="OCF Change"/>
    </sheetNames>
    <sheetDataSet>
      <sheetData sheetId="0" refreshError="1"/>
      <sheetData sheetId="1" refreshError="1"/>
      <sheetData sheetId="2" refreshError="1">
        <row r="1">
          <cell r="H1">
            <v>40.119999999999997</v>
          </cell>
          <cell r="I1">
            <v>45.256666666666661</v>
          </cell>
        </row>
        <row r="65">
          <cell r="C65">
            <v>1</v>
          </cell>
        </row>
        <row r="66">
          <cell r="F66">
            <v>1</v>
          </cell>
          <cell r="G66">
            <v>1</v>
          </cell>
          <cell r="H66">
            <v>1</v>
          </cell>
          <cell r="I66">
            <v>1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1</v>
          </cell>
          <cell r="Q66">
            <v>1</v>
          </cell>
          <cell r="R66">
            <v>1</v>
          </cell>
          <cell r="S66">
            <v>1</v>
          </cell>
          <cell r="T66">
            <v>1</v>
          </cell>
          <cell r="U66">
            <v>1</v>
          </cell>
          <cell r="V66">
            <v>1</v>
          </cell>
          <cell r="W66">
            <v>1</v>
          </cell>
          <cell r="X66">
            <v>1</v>
          </cell>
          <cell r="Y66">
            <v>1</v>
          </cell>
          <cell r="Z66">
            <v>1</v>
          </cell>
          <cell r="AA66">
            <v>1</v>
          </cell>
          <cell r="AB66">
            <v>1</v>
          </cell>
          <cell r="AC66">
            <v>1</v>
          </cell>
          <cell r="AD66">
            <v>1</v>
          </cell>
          <cell r="AE66">
            <v>1</v>
          </cell>
          <cell r="AF66">
            <v>1</v>
          </cell>
          <cell r="AG66">
            <v>1</v>
          </cell>
          <cell r="AH66">
            <v>1</v>
          </cell>
          <cell r="AI66">
            <v>1</v>
          </cell>
          <cell r="AJ66">
            <v>1</v>
          </cell>
          <cell r="AK66">
            <v>1</v>
          </cell>
          <cell r="AL66">
            <v>1</v>
          </cell>
          <cell r="AM66">
            <v>1</v>
          </cell>
          <cell r="AN66">
            <v>1</v>
          </cell>
          <cell r="AO66">
            <v>1</v>
          </cell>
          <cell r="AP66">
            <v>1</v>
          </cell>
          <cell r="AQ66">
            <v>1</v>
          </cell>
          <cell r="AR66">
            <v>1</v>
          </cell>
          <cell r="AS66">
            <v>1</v>
          </cell>
          <cell r="AT66">
            <v>1</v>
          </cell>
          <cell r="AU66">
            <v>1</v>
          </cell>
          <cell r="AV66">
            <v>1</v>
          </cell>
          <cell r="AW66">
            <v>1</v>
          </cell>
          <cell r="AX66">
            <v>1</v>
          </cell>
          <cell r="AY66">
            <v>1</v>
          </cell>
          <cell r="AZ66">
            <v>1</v>
          </cell>
          <cell r="BA66">
            <v>1</v>
          </cell>
        </row>
        <row r="69">
          <cell r="F69">
            <v>1</v>
          </cell>
        </row>
      </sheetData>
      <sheetData sheetId="3" refreshError="1"/>
      <sheetData sheetId="4" refreshError="1">
        <row r="3">
          <cell r="D3">
            <v>-1074.4000000000001</v>
          </cell>
          <cell r="E3">
            <v>-1518</v>
          </cell>
          <cell r="AB3" t="e">
            <v>#DIV/0!</v>
          </cell>
          <cell r="AD3">
            <v>-1599.74</v>
          </cell>
          <cell r="AR3">
            <v>-47.639000000000003</v>
          </cell>
          <cell r="BE3">
            <v>-149.69399999999999</v>
          </cell>
        </row>
        <row r="4">
          <cell r="E4">
            <v>1623.9</v>
          </cell>
          <cell r="AB4" t="e">
            <v>#DIV/0!</v>
          </cell>
          <cell r="AD4">
            <v>1332.7</v>
          </cell>
          <cell r="AR4">
            <v>94.656000000000006</v>
          </cell>
          <cell r="BE4">
            <v>144.352</v>
          </cell>
        </row>
        <row r="5">
          <cell r="E5">
            <v>-53.5</v>
          </cell>
          <cell r="AB5" t="e">
            <v>#DIV/0!</v>
          </cell>
          <cell r="AD5">
            <v>-55.56</v>
          </cell>
          <cell r="AR5">
            <v>-2.7930000000000001</v>
          </cell>
          <cell r="BE5">
            <v>0</v>
          </cell>
        </row>
        <row r="6">
          <cell r="E6">
            <v>52.4</v>
          </cell>
        </row>
        <row r="7">
          <cell r="E7">
            <v>206.9</v>
          </cell>
          <cell r="AB7" t="e">
            <v>#DIV/0!</v>
          </cell>
          <cell r="AD7">
            <v>391.31</v>
          </cell>
          <cell r="AR7">
            <v>13.935</v>
          </cell>
          <cell r="BE7">
            <v>8.4920000000000009</v>
          </cell>
        </row>
        <row r="8">
          <cell r="E8">
            <v>259.2</v>
          </cell>
        </row>
        <row r="9">
          <cell r="E9">
            <v>-41.7</v>
          </cell>
          <cell r="AB9" t="e">
            <v>#DIV/0!</v>
          </cell>
          <cell r="AD9">
            <v>-31.772999999999996</v>
          </cell>
          <cell r="AR9">
            <v>1.0309999999999999</v>
          </cell>
          <cell r="BE9">
            <v>-4.8789999999999987</v>
          </cell>
        </row>
        <row r="10">
          <cell r="E10">
            <v>0</v>
          </cell>
          <cell r="AB10" t="e">
            <v>#DIV/0!</v>
          </cell>
          <cell r="AD10">
            <v>0</v>
          </cell>
          <cell r="AR10">
            <v>0</v>
          </cell>
          <cell r="BE10">
            <v>0</v>
          </cell>
        </row>
        <row r="11">
          <cell r="E11">
            <v>217.5</v>
          </cell>
        </row>
        <row r="12">
          <cell r="E12">
            <v>406.6</v>
          </cell>
          <cell r="AB12" t="e">
            <v>#DIV/0!</v>
          </cell>
          <cell r="AD12">
            <v>484.08</v>
          </cell>
          <cell r="AR12">
            <v>-3.9319999999999999</v>
          </cell>
          <cell r="BE12">
            <v>44.162999999999997</v>
          </cell>
        </row>
        <row r="13">
          <cell r="E13">
            <v>624.20000000000005</v>
          </cell>
        </row>
        <row r="14">
          <cell r="E14">
            <v>1</v>
          </cell>
          <cell r="AB14" t="e">
            <v>#DIV/0!</v>
          </cell>
          <cell r="AD14">
            <v>0</v>
          </cell>
          <cell r="AR14">
            <v>0</v>
          </cell>
          <cell r="BE14">
            <v>0</v>
          </cell>
        </row>
        <row r="15">
          <cell r="E15">
            <v>625.1</v>
          </cell>
        </row>
        <row r="16">
          <cell r="E16">
            <v>0</v>
          </cell>
          <cell r="AB16" t="e">
            <v>#DIV/0!</v>
          </cell>
          <cell r="AD16">
            <v>0</v>
          </cell>
          <cell r="AR16">
            <v>12.944000000000004</v>
          </cell>
          <cell r="BE16">
            <v>0</v>
          </cell>
        </row>
        <row r="17">
          <cell r="E17">
            <v>625.1</v>
          </cell>
        </row>
        <row r="40">
          <cell r="D40">
            <v>1</v>
          </cell>
        </row>
      </sheetData>
      <sheetData sheetId="5" refreshError="1">
        <row r="79">
          <cell r="M79">
            <v>1</v>
          </cell>
          <cell r="O79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Acct"/>
      <sheetName val="Note13,14,15"/>
      <sheetName val="Note13.4"/>
      <sheetName val="Note33to 39"/>
      <sheetName val="Note40"/>
      <sheetName val="CF"/>
      <sheetName val="17.1-18"/>
      <sheetName val="FEB 2000"/>
      <sheetName val="DS_details"/>
      <sheetName val="ELEC. METER READINGS(Annex-A)"/>
      <sheetName val="Note13_4"/>
      <sheetName val="Note33to_39"/>
      <sheetName val="17_1-18"/>
      <sheetName val="Assumptions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Acct"/>
      <sheetName val="Note13,14,15"/>
      <sheetName val="Note13.4"/>
      <sheetName val="Note33to 39"/>
      <sheetName val="Note40"/>
      <sheetName val="CF"/>
      <sheetName val="7"/>
      <sheetName val="Calcs"/>
      <sheetName val="DS_details"/>
      <sheetName val="DTL"/>
      <sheetName val="Pkg 2003 (Ini)"/>
      <sheetName val="Plan"/>
      <sheetName val="Note13_4"/>
      <sheetName val="Note33to_39"/>
      <sheetName val="BS"/>
      <sheetName val="18"/>
      <sheetName val="Cutt"/>
      <sheetName val="Pkg_2003_(Ini)"/>
      <sheetName val="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SPIN"/>
      <sheetName val="LOOM"/>
      <sheetName val="QUALITY"/>
      <sheetName val="LOOM3"/>
      <sheetName val="SPIN3"/>
      <sheetName val="Graph"/>
      <sheetName val="Sheet1 (2)"/>
    </sheetNames>
    <sheetDataSet>
      <sheetData sheetId="0" refreshError="1">
        <row r="40">
          <cell r="A40" t="str">
            <v>SPINING PRODUCTION PER SPINDLE &amp; EFFICIENCY</v>
          </cell>
        </row>
        <row r="105">
          <cell r="A105" t="str">
            <v>SPINNING PRODUCTION PER SPINDLE &amp; EFFICIENCY</v>
          </cell>
        </row>
        <row r="106">
          <cell r="A106" t="str">
            <v>FOR THE MONTH OF DEC 1997</v>
          </cell>
        </row>
        <row r="135">
          <cell r="A135" t="str">
            <v>SPINNING PRODUCTION PER SPINDLE &amp; EFFICIENCY</v>
          </cell>
        </row>
        <row r="136">
          <cell r="A136" t="str">
            <v>FOR THE MONTH OF JAN 1998</v>
          </cell>
        </row>
        <row r="207">
          <cell r="A207" t="str">
            <v>SPINNING PRODUCTION PER SPINDLE &amp; EFFICIENCY</v>
          </cell>
        </row>
        <row r="208">
          <cell r="A208" t="str">
            <v>FOR THE MONTH OF APRIL 1998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Acct"/>
      <sheetName val="Note 7.1"/>
      <sheetName val="Note 7.2"/>
      <sheetName val="10-15"/>
      <sheetName val="16"/>
      <sheetName val="18.2onwards"/>
      <sheetName val="CF Workings"/>
      <sheetName val="CF Workings-Prior year"/>
      <sheetName val="tax"/>
      <sheetName val="SV"/>
      <sheetName val="Sheet2"/>
      <sheetName val="Sheet1"/>
      <sheetName val="Cutt"/>
      <sheetName val="Note_7_1"/>
      <sheetName val="Note_7_2"/>
      <sheetName val="18_2onwards"/>
      <sheetName val="CF_Workings"/>
      <sheetName val="CF_Workings-Prior_year"/>
      <sheetName val="CC Wise"/>
      <sheetName val="Prdct Wise"/>
      <sheetName val="Spndl Rtr"/>
      <sheetName val="DS_details"/>
      <sheetName val="Note_7_11"/>
      <sheetName val="Note_7_21"/>
      <sheetName val="18_2onwards1"/>
      <sheetName val="CF_Workings1"/>
      <sheetName val="CF_Workings-Prior_year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SPIN"/>
      <sheetName val="LOOM"/>
      <sheetName val="QUALITY"/>
      <sheetName val="LOOM3"/>
      <sheetName val="SPIN3"/>
      <sheetName val="Graph"/>
      <sheetName val="Sheet1 (2)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SPIN"/>
      <sheetName val="LOOM"/>
      <sheetName val="QUALITY"/>
      <sheetName val="LOOM3"/>
      <sheetName val="SPIN3"/>
      <sheetName val="Graph"/>
      <sheetName val="Sheet1 (2)"/>
    </sheetNames>
    <sheetDataSet>
      <sheetData sheetId="0" refreshError="1">
        <row r="40">
          <cell r="A40" t="str">
            <v>SPINING PRODUCTION PER SPINDLE &amp; EFFICIENCY</v>
          </cell>
        </row>
        <row r="41">
          <cell r="A41" t="str">
            <v>FOR THE MONTH OF OCTOBER 1997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Accounts"/>
      <sheetName val="Fixed Assets"/>
      <sheetName val="15.1"/>
      <sheetName val="39"/>
      <sheetName val="CF"/>
      <sheetName val="SU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EE"/>
      <sheetName val="I"/>
      <sheetName val="new cost of sales"/>
      <sheetName val="PL 4"/>
      <sheetName val="Cash and bank"/>
      <sheetName val="New Strf"/>
      <sheetName val="harizenatl"/>
      <sheetName val=" old  strf"/>
      <sheetName val="Sajad requireds"/>
      <sheetName val="ASM EE"/>
      <sheetName val="Acct"/>
      <sheetName val="DS_details"/>
      <sheetName val="Cutt"/>
      <sheetName val="ILM"/>
      <sheetName val="Fixed Assets"/>
      <sheetName val="Bank"/>
      <sheetName val="new_cost_of_sales"/>
      <sheetName val="PL_4"/>
      <sheetName val="Cash_and_bank"/>
      <sheetName val="New_Strf"/>
      <sheetName val="_old__strf"/>
      <sheetName val="Sajad_requireds"/>
      <sheetName val="ASM_EE"/>
      <sheetName val="ESML_9394"/>
      <sheetName val="WIP-YRN"/>
      <sheetName val="Notes to the Accounts"/>
      <sheetName val="CHALLAN"/>
      <sheetName val="list"/>
      <sheetName val="new_cost_of_sales1"/>
      <sheetName val="PL_41"/>
      <sheetName val="Cash_and_bank1"/>
      <sheetName val="New_Strf1"/>
      <sheetName val="_old__strf1"/>
      <sheetName val="Sajad_requireds1"/>
      <sheetName val="ASM_EE1"/>
      <sheetName val="Fixed_Assets"/>
      <sheetName val="SIII Control sheet"/>
      <sheetName val="Exc-Smy (Mn)"/>
      <sheetName val="Acct(Linke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Weekly"/>
      <sheetName val="CFR-1"/>
      <sheetName val="CFR-2"/>
      <sheetName val="CFR-3"/>
      <sheetName val="CFR-4"/>
      <sheetName val="CFR-5"/>
      <sheetName val="CFR-6"/>
      <sheetName val="CFR-7"/>
      <sheetName val="CFR-8"/>
      <sheetName val="CFR-9"/>
      <sheetName val="CFR-10"/>
      <sheetName val="statac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MIS1197"/>
    </sheetNames>
    <definedNames>
      <definedName name="hone"/>
      <definedName name="Main"/>
    </defined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REPORT"/>
      <sheetName val="B-Sheet"/>
      <sheetName val="PL"/>
      <sheetName val="C-FLOW"/>
      <sheetName val="Equity"/>
      <sheetName val="Notes"/>
      <sheetName val="segmentwise resul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pldt"/>
      <sheetName val="O-Point"/>
      <sheetName val="Out sta p"/>
      <sheetName val="Report"/>
      <sheetName val="B-SHEET"/>
      <sheetName val="P-LOSS"/>
      <sheetName val="NOTES"/>
      <sheetName val="cash flow"/>
      <sheetName val="Note 8"/>
      <sheetName val="Dep"/>
      <sheetName val="SubNote 8"/>
      <sheetName val="Report (2)"/>
      <sheetName val="NOTE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Acct"/>
      <sheetName val="DREXP"/>
      <sheetName val="17.1-18"/>
      <sheetName val="Custom_LLR"/>
      <sheetName val="LLR"/>
      <sheetName val="ELEC. METER READINGS(Annex-A)"/>
      <sheetName val="17_1-18"/>
      <sheetName val="17_1-181"/>
      <sheetName val="17_1-182"/>
      <sheetName val="17_1-183"/>
      <sheetName val="17_1-184"/>
      <sheetName val="17_1-185"/>
      <sheetName val="17_1-186"/>
      <sheetName val="17_1-187"/>
      <sheetName val="17_1-188"/>
      <sheetName val="17_1-189"/>
      <sheetName val="17_1-1810"/>
      <sheetName val="17_1-1811"/>
      <sheetName val="17_1-1812"/>
      <sheetName val="17_1-1813"/>
      <sheetName val="17_1-1814"/>
      <sheetName val="17_1-1815"/>
      <sheetName val="17_1-1816"/>
      <sheetName val="17_1-1817"/>
      <sheetName val="17_1-1818"/>
      <sheetName val="17_1-1819"/>
      <sheetName val="17_1-1820"/>
      <sheetName val="17_1-1821"/>
      <sheetName val="ELEC__METER_READINGS(Annex-A)"/>
    </sheetNames>
    <sheetDataSet>
      <sheetData sheetId="0" refreshError="1">
        <row r="3">
          <cell r="A3" t="str">
            <v>ACC. CODE</v>
          </cell>
          <cell r="B3" t="str">
            <v>DESCRIPTION</v>
          </cell>
          <cell r="C3" t="str">
            <v>AMOUNT</v>
          </cell>
        </row>
        <row r="4">
          <cell r="A4">
            <v>38105</v>
          </cell>
          <cell r="B4" t="str">
            <v xml:space="preserve">Furnace Oil For Air Heaters (CC - 21) </v>
          </cell>
          <cell r="C4">
            <v>3480626.2862891359</v>
          </cell>
        </row>
        <row r="5">
          <cell r="A5">
            <v>38110</v>
          </cell>
          <cell r="B5" t="str">
            <v>Furnace Oil For Steam</v>
          </cell>
          <cell r="C5">
            <v>3655498.9976419886</v>
          </cell>
        </row>
        <row r="6">
          <cell r="A6">
            <v>38115</v>
          </cell>
          <cell r="B6" t="str">
            <v>Natural Gas For Steam</v>
          </cell>
          <cell r="C6">
            <v>12318699.18881155</v>
          </cell>
        </row>
        <row r="7">
          <cell r="A7">
            <v>38120</v>
          </cell>
          <cell r="B7" t="str">
            <v>Natural Gas For Electricity</v>
          </cell>
          <cell r="C7">
            <v>2283986.8521878659</v>
          </cell>
        </row>
        <row r="8">
          <cell r="A8">
            <v>38125</v>
          </cell>
          <cell r="B8" t="str">
            <v>Natural Gas For Canteen</v>
          </cell>
        </row>
        <row r="9">
          <cell r="A9">
            <v>38130</v>
          </cell>
          <cell r="B9" t="str">
            <v>Diesel Oil For Electricity Generation</v>
          </cell>
          <cell r="C9">
            <v>3496533.8595266147</v>
          </cell>
        </row>
        <row r="10">
          <cell r="A10">
            <v>38135</v>
          </cell>
          <cell r="B10" t="str">
            <v>Electricity Purchased From W.A.P.D.A</v>
          </cell>
          <cell r="C10">
            <v>35269326.043312058</v>
          </cell>
        </row>
        <row r="11">
          <cell r="A11">
            <v>42535</v>
          </cell>
          <cell r="B11" t="str">
            <v>Cost Of Uniform For  - Workers</v>
          </cell>
          <cell r="C11">
            <v>758034</v>
          </cell>
        </row>
        <row r="12">
          <cell r="A12">
            <v>42538</v>
          </cell>
          <cell r="B12" t="str">
            <v>Cost Of Uniform For  - Executive</v>
          </cell>
          <cell r="C12">
            <v>84226</v>
          </cell>
        </row>
        <row r="13">
          <cell r="A13">
            <v>43105</v>
          </cell>
          <cell r="B13" t="str">
            <v>Telephone,Telex &amp; Fax Charges</v>
          </cell>
          <cell r="C13">
            <v>1300000</v>
          </cell>
        </row>
        <row r="14">
          <cell r="A14">
            <v>43106</v>
          </cell>
          <cell r="B14" t="str">
            <v>Stationery &amp; Printing</v>
          </cell>
          <cell r="C14">
            <v>1000000</v>
          </cell>
        </row>
        <row r="15">
          <cell r="A15">
            <v>43107</v>
          </cell>
          <cell r="B15" t="str">
            <v>Books, Newspapers &amp; Magazines</v>
          </cell>
          <cell r="C15">
            <v>20000</v>
          </cell>
        </row>
        <row r="16">
          <cell r="A16">
            <v>43108</v>
          </cell>
          <cell r="B16" t="str">
            <v>Public Relationing</v>
          </cell>
          <cell r="C16">
            <v>70000</v>
          </cell>
        </row>
        <row r="17">
          <cell r="A17">
            <v>43109</v>
          </cell>
          <cell r="B17" t="str">
            <v>Maintenance Of Office Equipment</v>
          </cell>
          <cell r="C17">
            <v>300000</v>
          </cell>
        </row>
        <row r="18">
          <cell r="A18">
            <v>43110</v>
          </cell>
          <cell r="B18" t="str">
            <v>Cost Of Engaging Staff</v>
          </cell>
          <cell r="C18">
            <v>50000</v>
          </cell>
        </row>
        <row r="19">
          <cell r="A19">
            <v>43111</v>
          </cell>
          <cell r="B19" t="str">
            <v>Sundry Office Expenses (Cleaning &amp; Supplies Etc)</v>
          </cell>
          <cell r="C19">
            <v>80000</v>
          </cell>
        </row>
        <row r="20">
          <cell r="A20">
            <v>43112</v>
          </cell>
          <cell r="B20" t="str">
            <v>Entertainment Expenses</v>
          </cell>
          <cell r="C20">
            <v>130000</v>
          </cell>
        </row>
        <row r="21">
          <cell r="A21">
            <v>43113</v>
          </cell>
          <cell r="B21" t="str">
            <v xml:space="preserve">Legal Expenses General </v>
          </cell>
          <cell r="C21">
            <v>100000</v>
          </cell>
        </row>
        <row r="22">
          <cell r="A22">
            <v>43114</v>
          </cell>
          <cell r="B22" t="str">
            <v>Rent Rates &amp; Taxes</v>
          </cell>
          <cell r="C22">
            <v>250000</v>
          </cell>
        </row>
        <row r="23">
          <cell r="A23">
            <v>43115</v>
          </cell>
          <cell r="B23" t="str">
            <v>Insurance Premium Of Cash In Hand</v>
          </cell>
          <cell r="C23">
            <v>22000</v>
          </cell>
        </row>
        <row r="24">
          <cell r="A24">
            <v>43116</v>
          </cell>
          <cell r="B24" t="str">
            <v>Insurance Premium Of Fidelity Guarantee</v>
          </cell>
          <cell r="C24">
            <v>52000</v>
          </cell>
        </row>
        <row r="25">
          <cell r="A25">
            <v>43117</v>
          </cell>
          <cell r="B25" t="str">
            <v>Insurance Premium Of Machinery</v>
          </cell>
          <cell r="C25">
            <v>3059000</v>
          </cell>
        </row>
        <row r="26">
          <cell r="A26">
            <v>43118</v>
          </cell>
          <cell r="B26" t="str">
            <v>Traveling General</v>
          </cell>
          <cell r="C26">
            <v>927000</v>
          </cell>
        </row>
        <row r="27">
          <cell r="A27">
            <v>43119</v>
          </cell>
          <cell r="B27" t="str">
            <v>Staff Training Expenses - Local</v>
          </cell>
          <cell r="C27">
            <v>400000</v>
          </cell>
        </row>
        <row r="28">
          <cell r="A28">
            <v>43120</v>
          </cell>
          <cell r="B28" t="str">
            <v>Staff Training Expenses - Abroad</v>
          </cell>
          <cell r="C28">
            <v>1500000</v>
          </cell>
        </row>
        <row r="29">
          <cell r="A29">
            <v>43121</v>
          </cell>
          <cell r="B29" t="str">
            <v>Lease Rental Tetra Machine 1000 Ml</v>
          </cell>
          <cell r="C29">
            <v>0</v>
          </cell>
        </row>
        <row r="30">
          <cell r="A30">
            <v>43127</v>
          </cell>
          <cell r="B30" t="str">
            <v>Bank Charges</v>
          </cell>
          <cell r="C30">
            <v>10000</v>
          </cell>
        </row>
        <row r="31">
          <cell r="A31">
            <v>43128</v>
          </cell>
          <cell r="B31" t="str">
            <v>Gifts To Visitors</v>
          </cell>
          <cell r="C31">
            <v>60000</v>
          </cell>
        </row>
        <row r="32">
          <cell r="A32">
            <v>43129</v>
          </cell>
          <cell r="B32" t="str">
            <v>Consultancy Fee + Special Charges</v>
          </cell>
          <cell r="C32">
            <v>5000</v>
          </cell>
        </row>
        <row r="33">
          <cell r="A33">
            <v>43130</v>
          </cell>
          <cell r="B33" t="str">
            <v>Postage &amp; Telegram</v>
          </cell>
          <cell r="C33">
            <v>125000</v>
          </cell>
        </row>
        <row r="34">
          <cell r="A34">
            <v>43131</v>
          </cell>
          <cell r="B34" t="str">
            <v>Expenses For Photocopies</v>
          </cell>
          <cell r="C34">
            <v>225000</v>
          </cell>
        </row>
        <row r="35">
          <cell r="A35">
            <v>43132</v>
          </cell>
          <cell r="B35" t="str">
            <v>Sundry Expenses</v>
          </cell>
          <cell r="C35">
            <v>200000</v>
          </cell>
        </row>
        <row r="36">
          <cell r="A36">
            <v>43133</v>
          </cell>
          <cell r="B36" t="str">
            <v>Gardening Services</v>
          </cell>
          <cell r="C36">
            <v>196375</v>
          </cell>
        </row>
        <row r="37">
          <cell r="A37">
            <v>43134</v>
          </cell>
          <cell r="B37" t="str">
            <v>Janitorial Services</v>
          </cell>
          <cell r="C37">
            <v>353740</v>
          </cell>
        </row>
        <row r="38">
          <cell r="A38">
            <v>43135</v>
          </cell>
          <cell r="B38" t="str">
            <v>License  &amp; Membership Fees</v>
          </cell>
          <cell r="C38">
            <v>30000</v>
          </cell>
        </row>
        <row r="39">
          <cell r="A39">
            <v>44105</v>
          </cell>
          <cell r="B39" t="str">
            <v>Road Tax &amp; Insurance Vehicles</v>
          </cell>
          <cell r="C39">
            <v>331000</v>
          </cell>
        </row>
        <row r="40">
          <cell r="A40">
            <v>44110</v>
          </cell>
          <cell r="B40" t="str">
            <v>Lease Rental Of Vehicles - Factory</v>
          </cell>
          <cell r="C40">
            <v>0</v>
          </cell>
        </row>
        <row r="41">
          <cell r="A41">
            <v>44115</v>
          </cell>
          <cell r="B41" t="str">
            <v>Vehicle Running Expenses</v>
          </cell>
          <cell r="C41">
            <v>600000</v>
          </cell>
        </row>
        <row r="42">
          <cell r="A42">
            <v>45000</v>
          </cell>
          <cell r="B42" t="str">
            <v>Maintenance &amp; Repair Factory</v>
          </cell>
          <cell r="C42">
            <v>34093761.809813157</v>
          </cell>
        </row>
        <row r="43">
          <cell r="A43" t="str">
            <v>471XX</v>
          </cell>
          <cell r="B43" t="str">
            <v>Sundry Material Production Cost Centers</v>
          </cell>
          <cell r="C43">
            <v>5880000</v>
          </cell>
        </row>
        <row r="44">
          <cell r="A44" t="str">
            <v>472XX</v>
          </cell>
          <cell r="B44" t="str">
            <v>Sundry Material Auxiliary Cost Centers</v>
          </cell>
          <cell r="C44">
            <v>2446000</v>
          </cell>
        </row>
        <row r="45">
          <cell r="A45">
            <v>47231</v>
          </cell>
          <cell r="B45" t="str">
            <v>Technical Overhead</v>
          </cell>
          <cell r="C45">
            <v>4956444.4491285877</v>
          </cell>
        </row>
        <row r="46">
          <cell r="A46">
            <v>47501</v>
          </cell>
          <cell r="B46" t="str">
            <v>Rice Floor Milling Charges</v>
          </cell>
          <cell r="C46">
            <v>1628554.8385795034</v>
          </cell>
        </row>
        <row r="47">
          <cell r="A47">
            <v>47502</v>
          </cell>
          <cell r="B47" t="str">
            <v>Inert Gas Used In CC - 41</v>
          </cell>
          <cell r="C47">
            <v>386046.37231136253</v>
          </cell>
        </row>
        <row r="48">
          <cell r="A48">
            <v>47505</v>
          </cell>
          <cell r="B48" t="str">
            <v>Caustic Soda Flakes For Crate Washing</v>
          </cell>
          <cell r="C48">
            <v>6250.05</v>
          </cell>
        </row>
        <row r="49">
          <cell r="A49">
            <v>47507</v>
          </cell>
          <cell r="B49" t="str">
            <v>Salts &amp; Chemicals (Steam Generation)</v>
          </cell>
          <cell r="C49">
            <v>42729.211106031224</v>
          </cell>
        </row>
        <row r="50">
          <cell r="A50">
            <v>47509</v>
          </cell>
          <cell r="B50" t="str">
            <v>Waste Water Treatment Expenses  - CC 76</v>
          </cell>
          <cell r="C50">
            <v>100000</v>
          </cell>
        </row>
        <row r="51">
          <cell r="A51">
            <v>47511</v>
          </cell>
          <cell r="B51" t="str">
            <v xml:space="preserve">Glass Ware (Laboratory)  </v>
          </cell>
          <cell r="C51">
            <v>1000000</v>
          </cell>
        </row>
        <row r="52">
          <cell r="A52">
            <v>47513</v>
          </cell>
          <cell r="B52" t="str">
            <v>Chemicals (Laboratory)</v>
          </cell>
          <cell r="C52">
            <v>1400000</v>
          </cell>
        </row>
        <row r="53">
          <cell r="A53">
            <v>47515</v>
          </cell>
          <cell r="B53" t="str">
            <v>Pest Control Expenses (Laboratory)</v>
          </cell>
          <cell r="C53">
            <v>300000</v>
          </cell>
        </row>
        <row r="54">
          <cell r="A54">
            <v>47517</v>
          </cell>
          <cell r="B54" t="str">
            <v>Samples &amp; Freight On Samples (Laboratory)</v>
          </cell>
          <cell r="C54">
            <v>54000</v>
          </cell>
        </row>
        <row r="55">
          <cell r="A55">
            <v>47519</v>
          </cell>
          <cell r="B55" t="str">
            <v>Line Lab Expenses (Chemicals + Glassware)</v>
          </cell>
          <cell r="C55">
            <v>300000</v>
          </cell>
        </row>
        <row r="56">
          <cell r="A56">
            <v>47521</v>
          </cell>
          <cell r="B56" t="str">
            <v>Insurance Of Stocks &amp; Stores  CC 83</v>
          </cell>
          <cell r="C56">
            <v>362000</v>
          </cell>
        </row>
        <row r="57">
          <cell r="A57">
            <v>47523</v>
          </cell>
          <cell r="B57" t="str">
            <v>Handling Contractor Charges (R &amp; P Store)</v>
          </cell>
          <cell r="C57">
            <v>225000</v>
          </cell>
        </row>
        <row r="58">
          <cell r="A58">
            <v>47525</v>
          </cell>
          <cell r="B58" t="str">
            <v>Insurance Premium - Buildings</v>
          </cell>
          <cell r="C58">
            <v>452000</v>
          </cell>
        </row>
        <row r="59">
          <cell r="A59">
            <v>43137</v>
          </cell>
          <cell r="B59" t="str">
            <v>Fire Prevention Expenses</v>
          </cell>
          <cell r="C59">
            <v>50000</v>
          </cell>
        </row>
        <row r="60">
          <cell r="A60">
            <v>47527</v>
          </cell>
          <cell r="B60" t="str">
            <v>Fruit Pulping Charges At Indus (Banana &amp; Pear)</v>
          </cell>
          <cell r="C60">
            <v>1254418.8487764054</v>
          </cell>
        </row>
        <row r="61">
          <cell r="A61">
            <v>47605</v>
          </cell>
          <cell r="B61" t="str">
            <v>Handling Contractor Charges - CC 85</v>
          </cell>
          <cell r="C61">
            <v>1400000</v>
          </cell>
        </row>
        <row r="62">
          <cell r="A62">
            <v>47608</v>
          </cell>
          <cell r="B62" t="str">
            <v>Water Treatment Expenses  - CC 04</v>
          </cell>
        </row>
        <row r="63">
          <cell r="A63">
            <v>47610</v>
          </cell>
          <cell r="B63" t="str">
            <v>Sundry Materials - CC 85</v>
          </cell>
          <cell r="C63">
            <v>25000</v>
          </cell>
        </row>
        <row r="64">
          <cell r="A64">
            <v>47640</v>
          </cell>
          <cell r="B64" t="str">
            <v>External Warehouse Expenses - CC 85</v>
          </cell>
          <cell r="C64">
            <v>150000</v>
          </cell>
        </row>
        <row r="65">
          <cell r="A65">
            <v>47645</v>
          </cell>
          <cell r="B65" t="str">
            <v>Cartage From &amp; To Hired Goodowns - CC 85</v>
          </cell>
          <cell r="C65">
            <v>10000</v>
          </cell>
        </row>
        <row r="66">
          <cell r="A66">
            <v>47650</v>
          </cell>
          <cell r="B66" t="str">
            <v>Insurance Finished Goods - CC 85</v>
          </cell>
          <cell r="C66">
            <v>240000</v>
          </cell>
        </row>
        <row r="67">
          <cell r="A67">
            <v>61105</v>
          </cell>
          <cell r="B67" t="str">
            <v>Sale Of Scrap (Raw Material)</v>
          </cell>
          <cell r="C67">
            <v>-600000</v>
          </cell>
        </row>
        <row r="68">
          <cell r="A68">
            <v>61110</v>
          </cell>
          <cell r="B68" t="str">
            <v>Sale Of Scrap (Pack Material)</v>
          </cell>
          <cell r="C68">
            <v>-750000</v>
          </cell>
        </row>
        <row r="69">
          <cell r="A69">
            <v>66951</v>
          </cell>
          <cell r="B69" t="str">
            <v>Sale Of Scrap (Tech Material)</v>
          </cell>
          <cell r="C69">
            <v>-550000</v>
          </cell>
        </row>
        <row r="70">
          <cell r="A70">
            <v>66952</v>
          </cell>
          <cell r="B70" t="str">
            <v>Sale Of Scrap (Sludge)</v>
          </cell>
        </row>
        <row r="71">
          <cell r="A71" t="str">
            <v>CC-93-1</v>
          </cell>
          <cell r="B71" t="str">
            <v>Production Labour</v>
          </cell>
          <cell r="C71">
            <v>30154396.204222094</v>
          </cell>
        </row>
        <row r="72">
          <cell r="A72" t="str">
            <v>CC-93-1</v>
          </cell>
          <cell r="B72" t="str">
            <v>Budgeted Labour</v>
          </cell>
          <cell r="C72">
            <v>7513378.5222768979</v>
          </cell>
        </row>
        <row r="73">
          <cell r="A73" t="str">
            <v>CC-94-1</v>
          </cell>
          <cell r="B73" t="str">
            <v>Salaries</v>
          </cell>
          <cell r="C73">
            <v>20570139.558215655</v>
          </cell>
        </row>
        <row r="74">
          <cell r="A74" t="str">
            <v>CC-98-1</v>
          </cell>
          <cell r="B74" t="str">
            <v xml:space="preserve">Technical Depreciation </v>
          </cell>
          <cell r="C74">
            <v>124092984</v>
          </cell>
        </row>
        <row r="78">
          <cell r="A78" t="str">
            <v>CC-85</v>
          </cell>
          <cell r="B78" t="str">
            <v>Cost Of Factory Warehouse Transfered To Ho</v>
          </cell>
          <cell r="C78">
            <v>-5865678.7253969526</v>
          </cell>
        </row>
        <row r="79">
          <cell r="A79" t="str">
            <v>CC-70</v>
          </cell>
          <cell r="B79" t="str">
            <v>Crate Washing</v>
          </cell>
          <cell r="C79">
            <v>-253502.53335584211</v>
          </cell>
        </row>
        <row r="81">
          <cell r="C81">
            <v>303816968.83344615</v>
          </cell>
        </row>
        <row r="83">
          <cell r="A83" t="str">
            <v>DETAIL OF SUNDRY MATERIALS FOR MAIN AND AUXILIARY COST CENTERS</v>
          </cell>
        </row>
        <row r="84">
          <cell r="A84" t="str">
            <v>ACC CODE</v>
          </cell>
          <cell r="B84" t="str">
            <v>COST CENTRE DESCRIPTION</v>
          </cell>
          <cell r="C84" t="str">
            <v>AMOUNT</v>
          </cell>
        </row>
        <row r="85">
          <cell r="B85" t="str">
            <v>SUNDRY MATERIAL MAIN COST CENTRE.</v>
          </cell>
        </row>
        <row r="86">
          <cell r="A86">
            <v>47101</v>
          </cell>
          <cell r="B86" t="str">
            <v>Fruit Pulping &amp; Concentrating</v>
          </cell>
          <cell r="C86">
            <v>69000</v>
          </cell>
        </row>
        <row r="87">
          <cell r="A87">
            <v>47104</v>
          </cell>
          <cell r="B87" t="str">
            <v xml:space="preserve">Fruit Drink Making </v>
          </cell>
          <cell r="C87">
            <v>242000</v>
          </cell>
        </row>
        <row r="88">
          <cell r="A88">
            <v>47111</v>
          </cell>
          <cell r="B88" t="str">
            <v>Milk Reception / Standardisation</v>
          </cell>
          <cell r="C88">
            <v>556000</v>
          </cell>
        </row>
        <row r="89">
          <cell r="A89">
            <v>47113</v>
          </cell>
          <cell r="B89" t="str">
            <v>Uht- Ready To Drink Processing</v>
          </cell>
          <cell r="C89">
            <v>456000</v>
          </cell>
        </row>
        <row r="90">
          <cell r="A90">
            <v>47114</v>
          </cell>
          <cell r="B90" t="str">
            <v>Fresh Cream Processing</v>
          </cell>
          <cell r="C90">
            <v>139000</v>
          </cell>
        </row>
        <row r="91">
          <cell r="A91">
            <v>47115</v>
          </cell>
          <cell r="B91" t="str">
            <v>Desi Ghee Processing</v>
          </cell>
          <cell r="C91">
            <v>10000</v>
          </cell>
        </row>
        <row r="92">
          <cell r="A92">
            <v>47116</v>
          </cell>
          <cell r="B92" t="str">
            <v>Cereals Processing</v>
          </cell>
          <cell r="C92">
            <v>285000</v>
          </cell>
        </row>
        <row r="93">
          <cell r="A93">
            <v>47117</v>
          </cell>
          <cell r="B93" t="str">
            <v>Confectionery Processing</v>
          </cell>
          <cell r="C93">
            <v>200000</v>
          </cell>
        </row>
        <row r="94">
          <cell r="A94">
            <v>47118</v>
          </cell>
          <cell r="B94" t="str">
            <v>Milo Processing</v>
          </cell>
          <cell r="C94">
            <v>138000</v>
          </cell>
        </row>
        <row r="95">
          <cell r="A95">
            <v>47121</v>
          </cell>
          <cell r="B95" t="str">
            <v>Evaporating &amp; Spray Drying</v>
          </cell>
          <cell r="C95">
            <v>1528000</v>
          </cell>
        </row>
        <row r="96">
          <cell r="A96">
            <v>47123</v>
          </cell>
          <cell r="B96" t="str">
            <v>Dry Mixing</v>
          </cell>
          <cell r="C96">
            <v>42000</v>
          </cell>
        </row>
        <row r="97">
          <cell r="A97">
            <v>47141</v>
          </cell>
          <cell r="B97" t="str">
            <v>Powder Filling &amp; Cartoning</v>
          </cell>
          <cell r="C97">
            <v>357000</v>
          </cell>
        </row>
        <row r="98">
          <cell r="A98">
            <v>47142</v>
          </cell>
          <cell r="B98" t="str">
            <v>Confectionery Packing</v>
          </cell>
          <cell r="C98">
            <v>50000</v>
          </cell>
        </row>
        <row r="99">
          <cell r="A99">
            <v>47143</v>
          </cell>
          <cell r="B99" t="str">
            <v>Tetra Filling &amp; Packing</v>
          </cell>
          <cell r="C99">
            <v>1687000</v>
          </cell>
        </row>
        <row r="100">
          <cell r="A100">
            <v>47146</v>
          </cell>
          <cell r="B100" t="str">
            <v>Yellow Salted Butter Packing</v>
          </cell>
          <cell r="C100">
            <v>21000</v>
          </cell>
        </row>
        <row r="101">
          <cell r="A101">
            <v>47147</v>
          </cell>
          <cell r="B101" t="str">
            <v>Tin Packing / Cartoning Of Desi Ghee</v>
          </cell>
          <cell r="C101">
            <v>39000</v>
          </cell>
        </row>
        <row r="102">
          <cell r="A102">
            <v>47170</v>
          </cell>
          <cell r="B102" t="str">
            <v>Crate Washing</v>
          </cell>
          <cell r="C102">
            <v>61000</v>
          </cell>
        </row>
        <row r="104">
          <cell r="C104">
            <v>5880000</v>
          </cell>
        </row>
        <row r="105">
          <cell r="B105" t="str">
            <v>SUNDRY MATERIAL AUX COST CENTRE.</v>
          </cell>
        </row>
        <row r="106">
          <cell r="A106">
            <v>47271</v>
          </cell>
          <cell r="B106" t="str">
            <v>Steam</v>
          </cell>
          <cell r="C106">
            <v>195000</v>
          </cell>
        </row>
        <row r="107">
          <cell r="A107" t="str">
            <v>47272-1</v>
          </cell>
          <cell r="B107" t="str">
            <v>Refrigeration (Storage)</v>
          </cell>
          <cell r="C107">
            <v>292000</v>
          </cell>
        </row>
        <row r="108">
          <cell r="A108" t="str">
            <v>47272-2</v>
          </cell>
          <cell r="B108" t="str">
            <v>Refrigeration (Chilled Water)</v>
          </cell>
          <cell r="C108">
            <v>111000</v>
          </cell>
        </row>
        <row r="109">
          <cell r="A109" t="str">
            <v>47272-3</v>
          </cell>
          <cell r="B109" t="str">
            <v>Refrigeration (Ice Water)</v>
          </cell>
          <cell r="C109">
            <v>486000</v>
          </cell>
        </row>
        <row r="110">
          <cell r="A110">
            <v>47273</v>
          </cell>
          <cell r="B110" t="str">
            <v>Electricity</v>
          </cell>
          <cell r="C110">
            <v>834000</v>
          </cell>
        </row>
        <row r="111">
          <cell r="A111">
            <v>47274</v>
          </cell>
          <cell r="B111" t="str">
            <v>Gas</v>
          </cell>
          <cell r="C111">
            <v>14000</v>
          </cell>
        </row>
        <row r="112">
          <cell r="A112" t="str">
            <v>47275-1</v>
          </cell>
          <cell r="B112" t="str">
            <v>Drinking Water</v>
          </cell>
          <cell r="C112">
            <v>139000</v>
          </cell>
        </row>
        <row r="113">
          <cell r="A113" t="str">
            <v>47275-2</v>
          </cell>
          <cell r="B113" t="str">
            <v>Drinking Water (Cooling Water)</v>
          </cell>
          <cell r="C113">
            <v>111000</v>
          </cell>
        </row>
        <row r="114">
          <cell r="A114">
            <v>47276</v>
          </cell>
          <cell r="B114" t="str">
            <v>Waste Water Treatment</v>
          </cell>
          <cell r="C114">
            <v>56000</v>
          </cell>
        </row>
        <row r="115">
          <cell r="A115">
            <v>47277</v>
          </cell>
          <cell r="B115" t="str">
            <v>Compressed Air</v>
          </cell>
          <cell r="C115">
            <v>49000</v>
          </cell>
        </row>
        <row r="116">
          <cell r="A116">
            <v>47278</v>
          </cell>
          <cell r="B116" t="str">
            <v>Air Conditioning</v>
          </cell>
          <cell r="C116">
            <v>42000</v>
          </cell>
        </row>
        <row r="117">
          <cell r="A117">
            <v>47282</v>
          </cell>
          <cell r="B117" t="str">
            <v xml:space="preserve">Quality Assurance </v>
          </cell>
          <cell r="C117">
            <v>110000</v>
          </cell>
        </row>
        <row r="118">
          <cell r="A118">
            <v>47283</v>
          </cell>
          <cell r="B118" t="str">
            <v>Handling &amp; Storage (Normal)</v>
          </cell>
          <cell r="C118">
            <v>7000</v>
          </cell>
        </row>
        <row r="120">
          <cell r="C120">
            <v>2446000</v>
          </cell>
        </row>
        <row r="121">
          <cell r="C121">
            <v>8326000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/>
      <sheetData sheetId="1">
        <row r="1">
          <cell r="F1" t="str">
            <v>Priliminary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June 30, 2006 - Final</v>
          </cell>
          <cell r="K1">
            <v>38533</v>
          </cell>
        </row>
        <row r="3">
          <cell r="F3">
            <v>154873</v>
          </cell>
          <cell r="G3">
            <v>0</v>
          </cell>
          <cell r="H3">
            <v>154873</v>
          </cell>
          <cell r="I3">
            <v>0</v>
          </cell>
          <cell r="J3">
            <v>154873</v>
          </cell>
          <cell r="K3">
            <v>154873</v>
          </cell>
        </row>
        <row r="4">
          <cell r="F4">
            <v>3019051</v>
          </cell>
          <cell r="G4">
            <v>0</v>
          </cell>
          <cell r="H4">
            <v>3019051</v>
          </cell>
          <cell r="I4">
            <v>0</v>
          </cell>
          <cell r="J4">
            <v>3019051</v>
          </cell>
          <cell r="K4">
            <v>3314156</v>
          </cell>
        </row>
        <row r="5">
          <cell r="F5">
            <v>-206803</v>
          </cell>
          <cell r="G5">
            <v>0</v>
          </cell>
          <cell r="H5">
            <v>-206803</v>
          </cell>
          <cell r="I5">
            <v>0</v>
          </cell>
          <cell r="J5">
            <v>-206803</v>
          </cell>
          <cell r="K5">
            <v>-189436</v>
          </cell>
        </row>
        <row r="6">
          <cell r="F6">
            <v>49146225.969999999</v>
          </cell>
          <cell r="G6">
            <v>0</v>
          </cell>
          <cell r="H6">
            <v>49146225.969999999</v>
          </cell>
          <cell r="I6">
            <v>0</v>
          </cell>
          <cell r="J6">
            <v>49146225.969999999</v>
          </cell>
          <cell r="K6">
            <v>23343912</v>
          </cell>
        </row>
        <row r="7">
          <cell r="F7">
            <v>175730</v>
          </cell>
          <cell r="G7">
            <v>0</v>
          </cell>
          <cell r="H7">
            <v>175730</v>
          </cell>
          <cell r="I7">
            <v>0</v>
          </cell>
          <cell r="J7">
            <v>175730</v>
          </cell>
          <cell r="K7">
            <v>157256</v>
          </cell>
        </row>
        <row r="8">
          <cell r="F8">
            <v>-63200</v>
          </cell>
          <cell r="G8">
            <v>0</v>
          </cell>
          <cell r="H8">
            <v>-63200</v>
          </cell>
          <cell r="I8">
            <v>0</v>
          </cell>
          <cell r="J8">
            <v>-63200</v>
          </cell>
          <cell r="K8">
            <v>-53258</v>
          </cell>
        </row>
        <row r="9">
          <cell r="F9">
            <v>1315608</v>
          </cell>
          <cell r="G9">
            <v>0</v>
          </cell>
          <cell r="H9">
            <v>1315608</v>
          </cell>
          <cell r="I9">
            <v>0</v>
          </cell>
          <cell r="J9">
            <v>1315608</v>
          </cell>
          <cell r="K9">
            <v>1154586</v>
          </cell>
        </row>
        <row r="10">
          <cell r="F10">
            <v>337415</v>
          </cell>
          <cell r="G10">
            <v>0</v>
          </cell>
          <cell r="H10">
            <v>337415</v>
          </cell>
          <cell r="I10">
            <v>0</v>
          </cell>
          <cell r="J10">
            <v>337415</v>
          </cell>
          <cell r="K10">
            <v>233372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F12">
            <v>93906</v>
          </cell>
          <cell r="G12">
            <v>0</v>
          </cell>
          <cell r="H12">
            <v>93906</v>
          </cell>
          <cell r="I12">
            <v>0</v>
          </cell>
          <cell r="J12">
            <v>93906</v>
          </cell>
          <cell r="K12">
            <v>104340</v>
          </cell>
        </row>
        <row r="13">
          <cell r="F13">
            <v>2448850</v>
          </cell>
          <cell r="G13">
            <v>0</v>
          </cell>
          <cell r="H13">
            <v>2448850</v>
          </cell>
          <cell r="I13">
            <v>0</v>
          </cell>
          <cell r="J13">
            <v>2448850</v>
          </cell>
          <cell r="K13">
            <v>1213502</v>
          </cell>
        </row>
        <row r="14">
          <cell r="F14">
            <v>25141500</v>
          </cell>
          <cell r="G14">
            <v>0</v>
          </cell>
          <cell r="H14">
            <v>25141500</v>
          </cell>
          <cell r="I14">
            <v>0</v>
          </cell>
          <cell r="J14">
            <v>25141500</v>
          </cell>
          <cell r="K14">
            <v>10927970</v>
          </cell>
        </row>
        <row r="15">
          <cell r="F15">
            <v>1103702</v>
          </cell>
          <cell r="G15">
            <v>0</v>
          </cell>
          <cell r="H15">
            <v>1103702</v>
          </cell>
          <cell r="I15">
            <v>0</v>
          </cell>
          <cell r="J15">
            <v>1103702</v>
          </cell>
          <cell r="K15">
            <v>1991840</v>
          </cell>
        </row>
        <row r="16">
          <cell r="F16">
            <v>82666857.969999999</v>
          </cell>
          <cell r="G16">
            <v>0</v>
          </cell>
          <cell r="H16">
            <v>82666857.969999999</v>
          </cell>
          <cell r="I16">
            <v>0</v>
          </cell>
          <cell r="J16">
            <v>82666857.969999999</v>
          </cell>
          <cell r="K16">
            <v>42353113</v>
          </cell>
        </row>
        <row r="18">
          <cell r="F18">
            <v>10432124</v>
          </cell>
          <cell r="G18">
            <v>0</v>
          </cell>
          <cell r="H18">
            <v>10432124</v>
          </cell>
          <cell r="I18">
            <v>0</v>
          </cell>
          <cell r="J18">
            <v>10432124</v>
          </cell>
          <cell r="K18">
            <v>4817220</v>
          </cell>
        </row>
        <row r="19">
          <cell r="F19">
            <v>10432124</v>
          </cell>
          <cell r="G19">
            <v>0</v>
          </cell>
          <cell r="H19">
            <v>10432124</v>
          </cell>
          <cell r="I19">
            <v>0</v>
          </cell>
          <cell r="J19">
            <v>10432124</v>
          </cell>
          <cell r="K19">
            <v>4817220</v>
          </cell>
        </row>
        <row r="21">
          <cell r="F21">
            <v>3399700</v>
          </cell>
          <cell r="G21">
            <v>0</v>
          </cell>
          <cell r="H21">
            <v>3399700</v>
          </cell>
          <cell r="I21">
            <v>0</v>
          </cell>
          <cell r="J21">
            <v>3399700</v>
          </cell>
          <cell r="K21">
            <v>1649700</v>
          </cell>
        </row>
        <row r="22">
          <cell r="F22">
            <v>3399700</v>
          </cell>
          <cell r="G22">
            <v>0</v>
          </cell>
          <cell r="H22">
            <v>3399700</v>
          </cell>
          <cell r="I22">
            <v>0</v>
          </cell>
          <cell r="J22">
            <v>3399700</v>
          </cell>
          <cell r="K22">
            <v>1649700</v>
          </cell>
        </row>
        <row r="24">
          <cell r="F24">
            <v>1475184</v>
          </cell>
          <cell r="G24">
            <v>0</v>
          </cell>
          <cell r="H24">
            <v>1475184</v>
          </cell>
          <cell r="I24">
            <v>0</v>
          </cell>
          <cell r="J24">
            <v>1475184</v>
          </cell>
          <cell r="K24">
            <v>1475184</v>
          </cell>
        </row>
        <row r="25">
          <cell r="F25">
            <v>1843568</v>
          </cell>
          <cell r="G25">
            <v>0</v>
          </cell>
          <cell r="H25">
            <v>1843568</v>
          </cell>
          <cell r="I25">
            <v>0</v>
          </cell>
          <cell r="J25">
            <v>1843568</v>
          </cell>
          <cell r="K25">
            <v>1843568</v>
          </cell>
        </row>
        <row r="26">
          <cell r="F26">
            <v>3318752</v>
          </cell>
          <cell r="G26">
            <v>0</v>
          </cell>
          <cell r="H26">
            <v>3318752</v>
          </cell>
          <cell r="I26">
            <v>0</v>
          </cell>
          <cell r="J26">
            <v>3318752</v>
          </cell>
          <cell r="K26">
            <v>3318752</v>
          </cell>
        </row>
        <row r="28">
          <cell r="F28">
            <v>22121739</v>
          </cell>
          <cell r="G28">
            <v>0</v>
          </cell>
          <cell r="H28">
            <v>22121739</v>
          </cell>
          <cell r="I28">
            <v>0</v>
          </cell>
          <cell r="J28">
            <v>22121739</v>
          </cell>
          <cell r="K28">
            <v>22121739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6768827.29</v>
          </cell>
        </row>
        <row r="30">
          <cell r="F30">
            <v>10347911</v>
          </cell>
          <cell r="G30">
            <v>0</v>
          </cell>
          <cell r="H30">
            <v>10347911</v>
          </cell>
          <cell r="I30">
            <v>0</v>
          </cell>
          <cell r="J30">
            <v>10347911</v>
          </cell>
          <cell r="K30">
            <v>10347911</v>
          </cell>
        </row>
        <row r="31">
          <cell r="F31">
            <v>19537996</v>
          </cell>
          <cell r="G31">
            <v>0</v>
          </cell>
          <cell r="H31">
            <v>19537996</v>
          </cell>
          <cell r="I31">
            <v>0</v>
          </cell>
          <cell r="J31">
            <v>19537996</v>
          </cell>
          <cell r="K31">
            <v>19537996</v>
          </cell>
        </row>
        <row r="32">
          <cell r="F32">
            <v>52007646</v>
          </cell>
          <cell r="G32">
            <v>0</v>
          </cell>
          <cell r="H32">
            <v>52007646</v>
          </cell>
          <cell r="I32">
            <v>0</v>
          </cell>
          <cell r="J32">
            <v>52007646</v>
          </cell>
          <cell r="K32">
            <v>58776473.289999999</v>
          </cell>
        </row>
        <row r="34">
          <cell r="F34">
            <v>22342852</v>
          </cell>
          <cell r="G34">
            <v>0</v>
          </cell>
          <cell r="H34">
            <v>22342852</v>
          </cell>
          <cell r="I34">
            <v>0</v>
          </cell>
          <cell r="J34">
            <v>22342852</v>
          </cell>
          <cell r="K34">
            <v>19381946.600000001</v>
          </cell>
        </row>
        <row r="35">
          <cell r="F35">
            <v>18298503.600000001</v>
          </cell>
          <cell r="G35">
            <v>0</v>
          </cell>
          <cell r="H35">
            <v>18298503.600000001</v>
          </cell>
          <cell r="I35">
            <v>0</v>
          </cell>
          <cell r="J35">
            <v>18298503.600000001</v>
          </cell>
          <cell r="K35">
            <v>31366941.260000002</v>
          </cell>
        </row>
        <row r="36">
          <cell r="F36">
            <v>40641355.600000001</v>
          </cell>
          <cell r="G36">
            <v>0</v>
          </cell>
          <cell r="H36">
            <v>40641355.600000001</v>
          </cell>
          <cell r="I36">
            <v>0</v>
          </cell>
          <cell r="J36">
            <v>40641355.600000001</v>
          </cell>
          <cell r="K36">
            <v>50748887.859999999</v>
          </cell>
        </row>
        <row r="38">
          <cell r="F38">
            <v>810900</v>
          </cell>
          <cell r="G38">
            <v>0</v>
          </cell>
          <cell r="H38">
            <v>810900</v>
          </cell>
          <cell r="I38">
            <v>0</v>
          </cell>
          <cell r="J38">
            <v>810900</v>
          </cell>
          <cell r="K38">
            <v>620490</v>
          </cell>
        </row>
        <row r="39">
          <cell r="F39">
            <v>-3500</v>
          </cell>
          <cell r="G39">
            <v>0</v>
          </cell>
          <cell r="H39">
            <v>-3500</v>
          </cell>
          <cell r="I39">
            <v>0</v>
          </cell>
          <cell r="J39">
            <v>-3500</v>
          </cell>
          <cell r="K39">
            <v>210623</v>
          </cell>
        </row>
        <row r="40">
          <cell r="F40">
            <v>-7987</v>
          </cell>
          <cell r="G40">
            <v>0</v>
          </cell>
          <cell r="H40">
            <v>-7987</v>
          </cell>
          <cell r="I40">
            <v>0</v>
          </cell>
          <cell r="J40">
            <v>-7987</v>
          </cell>
          <cell r="K40">
            <v>45925</v>
          </cell>
        </row>
        <row r="41">
          <cell r="F41">
            <v>3792230</v>
          </cell>
          <cell r="G41">
            <v>0</v>
          </cell>
          <cell r="H41">
            <v>3792230</v>
          </cell>
          <cell r="I41">
            <v>0</v>
          </cell>
          <cell r="J41">
            <v>3792230</v>
          </cell>
          <cell r="K41">
            <v>2821424</v>
          </cell>
        </row>
        <row r="42">
          <cell r="F42">
            <v>-258164</v>
          </cell>
          <cell r="G42">
            <v>0</v>
          </cell>
          <cell r="H42">
            <v>-258164</v>
          </cell>
          <cell r="I42">
            <v>0</v>
          </cell>
          <cell r="J42">
            <v>-258164</v>
          </cell>
          <cell r="K42">
            <v>24915</v>
          </cell>
        </row>
        <row r="43">
          <cell r="F43">
            <v>5000</v>
          </cell>
          <cell r="G43">
            <v>0</v>
          </cell>
          <cell r="H43">
            <v>5000</v>
          </cell>
          <cell r="I43">
            <v>0</v>
          </cell>
          <cell r="J43">
            <v>5000</v>
          </cell>
          <cell r="K43">
            <v>55858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50480</v>
          </cell>
        </row>
        <row r="45">
          <cell r="F45">
            <v>318872</v>
          </cell>
          <cell r="G45">
            <v>0</v>
          </cell>
          <cell r="H45">
            <v>318872</v>
          </cell>
          <cell r="I45">
            <v>0</v>
          </cell>
          <cell r="J45">
            <v>318872</v>
          </cell>
          <cell r="K45">
            <v>311400</v>
          </cell>
        </row>
        <row r="46">
          <cell r="F46">
            <v>5854980.6699999999</v>
          </cell>
          <cell r="G46">
            <v>0</v>
          </cell>
          <cell r="H46">
            <v>5854980.6699999999</v>
          </cell>
          <cell r="I46">
            <v>0</v>
          </cell>
          <cell r="J46">
            <v>5854980.6699999999</v>
          </cell>
          <cell r="K46">
            <v>13168141.67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845780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96500</v>
          </cell>
        </row>
        <row r="49">
          <cell r="F49">
            <v>10512331.67</v>
          </cell>
          <cell r="G49">
            <v>0</v>
          </cell>
          <cell r="H49">
            <v>10512331.67</v>
          </cell>
          <cell r="I49">
            <v>0</v>
          </cell>
          <cell r="J49">
            <v>10512331.67</v>
          </cell>
          <cell r="K49">
            <v>18251536.670000002</v>
          </cell>
        </row>
        <row r="51">
          <cell r="F51">
            <v>9412.4</v>
          </cell>
          <cell r="G51">
            <v>0</v>
          </cell>
          <cell r="H51">
            <v>9412.4</v>
          </cell>
          <cell r="I51">
            <v>0</v>
          </cell>
          <cell r="J51">
            <v>9412.4</v>
          </cell>
          <cell r="K51">
            <v>20486</v>
          </cell>
        </row>
        <row r="52">
          <cell r="F52">
            <v>303506.59999999998</v>
          </cell>
          <cell r="G52">
            <v>0</v>
          </cell>
          <cell r="H52">
            <v>303506.59999999998</v>
          </cell>
          <cell r="I52">
            <v>0</v>
          </cell>
          <cell r="J52">
            <v>303506.59999999998</v>
          </cell>
          <cell r="K52">
            <v>405586.97</v>
          </cell>
        </row>
        <row r="53">
          <cell r="F53">
            <v>312919</v>
          </cell>
          <cell r="G53">
            <v>0</v>
          </cell>
          <cell r="H53">
            <v>312919</v>
          </cell>
          <cell r="I53">
            <v>0</v>
          </cell>
          <cell r="J53">
            <v>312919</v>
          </cell>
          <cell r="K53">
            <v>426072.97</v>
          </cell>
        </row>
        <row r="55">
          <cell r="F55">
            <v>-20066142</v>
          </cell>
          <cell r="G55">
            <v>6774121</v>
          </cell>
          <cell r="H55">
            <v>-13292021</v>
          </cell>
          <cell r="I55">
            <v>0</v>
          </cell>
          <cell r="J55">
            <v>-13292021</v>
          </cell>
          <cell r="K55">
            <v>-4219078</v>
          </cell>
        </row>
        <row r="56">
          <cell r="F56">
            <v>-20066142</v>
          </cell>
          <cell r="G56">
            <v>6774121</v>
          </cell>
          <cell r="H56">
            <v>-13292021</v>
          </cell>
          <cell r="I56">
            <v>0</v>
          </cell>
          <cell r="J56">
            <v>-13292021</v>
          </cell>
          <cell r="K56">
            <v>-4219078</v>
          </cell>
        </row>
        <row r="58">
          <cell r="F58">
            <v>-6603045</v>
          </cell>
          <cell r="G58">
            <v>0</v>
          </cell>
          <cell r="H58">
            <v>-6603045</v>
          </cell>
          <cell r="I58">
            <v>0</v>
          </cell>
          <cell r="J58">
            <v>-6603045</v>
          </cell>
          <cell r="K58">
            <v>-6825162</v>
          </cell>
        </row>
        <row r="59">
          <cell r="F59">
            <v>-6603045</v>
          </cell>
          <cell r="G59">
            <v>0</v>
          </cell>
          <cell r="H59">
            <v>-6603045</v>
          </cell>
          <cell r="I59">
            <v>0</v>
          </cell>
          <cell r="J59">
            <v>-6603045</v>
          </cell>
          <cell r="K59">
            <v>-6825162</v>
          </cell>
        </row>
        <row r="61">
          <cell r="F61">
            <v>-27500000</v>
          </cell>
          <cell r="G61">
            <v>0</v>
          </cell>
          <cell r="H61">
            <v>-27500000</v>
          </cell>
          <cell r="I61">
            <v>0</v>
          </cell>
          <cell r="J61">
            <v>-27500000</v>
          </cell>
          <cell r="K61">
            <v>-15000000</v>
          </cell>
        </row>
        <row r="62">
          <cell r="F62">
            <v>-17791302.760000002</v>
          </cell>
          <cell r="G62">
            <v>0</v>
          </cell>
          <cell r="H62">
            <v>-17791302.760000002</v>
          </cell>
          <cell r="I62">
            <v>0</v>
          </cell>
          <cell r="J62">
            <v>-17791302.760000002</v>
          </cell>
          <cell r="K62">
            <v>-16372511.039999999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F64">
            <v>-3850831.87</v>
          </cell>
          <cell r="G64">
            <v>0</v>
          </cell>
          <cell r="H64">
            <v>-3850831.87</v>
          </cell>
          <cell r="I64">
            <v>0</v>
          </cell>
          <cell r="J64">
            <v>-3850831.87</v>
          </cell>
          <cell r="K64">
            <v>0</v>
          </cell>
        </row>
        <row r="65">
          <cell r="F65">
            <v>-49142134.630000003</v>
          </cell>
          <cell r="G65">
            <v>0</v>
          </cell>
          <cell r="H65">
            <v>-49142134.630000003</v>
          </cell>
          <cell r="I65">
            <v>0</v>
          </cell>
          <cell r="J65">
            <v>-49142134.630000003</v>
          </cell>
          <cell r="K65">
            <v>-31372511.039999999</v>
          </cell>
        </row>
        <row r="67">
          <cell r="F67">
            <v>-1000000</v>
          </cell>
          <cell r="G67">
            <v>0</v>
          </cell>
          <cell r="H67">
            <v>-1000000</v>
          </cell>
          <cell r="I67">
            <v>0</v>
          </cell>
          <cell r="J67">
            <v>-1000000</v>
          </cell>
          <cell r="K67">
            <v>-6000000</v>
          </cell>
        </row>
        <row r="68">
          <cell r="F68">
            <v>-1000000</v>
          </cell>
          <cell r="G68">
            <v>0</v>
          </cell>
          <cell r="H68">
            <v>-1000000</v>
          </cell>
          <cell r="I68">
            <v>0</v>
          </cell>
          <cell r="J68">
            <v>-1000000</v>
          </cell>
          <cell r="K68">
            <v>-6000000</v>
          </cell>
        </row>
        <row r="70">
          <cell r="F70">
            <v>0</v>
          </cell>
          <cell r="G70">
            <v>-6773022</v>
          </cell>
          <cell r="H70">
            <v>-6773022</v>
          </cell>
          <cell r="I70">
            <v>0</v>
          </cell>
          <cell r="J70">
            <v>-6773022</v>
          </cell>
          <cell r="K70">
            <v>-4928510</v>
          </cell>
        </row>
        <row r="71">
          <cell r="F71">
            <v>0</v>
          </cell>
          <cell r="G71">
            <v>-6773022</v>
          </cell>
          <cell r="H71">
            <v>-6773022</v>
          </cell>
          <cell r="I71">
            <v>0</v>
          </cell>
          <cell r="J71">
            <v>-6773022</v>
          </cell>
          <cell r="K71">
            <v>-4928510</v>
          </cell>
        </row>
        <row r="73">
          <cell r="F73">
            <v>-15390279</v>
          </cell>
          <cell r="G73">
            <v>0</v>
          </cell>
          <cell r="H73">
            <v>-15390279</v>
          </cell>
          <cell r="I73">
            <v>0</v>
          </cell>
          <cell r="J73">
            <v>-15390279</v>
          </cell>
          <cell r="K73">
            <v>-33336223.469999999</v>
          </cell>
        </row>
        <row r="74">
          <cell r="F74">
            <v>-10818465</v>
          </cell>
          <cell r="G74">
            <v>0</v>
          </cell>
          <cell r="H74">
            <v>-10818465</v>
          </cell>
          <cell r="I74">
            <v>0</v>
          </cell>
          <cell r="J74">
            <v>-10818465</v>
          </cell>
          <cell r="K74">
            <v>-5677617</v>
          </cell>
        </row>
        <row r="75">
          <cell r="F75">
            <v>-479929.63</v>
          </cell>
          <cell r="G75">
            <v>0</v>
          </cell>
          <cell r="H75">
            <v>-479929.63</v>
          </cell>
          <cell r="I75">
            <v>0</v>
          </cell>
          <cell r="J75">
            <v>-479929.63</v>
          </cell>
          <cell r="K75">
            <v>-299618.57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F77">
            <v>-98488</v>
          </cell>
          <cell r="G77">
            <v>0</v>
          </cell>
          <cell r="H77">
            <v>-98488</v>
          </cell>
          <cell r="I77">
            <v>0</v>
          </cell>
          <cell r="J77">
            <v>-98488</v>
          </cell>
          <cell r="K77">
            <v>-161488</v>
          </cell>
        </row>
        <row r="78">
          <cell r="F78">
            <v>-92356</v>
          </cell>
          <cell r="G78">
            <v>0</v>
          </cell>
          <cell r="H78">
            <v>-92356</v>
          </cell>
          <cell r="I78">
            <v>0</v>
          </cell>
          <cell r="J78">
            <v>-92356</v>
          </cell>
          <cell r="K78">
            <v>-76223</v>
          </cell>
        </row>
        <row r="79"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-105167</v>
          </cell>
        </row>
        <row r="80">
          <cell r="F80">
            <v>-2687931</v>
          </cell>
          <cell r="G80">
            <v>0</v>
          </cell>
          <cell r="H80">
            <v>-2687931</v>
          </cell>
          <cell r="I80">
            <v>0</v>
          </cell>
          <cell r="J80">
            <v>-2687931</v>
          </cell>
          <cell r="K80">
            <v>-2685381</v>
          </cell>
        </row>
        <row r="81"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F82">
            <v>-29567448.629999999</v>
          </cell>
          <cell r="G82">
            <v>0</v>
          </cell>
          <cell r="H82">
            <v>-29567448.629999999</v>
          </cell>
          <cell r="I82">
            <v>0</v>
          </cell>
          <cell r="J82">
            <v>-29567448.629999999</v>
          </cell>
          <cell r="K82">
            <v>-42341718.039999999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7">
          <cell r="F87">
            <v>-49050000</v>
          </cell>
          <cell r="G87">
            <v>0</v>
          </cell>
          <cell r="H87">
            <v>-49050000</v>
          </cell>
          <cell r="I87">
            <v>0</v>
          </cell>
          <cell r="J87">
            <v>-49050000</v>
          </cell>
          <cell r="K87">
            <v>-39240000</v>
          </cell>
        </row>
        <row r="88">
          <cell r="F88">
            <v>-49050000</v>
          </cell>
          <cell r="G88">
            <v>0</v>
          </cell>
          <cell r="H88">
            <v>-49050000</v>
          </cell>
          <cell r="I88">
            <v>0</v>
          </cell>
          <cell r="J88">
            <v>-49050000</v>
          </cell>
          <cell r="K88">
            <v>-39240000</v>
          </cell>
        </row>
        <row r="90">
          <cell r="F90">
            <v>-41870342</v>
          </cell>
          <cell r="G90">
            <v>0</v>
          </cell>
          <cell r="H90">
            <v>-41870342</v>
          </cell>
          <cell r="I90">
            <v>0</v>
          </cell>
          <cell r="J90">
            <v>-41870342</v>
          </cell>
          <cell r="K90">
            <v>-28953794</v>
          </cell>
        </row>
        <row r="91">
          <cell r="F91">
            <v>-41870342</v>
          </cell>
          <cell r="G91">
            <v>0</v>
          </cell>
          <cell r="H91">
            <v>-41870342</v>
          </cell>
          <cell r="I91">
            <v>0</v>
          </cell>
          <cell r="J91">
            <v>-41870342</v>
          </cell>
          <cell r="K91">
            <v>-28953794</v>
          </cell>
        </row>
        <row r="93">
          <cell r="F93">
            <v>494228</v>
          </cell>
          <cell r="G93">
            <v>0</v>
          </cell>
          <cell r="H93">
            <v>494228</v>
          </cell>
          <cell r="I93">
            <v>0</v>
          </cell>
          <cell r="J93">
            <v>494228</v>
          </cell>
          <cell r="K93">
            <v>399549</v>
          </cell>
        </row>
        <row r="94">
          <cell r="F94">
            <v>-194680613</v>
          </cell>
          <cell r="G94">
            <v>0</v>
          </cell>
          <cell r="H94">
            <v>-194680613</v>
          </cell>
          <cell r="I94">
            <v>0</v>
          </cell>
          <cell r="J94">
            <v>-194680613</v>
          </cell>
          <cell r="K94">
            <v>-197634680</v>
          </cell>
        </row>
        <row r="95">
          <cell r="F95">
            <v>-3576364</v>
          </cell>
          <cell r="G95">
            <v>0</v>
          </cell>
          <cell r="H95">
            <v>-3576364</v>
          </cell>
          <cell r="I95">
            <v>0</v>
          </cell>
          <cell r="J95">
            <v>-3576364</v>
          </cell>
          <cell r="K95">
            <v>-3560129</v>
          </cell>
        </row>
        <row r="96">
          <cell r="F96">
            <v>-88224154</v>
          </cell>
          <cell r="G96">
            <v>0</v>
          </cell>
          <cell r="H96">
            <v>-88224154</v>
          </cell>
          <cell r="I96">
            <v>0</v>
          </cell>
          <cell r="J96">
            <v>-88224154</v>
          </cell>
          <cell r="K96">
            <v>-109947578</v>
          </cell>
        </row>
        <row r="97">
          <cell r="F97">
            <v>1733647</v>
          </cell>
          <cell r="G97">
            <v>0</v>
          </cell>
          <cell r="H97">
            <v>1733647</v>
          </cell>
          <cell r="I97">
            <v>0</v>
          </cell>
          <cell r="J97">
            <v>1733647</v>
          </cell>
          <cell r="K97">
            <v>1854585</v>
          </cell>
        </row>
        <row r="98">
          <cell r="F98">
            <v>-8950508</v>
          </cell>
          <cell r="G98">
            <v>0</v>
          </cell>
          <cell r="H98">
            <v>-8950508</v>
          </cell>
          <cell r="I98">
            <v>0</v>
          </cell>
          <cell r="J98">
            <v>-8950508</v>
          </cell>
          <cell r="K98">
            <v>-9001825</v>
          </cell>
        </row>
        <row r="99">
          <cell r="F99">
            <v>-25238077</v>
          </cell>
          <cell r="G99">
            <v>0</v>
          </cell>
          <cell r="H99">
            <v>-25238077</v>
          </cell>
          <cell r="I99">
            <v>0</v>
          </cell>
          <cell r="J99">
            <v>-25238077</v>
          </cell>
          <cell r="K99">
            <v>-29401910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-13500</v>
          </cell>
        </row>
        <row r="101">
          <cell r="F101">
            <v>-9694466</v>
          </cell>
          <cell r="G101">
            <v>0</v>
          </cell>
          <cell r="H101">
            <v>-9694466</v>
          </cell>
          <cell r="I101">
            <v>0</v>
          </cell>
          <cell r="J101">
            <v>-9694466</v>
          </cell>
          <cell r="K101">
            <v>-2965375</v>
          </cell>
        </row>
        <row r="102">
          <cell r="F102">
            <v>-8916528</v>
          </cell>
          <cell r="G102">
            <v>0</v>
          </cell>
          <cell r="H102">
            <v>-8916528</v>
          </cell>
          <cell r="I102">
            <v>0</v>
          </cell>
          <cell r="J102">
            <v>-8916528</v>
          </cell>
          <cell r="K102">
            <v>-5241768</v>
          </cell>
        </row>
        <row r="103">
          <cell r="F103">
            <v>-2287778</v>
          </cell>
          <cell r="G103">
            <v>0</v>
          </cell>
          <cell r="H103">
            <v>-2287778</v>
          </cell>
          <cell r="I103">
            <v>0</v>
          </cell>
          <cell r="J103">
            <v>-2287778</v>
          </cell>
          <cell r="K103">
            <v>-2728691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F105">
            <v>-339340613</v>
          </cell>
          <cell r="G105">
            <v>0</v>
          </cell>
          <cell r="H105">
            <v>-339340613</v>
          </cell>
          <cell r="I105">
            <v>0</v>
          </cell>
          <cell r="J105">
            <v>-339340613</v>
          </cell>
          <cell r="K105">
            <v>-358241322</v>
          </cell>
        </row>
        <row r="107">
          <cell r="F107">
            <v>1443604</v>
          </cell>
          <cell r="G107">
            <v>0</v>
          </cell>
          <cell r="H107">
            <v>1443604</v>
          </cell>
          <cell r="I107">
            <v>0</v>
          </cell>
          <cell r="J107">
            <v>1443604</v>
          </cell>
          <cell r="K107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-15802183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F110">
            <v>145627616.90000001</v>
          </cell>
          <cell r="G110">
            <v>0</v>
          </cell>
          <cell r="H110">
            <v>145627616.90000001</v>
          </cell>
          <cell r="I110">
            <v>0</v>
          </cell>
          <cell r="J110">
            <v>145627616.90000001</v>
          </cell>
          <cell r="K110">
            <v>158070836.71000001</v>
          </cell>
        </row>
        <row r="111">
          <cell r="F111">
            <v>3715562</v>
          </cell>
          <cell r="G111">
            <v>0</v>
          </cell>
          <cell r="H111">
            <v>3715562</v>
          </cell>
          <cell r="I111">
            <v>0</v>
          </cell>
          <cell r="J111">
            <v>3715562</v>
          </cell>
          <cell r="K111">
            <v>19517524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-8477577</v>
          </cell>
        </row>
        <row r="113">
          <cell r="F113">
            <v>23933496</v>
          </cell>
          <cell r="G113">
            <v>0</v>
          </cell>
          <cell r="H113">
            <v>23933496</v>
          </cell>
          <cell r="I113">
            <v>0</v>
          </cell>
          <cell r="J113">
            <v>23933496</v>
          </cell>
          <cell r="K113">
            <v>20840231</v>
          </cell>
        </row>
        <row r="114">
          <cell r="F114">
            <v>3823592</v>
          </cell>
          <cell r="G114">
            <v>0</v>
          </cell>
          <cell r="H114">
            <v>3823592</v>
          </cell>
          <cell r="I114">
            <v>0</v>
          </cell>
          <cell r="J114">
            <v>3823592</v>
          </cell>
          <cell r="K114">
            <v>3484786</v>
          </cell>
        </row>
        <row r="115">
          <cell r="F115">
            <v>18331917</v>
          </cell>
          <cell r="G115">
            <v>0</v>
          </cell>
          <cell r="H115">
            <v>18331917</v>
          </cell>
          <cell r="I115">
            <v>0</v>
          </cell>
          <cell r="J115">
            <v>18331917</v>
          </cell>
          <cell r="K115">
            <v>25721658</v>
          </cell>
        </row>
        <row r="116">
          <cell r="F116">
            <v>17229131</v>
          </cell>
          <cell r="G116">
            <v>0</v>
          </cell>
          <cell r="H116">
            <v>17229131</v>
          </cell>
          <cell r="I116">
            <v>0</v>
          </cell>
          <cell r="J116">
            <v>17229131</v>
          </cell>
          <cell r="K116">
            <v>16213761</v>
          </cell>
        </row>
        <row r="117">
          <cell r="F117">
            <v>30211637</v>
          </cell>
          <cell r="G117">
            <v>0</v>
          </cell>
          <cell r="H117">
            <v>30211637</v>
          </cell>
          <cell r="I117">
            <v>0</v>
          </cell>
          <cell r="J117">
            <v>30211637</v>
          </cell>
          <cell r="K117">
            <v>40544477</v>
          </cell>
        </row>
        <row r="118">
          <cell r="F118">
            <v>19293972.66</v>
          </cell>
          <cell r="G118">
            <v>0</v>
          </cell>
          <cell r="H118">
            <v>19293972.66</v>
          </cell>
          <cell r="I118">
            <v>0</v>
          </cell>
          <cell r="J118">
            <v>19293972.66</v>
          </cell>
          <cell r="K118">
            <v>23397471.5</v>
          </cell>
        </row>
        <row r="119">
          <cell r="F119">
            <v>7498306</v>
          </cell>
          <cell r="G119">
            <v>0</v>
          </cell>
          <cell r="H119">
            <v>7498306</v>
          </cell>
          <cell r="I119">
            <v>0</v>
          </cell>
          <cell r="J119">
            <v>7498306</v>
          </cell>
          <cell r="K119">
            <v>7801482</v>
          </cell>
        </row>
        <row r="120">
          <cell r="F120">
            <v>17135368</v>
          </cell>
          <cell r="G120">
            <v>0</v>
          </cell>
          <cell r="H120">
            <v>17135368</v>
          </cell>
          <cell r="I120">
            <v>0</v>
          </cell>
          <cell r="J120">
            <v>17135368</v>
          </cell>
          <cell r="K120">
            <v>13683368</v>
          </cell>
        </row>
        <row r="121">
          <cell r="F121">
            <v>289433</v>
          </cell>
          <cell r="G121">
            <v>0</v>
          </cell>
          <cell r="H121">
            <v>289433</v>
          </cell>
          <cell r="I121">
            <v>0</v>
          </cell>
          <cell r="J121">
            <v>289433</v>
          </cell>
          <cell r="K121">
            <v>870524</v>
          </cell>
        </row>
        <row r="122">
          <cell r="F122">
            <v>2119182</v>
          </cell>
          <cell r="G122">
            <v>0</v>
          </cell>
          <cell r="H122">
            <v>2119182</v>
          </cell>
          <cell r="I122">
            <v>0</v>
          </cell>
          <cell r="J122">
            <v>2119182</v>
          </cell>
          <cell r="K122">
            <v>1786995</v>
          </cell>
        </row>
        <row r="123">
          <cell r="F123">
            <v>537996.4</v>
          </cell>
          <cell r="G123">
            <v>0</v>
          </cell>
          <cell r="H123">
            <v>537996.4</v>
          </cell>
          <cell r="I123">
            <v>0</v>
          </cell>
          <cell r="J123">
            <v>537996.4</v>
          </cell>
          <cell r="K123">
            <v>518421</v>
          </cell>
        </row>
        <row r="124">
          <cell r="F124">
            <v>444289</v>
          </cell>
          <cell r="G124">
            <v>0</v>
          </cell>
          <cell r="H124">
            <v>444289</v>
          </cell>
          <cell r="I124">
            <v>0</v>
          </cell>
          <cell r="J124">
            <v>444289</v>
          </cell>
          <cell r="K124">
            <v>272883</v>
          </cell>
        </row>
        <row r="125">
          <cell r="F125">
            <v>8442091</v>
          </cell>
          <cell r="G125">
            <v>0</v>
          </cell>
          <cell r="H125">
            <v>8442091</v>
          </cell>
          <cell r="I125">
            <v>0</v>
          </cell>
          <cell r="J125">
            <v>8442091</v>
          </cell>
          <cell r="K125">
            <v>4158521</v>
          </cell>
        </row>
        <row r="126">
          <cell r="F126">
            <v>2795344.6</v>
          </cell>
          <cell r="G126">
            <v>0</v>
          </cell>
          <cell r="H126">
            <v>2795344.6</v>
          </cell>
          <cell r="I126">
            <v>0</v>
          </cell>
          <cell r="J126">
            <v>2795344.6</v>
          </cell>
          <cell r="K126">
            <v>2774966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-3207431</v>
          </cell>
        </row>
        <row r="129">
          <cell r="F129">
            <v>302872538.56</v>
          </cell>
          <cell r="G129">
            <v>0</v>
          </cell>
          <cell r="H129">
            <v>302872538.56</v>
          </cell>
          <cell r="I129">
            <v>0</v>
          </cell>
          <cell r="J129">
            <v>302872538.56</v>
          </cell>
          <cell r="K129">
            <v>312170714.21000004</v>
          </cell>
        </row>
        <row r="131">
          <cell r="F131">
            <v>9939881</v>
          </cell>
          <cell r="G131">
            <v>0</v>
          </cell>
          <cell r="H131">
            <v>9939881</v>
          </cell>
          <cell r="I131">
            <v>0</v>
          </cell>
          <cell r="J131">
            <v>9939881</v>
          </cell>
          <cell r="K131">
            <v>10051979</v>
          </cell>
        </row>
        <row r="132">
          <cell r="F132">
            <v>23900</v>
          </cell>
          <cell r="G132">
            <v>0</v>
          </cell>
          <cell r="H132">
            <v>23900</v>
          </cell>
          <cell r="I132">
            <v>0</v>
          </cell>
          <cell r="J132">
            <v>23900</v>
          </cell>
          <cell r="K132">
            <v>23900</v>
          </cell>
        </row>
        <row r="133">
          <cell r="F133">
            <v>654556</v>
          </cell>
          <cell r="G133">
            <v>0</v>
          </cell>
          <cell r="H133">
            <v>654556</v>
          </cell>
          <cell r="I133">
            <v>0</v>
          </cell>
          <cell r="J133">
            <v>654556</v>
          </cell>
          <cell r="K133">
            <v>42882</v>
          </cell>
        </row>
        <row r="134">
          <cell r="F134">
            <v>40000</v>
          </cell>
          <cell r="G134">
            <v>0</v>
          </cell>
          <cell r="H134">
            <v>40000</v>
          </cell>
          <cell r="I134">
            <v>0</v>
          </cell>
          <cell r="J134">
            <v>40000</v>
          </cell>
          <cell r="K134">
            <v>95800</v>
          </cell>
        </row>
        <row r="135">
          <cell r="F135">
            <v>468040</v>
          </cell>
          <cell r="G135">
            <v>0</v>
          </cell>
          <cell r="H135">
            <v>468040</v>
          </cell>
          <cell r="I135">
            <v>0</v>
          </cell>
          <cell r="J135">
            <v>468040</v>
          </cell>
          <cell r="K135">
            <v>514000</v>
          </cell>
        </row>
        <row r="136">
          <cell r="F136">
            <v>180450</v>
          </cell>
          <cell r="G136">
            <v>0</v>
          </cell>
          <cell r="H136">
            <v>180450</v>
          </cell>
          <cell r="I136">
            <v>0</v>
          </cell>
          <cell r="J136">
            <v>180450</v>
          </cell>
          <cell r="K136">
            <v>179300</v>
          </cell>
        </row>
        <row r="137">
          <cell r="F137">
            <v>211614</v>
          </cell>
          <cell r="G137">
            <v>0</v>
          </cell>
          <cell r="H137">
            <v>211614</v>
          </cell>
          <cell r="I137">
            <v>0</v>
          </cell>
          <cell r="J137">
            <v>211614</v>
          </cell>
          <cell r="K137">
            <v>217001.5</v>
          </cell>
        </row>
        <row r="138">
          <cell r="F138">
            <v>945859</v>
          </cell>
          <cell r="G138">
            <v>0</v>
          </cell>
          <cell r="H138">
            <v>945859</v>
          </cell>
          <cell r="I138">
            <v>0</v>
          </cell>
          <cell r="J138">
            <v>945859</v>
          </cell>
          <cell r="K138">
            <v>1051932</v>
          </cell>
        </row>
        <row r="139">
          <cell r="F139">
            <v>38250</v>
          </cell>
          <cell r="G139">
            <v>0</v>
          </cell>
          <cell r="H139">
            <v>38250</v>
          </cell>
          <cell r="I139">
            <v>0</v>
          </cell>
          <cell r="J139">
            <v>38250</v>
          </cell>
          <cell r="K139">
            <v>70520</v>
          </cell>
        </row>
        <row r="140">
          <cell r="F140">
            <v>10978</v>
          </cell>
          <cell r="G140">
            <v>0</v>
          </cell>
          <cell r="H140">
            <v>10978</v>
          </cell>
          <cell r="I140">
            <v>0</v>
          </cell>
          <cell r="J140">
            <v>10978</v>
          </cell>
          <cell r="K140">
            <v>13490.5</v>
          </cell>
        </row>
        <row r="141">
          <cell r="F141">
            <v>75000</v>
          </cell>
          <cell r="G141">
            <v>0</v>
          </cell>
          <cell r="H141">
            <v>75000</v>
          </cell>
          <cell r="I141">
            <v>0</v>
          </cell>
          <cell r="J141">
            <v>75000</v>
          </cell>
          <cell r="K141">
            <v>60000</v>
          </cell>
        </row>
        <row r="142">
          <cell r="F142">
            <v>3600</v>
          </cell>
          <cell r="G142">
            <v>0</v>
          </cell>
          <cell r="H142">
            <v>3600</v>
          </cell>
          <cell r="I142">
            <v>0</v>
          </cell>
          <cell r="J142">
            <v>3600</v>
          </cell>
          <cell r="K142">
            <v>0</v>
          </cell>
        </row>
        <row r="143">
          <cell r="F143">
            <v>160477</v>
          </cell>
          <cell r="G143">
            <v>0</v>
          </cell>
          <cell r="H143">
            <v>160477</v>
          </cell>
          <cell r="I143">
            <v>0</v>
          </cell>
          <cell r="J143">
            <v>160477</v>
          </cell>
          <cell r="K143">
            <v>127111</v>
          </cell>
        </row>
        <row r="144">
          <cell r="F144">
            <v>29775</v>
          </cell>
          <cell r="G144">
            <v>0</v>
          </cell>
          <cell r="H144">
            <v>29775</v>
          </cell>
          <cell r="I144">
            <v>0</v>
          </cell>
          <cell r="J144">
            <v>29775</v>
          </cell>
          <cell r="K144">
            <v>42563</v>
          </cell>
        </row>
        <row r="145">
          <cell r="F145">
            <v>1809249.6</v>
          </cell>
          <cell r="G145">
            <v>0</v>
          </cell>
          <cell r="H145">
            <v>1809249.6</v>
          </cell>
          <cell r="I145">
            <v>0</v>
          </cell>
          <cell r="J145">
            <v>1809249.6</v>
          </cell>
          <cell r="K145">
            <v>1049445</v>
          </cell>
        </row>
        <row r="146">
          <cell r="F146">
            <v>283469.26</v>
          </cell>
          <cell r="G146">
            <v>0</v>
          </cell>
          <cell r="H146">
            <v>283469.26</v>
          </cell>
          <cell r="I146">
            <v>0</v>
          </cell>
          <cell r="J146">
            <v>283469.26</v>
          </cell>
          <cell r="K146">
            <v>80664.42</v>
          </cell>
        </row>
        <row r="147">
          <cell r="F147">
            <v>14875098.859999999</v>
          </cell>
          <cell r="G147">
            <v>0</v>
          </cell>
          <cell r="H147">
            <v>14875098.859999999</v>
          </cell>
          <cell r="I147">
            <v>0</v>
          </cell>
          <cell r="J147">
            <v>14875098.859999999</v>
          </cell>
          <cell r="K147">
            <v>13620588.42</v>
          </cell>
        </row>
        <row r="149">
          <cell r="F149">
            <v>5868251</v>
          </cell>
          <cell r="G149">
            <v>0</v>
          </cell>
          <cell r="H149">
            <v>5868251</v>
          </cell>
          <cell r="I149">
            <v>0</v>
          </cell>
          <cell r="J149">
            <v>5868251</v>
          </cell>
          <cell r="K149">
            <v>6964472</v>
          </cell>
        </row>
        <row r="150">
          <cell r="F150">
            <v>5145124.2300000004</v>
          </cell>
          <cell r="G150">
            <v>0</v>
          </cell>
          <cell r="H150">
            <v>5145124.2300000004</v>
          </cell>
          <cell r="I150">
            <v>0</v>
          </cell>
          <cell r="J150">
            <v>5145124.2300000004</v>
          </cell>
          <cell r="K150">
            <v>3358161.82</v>
          </cell>
        </row>
        <row r="151">
          <cell r="F151">
            <v>533827</v>
          </cell>
          <cell r="G151">
            <v>0</v>
          </cell>
          <cell r="H151">
            <v>533827</v>
          </cell>
          <cell r="I151">
            <v>0</v>
          </cell>
          <cell r="J151">
            <v>533827</v>
          </cell>
          <cell r="K151">
            <v>917691</v>
          </cell>
        </row>
        <row r="152">
          <cell r="F152">
            <v>40808</v>
          </cell>
          <cell r="G152">
            <v>0</v>
          </cell>
          <cell r="H152">
            <v>40808</v>
          </cell>
          <cell r="I152">
            <v>0</v>
          </cell>
          <cell r="J152">
            <v>40808</v>
          </cell>
          <cell r="K152">
            <v>323077</v>
          </cell>
        </row>
        <row r="153"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F154">
            <v>11588010.23</v>
          </cell>
          <cell r="G154">
            <v>0</v>
          </cell>
          <cell r="H154">
            <v>11588010.23</v>
          </cell>
          <cell r="I154">
            <v>0</v>
          </cell>
          <cell r="J154">
            <v>11588010.23</v>
          </cell>
          <cell r="K154">
            <v>11563401.82</v>
          </cell>
        </row>
        <row r="156">
          <cell r="F156">
            <v>-202589</v>
          </cell>
          <cell r="G156">
            <v>0</v>
          </cell>
          <cell r="H156">
            <v>-202589</v>
          </cell>
          <cell r="I156">
            <v>0</v>
          </cell>
          <cell r="J156">
            <v>-202589</v>
          </cell>
          <cell r="K156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F158">
            <v>-153271</v>
          </cell>
          <cell r="G158">
            <v>0</v>
          </cell>
          <cell r="H158">
            <v>-153271</v>
          </cell>
          <cell r="I158">
            <v>0</v>
          </cell>
          <cell r="J158">
            <v>-153271</v>
          </cell>
          <cell r="K158">
            <v>-22500</v>
          </cell>
        </row>
        <row r="159">
          <cell r="F159">
            <v>-448079.83</v>
          </cell>
          <cell r="G159">
            <v>0</v>
          </cell>
          <cell r="H159">
            <v>-448079.83</v>
          </cell>
          <cell r="I159">
            <v>0</v>
          </cell>
          <cell r="J159">
            <v>-448079.83</v>
          </cell>
          <cell r="K159">
            <v>517177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F161">
            <v>-803939.83</v>
          </cell>
          <cell r="G161">
            <v>0</v>
          </cell>
          <cell r="H161">
            <v>-803939.83</v>
          </cell>
          <cell r="I161">
            <v>0</v>
          </cell>
          <cell r="J161">
            <v>-803939.83</v>
          </cell>
          <cell r="K161">
            <v>494677</v>
          </cell>
        </row>
        <row r="163">
          <cell r="F163">
            <v>2490818.31</v>
          </cell>
          <cell r="G163">
            <v>0</v>
          </cell>
          <cell r="H163">
            <v>2490818.31</v>
          </cell>
          <cell r="I163">
            <v>0</v>
          </cell>
          <cell r="J163">
            <v>2490818.31</v>
          </cell>
          <cell r="K163">
            <v>788282.64</v>
          </cell>
        </row>
        <row r="164">
          <cell r="F164">
            <v>933826</v>
          </cell>
          <cell r="G164">
            <v>-1099</v>
          </cell>
          <cell r="H164">
            <v>932727</v>
          </cell>
          <cell r="I164">
            <v>0</v>
          </cell>
          <cell r="J164">
            <v>932727</v>
          </cell>
          <cell r="K164">
            <v>671003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164892</v>
          </cell>
        </row>
        <row r="166">
          <cell r="F166">
            <v>1389237.89</v>
          </cell>
          <cell r="G166">
            <v>0</v>
          </cell>
          <cell r="H166">
            <v>1389237.89</v>
          </cell>
          <cell r="I166">
            <v>0</v>
          </cell>
          <cell r="J166">
            <v>1389237.89</v>
          </cell>
          <cell r="K166">
            <v>1435208.2</v>
          </cell>
        </row>
        <row r="167">
          <cell r="F167">
            <v>4813882.2</v>
          </cell>
          <cell r="G167">
            <v>-1099</v>
          </cell>
          <cell r="H167">
            <v>4812783.2</v>
          </cell>
          <cell r="I167">
            <v>0</v>
          </cell>
          <cell r="J167">
            <v>4812783.2</v>
          </cell>
          <cell r="K167">
            <v>3059385.84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871572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871572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8">
          <cell r="F178">
            <v>2449</v>
          </cell>
          <cell r="G178">
            <v>0</v>
          </cell>
          <cell r="H178">
            <v>2449</v>
          </cell>
          <cell r="I178">
            <v>0</v>
          </cell>
          <cell r="J178">
            <v>2449</v>
          </cell>
          <cell r="K178">
            <v>0</v>
          </cell>
        </row>
        <row r="179">
          <cell r="F179">
            <v>2449</v>
          </cell>
          <cell r="G179">
            <v>0</v>
          </cell>
          <cell r="H179">
            <v>2449</v>
          </cell>
          <cell r="I179">
            <v>0</v>
          </cell>
          <cell r="J179">
            <v>2449</v>
          </cell>
          <cell r="K179">
            <v>0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F183">
            <v>-3.8417056202888489E-8</v>
          </cell>
          <cell r="G183">
            <v>0</v>
          </cell>
          <cell r="H183">
            <v>2.1187588572502136E-8</v>
          </cell>
          <cell r="I183">
            <v>0</v>
          </cell>
          <cell r="J183">
            <v>2.1187588572502136E-8</v>
          </cell>
          <cell r="K183">
            <v>4.6798959374427795E-8</v>
          </cell>
        </row>
      </sheetData>
      <sheetData sheetId="2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lc921471"/>
      <sheetName val="LCRG-FS"/>
      <sheetName val="PUR&amp;SAL"/>
      <sheetName val="purchase"/>
      <sheetName val="Kopf_Daten"/>
      <sheetName val="Daten"/>
      <sheetName val="Grmt Ord"/>
      <sheetName val="Acct"/>
      <sheetName val="Fixed Assets"/>
      <sheetName val="Grmt_Ord"/>
      <sheetName val="SHEET1"/>
      <sheetName val="0000"/>
      <sheetName val="1000"/>
      <sheetName val="NAV0"/>
      <sheetName val="2000"/>
      <sheetName val="3000"/>
      <sheetName val="NAV1"/>
      <sheetName val="NAV2"/>
      <sheetName val="4000"/>
      <sheetName val="5000"/>
      <sheetName val="6000"/>
      <sheetName val="7000"/>
      <sheetName val="8000"/>
      <sheetName val="9000"/>
      <sheetName val="a000"/>
      <sheetName val="b000"/>
      <sheetName val="c000"/>
      <sheetName val="d000"/>
      <sheetName val="Index"/>
      <sheetName val="Lnd-Cost"/>
      <sheetName val="PUC"/>
      <sheetName val="LC-980267"/>
      <sheetName val="lc980373"/>
      <sheetName val="lc980464"/>
      <sheetName val="lc980372"/>
      <sheetName val="lc980374"/>
      <sheetName val="lc980210"/>
      <sheetName val="lc972227"/>
      <sheetName val="lc980211"/>
      <sheetName val="lc980155"/>
      <sheetName val="lc980395"/>
      <sheetName val="LC591954"/>
      <sheetName val="lc972267"/>
      <sheetName val="lc970799"/>
      <sheetName val="lc980077"/>
      <sheetName val="lc980487"/>
      <sheetName val="lc980394"/>
      <sheetName val="lc980534"/>
      <sheetName val="lc980463"/>
      <sheetName val="lc591953"/>
      <sheetName val="lc980277"/>
      <sheetName val="lc980259"/>
      <sheetName val="lc591952"/>
      <sheetName val="lc980262"/>
      <sheetName val="lc591938"/>
      <sheetName val="lc591931"/>
      <sheetName val="lc980512"/>
      <sheetName val="lc980533"/>
      <sheetName val="lc980570"/>
      <sheetName val="lc980397"/>
      <sheetName val="lc980357"/>
      <sheetName val="lc980050"/>
      <sheetName val="lc980096"/>
      <sheetName val="lc980276"/>
      <sheetName val="lc980501"/>
      <sheetName val="lc980158"/>
      <sheetName val="lc980623"/>
      <sheetName val="lc980538"/>
      <sheetName val="lc981829"/>
      <sheetName val="lc981768"/>
      <sheetName val="lc981832"/>
      <sheetName val="lc981830"/>
      <sheetName val="lc981654"/>
      <sheetName val="lc981767"/>
      <sheetName val="LC981591"/>
      <sheetName val="lc982272"/>
      <sheetName val="lc981947"/>
      <sheetName val="lc982339"/>
      <sheetName val="lc982271"/>
      <sheetName val="lc920176"/>
      <sheetName val="lc920177"/>
      <sheetName val="lc990058"/>
      <sheetName val="lc920129"/>
      <sheetName val="lc990133"/>
      <sheetName val="lc982057"/>
      <sheetName val="lc990135"/>
      <sheetName val="lc035604003"/>
      <sheetName val="lc990029"/>
      <sheetName val="lc990037"/>
      <sheetName val="lc920148"/>
      <sheetName val="lc990214"/>
      <sheetName val="lc035604005"/>
      <sheetName val="lc035604006"/>
      <sheetName val="lc920305"/>
      <sheetName val="lc920147"/>
      <sheetName val="lc920178"/>
      <sheetName val="lc920295"/>
      <sheetName val="lc920394"/>
      <sheetName val="lc920407"/>
      <sheetName val="lc990028"/>
      <sheetName val="lc035605016"/>
      <sheetName val="lc920395"/>
      <sheetName val="lc920294"/>
      <sheetName val="lc920292"/>
      <sheetName val="lc920306"/>
      <sheetName val="lc920293"/>
      <sheetName val="lc035605015"/>
      <sheetName val="lc920781"/>
      <sheetName val="lc920350"/>
      <sheetName val="lc035605019"/>
      <sheetName val="lc990506"/>
      <sheetName val="lc990160"/>
      <sheetName val="lc035604010"/>
      <sheetName val="lc920393"/>
      <sheetName val="lc990662"/>
      <sheetName val="lc920784"/>
      <sheetName val="lc035604032"/>
      <sheetName val="lc035604022"/>
      <sheetName val="lc035604033"/>
      <sheetName val="lc035604030"/>
      <sheetName val="lc035604031"/>
      <sheetName val="lc035604029"/>
      <sheetName val="lc990545"/>
      <sheetName val="lc920179"/>
      <sheetName val="lc035604044"/>
      <sheetName val="lc00012"/>
      <sheetName val="lc035605017"/>
      <sheetName val="lc00014"/>
      <sheetName val="lc00136"/>
      <sheetName val="lc00137"/>
      <sheetName val="lc01147"/>
      <sheetName val="lc01148"/>
      <sheetName val="lc01149"/>
      <sheetName val="lc921472"/>
      <sheetName val="lc00288"/>
      <sheetName val="lc00264"/>
      <sheetName val="lc00193"/>
      <sheetName val="lc00379"/>
      <sheetName val="lc035604013"/>
      <sheetName val="lc035604012"/>
      <sheetName val="lc035604004"/>
      <sheetName val="lc035604008"/>
      <sheetName val="lcISLL000061"/>
      <sheetName val="lc2000-247"/>
      <sheetName val="lc2000-222"/>
      <sheetName val="lc2000-230"/>
      <sheetName val="lc2000-263"/>
      <sheetName val="lc2000-258"/>
      <sheetName val="lc2000-220"/>
      <sheetName val="lc2000-249"/>
      <sheetName val="lc2000-248"/>
      <sheetName val="lc0341056-2876"/>
      <sheetName val="lc0356501799"/>
      <sheetName val="lc0356402999"/>
      <sheetName val="Sheet7"/>
      <sheetName val="lc03564045"/>
      <sheetName val="lc03504007"/>
      <sheetName val="Module1"/>
      <sheetName val="P&amp;Lnotes"/>
      <sheetName val="Grmt_Ord1"/>
      <sheetName val="Fixed_Assets"/>
      <sheetName val="PPC-ORD DTL"/>
      <sheetName val="Graph"/>
      <sheetName val="Grmt_Ord2"/>
      <sheetName val="Fixed_Assets1"/>
      <sheetName val="June,04"/>
      <sheetName val="Grmt_Ord3"/>
      <sheetName val="Fixed_Assets2"/>
      <sheetName val="Cost Assumptions"/>
      <sheetName val="Input"/>
      <sheetName val="JOIN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/>
      <sheetData sheetId="161" refreshError="1"/>
      <sheetData sheetId="162" refreshError="1"/>
      <sheetData sheetId="163"/>
      <sheetData sheetId="164"/>
      <sheetData sheetId="165" refreshError="1"/>
      <sheetData sheetId="166"/>
      <sheetData sheetId="167"/>
      <sheetData sheetId="168" refreshError="1"/>
      <sheetData sheetId="169" refreshError="1"/>
      <sheetData sheetId="170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29"/>
      <sheetName val="26"/>
      <sheetName val="25"/>
      <sheetName val="24"/>
      <sheetName val="23"/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6"/>
      <sheetName val="05"/>
      <sheetName val="04"/>
      <sheetName val="03"/>
      <sheetName val="02"/>
      <sheetName val="01"/>
      <sheetName val="lc921471"/>
      <sheetName val="Repay IFC A"/>
      <sheetName val="Sajad requireds"/>
      <sheetName val="Wvg-Jun"/>
      <sheetName val="Acct(Linked)"/>
      <sheetName val="SHEET1"/>
      <sheetName val="Repay_IFC_A"/>
      <sheetName val="Sajad_requireds"/>
      <sheetName val="Repay_IFC_A1"/>
      <sheetName val="Sajad_requireds1"/>
      <sheetName val="Repay_IFC_A2"/>
      <sheetName val="Sajad_requireds2"/>
      <sheetName val="Repay_IFC_A3"/>
      <sheetName val="Sajad_requireds3"/>
      <sheetName val="Repay_IFC_A4"/>
      <sheetName val="Sajad_requireds4"/>
      <sheetName val="Repay_IFC_A5"/>
      <sheetName val="Sajad_requireds5"/>
      <sheetName val="Repay_IFC_A6"/>
      <sheetName val="Sajad_requireds6"/>
      <sheetName val="Repay_IFC_A7"/>
      <sheetName val="Sajad_requireds7"/>
      <sheetName val="Repay_IFC_A8"/>
      <sheetName val="Sajad_requireds8"/>
      <sheetName val="Repay_IFC_A9"/>
      <sheetName val="Sajad_requireds9"/>
      <sheetName val="Repay_IFC_A10"/>
      <sheetName val="Sajad_requireds10"/>
      <sheetName val="Repay_IFC_A11"/>
      <sheetName val="Sajad_requireds11"/>
      <sheetName val="Repay_IFC_A12"/>
      <sheetName val="Sajad_requireds12"/>
      <sheetName val="Repay_IFC_A13"/>
      <sheetName val="Sajad_requireds13"/>
      <sheetName val="Repay_IFC_A14"/>
      <sheetName val="Sajad_requireds14"/>
      <sheetName val="Repay_IFC_A15"/>
      <sheetName val="Sajad_requireds15"/>
      <sheetName val="Repay_IFC_A16"/>
      <sheetName val="Sajad_requireds16"/>
      <sheetName val="Repay_IFC_A17"/>
      <sheetName val="Sajad_requireds17"/>
      <sheetName val="Repay_IFC_A18"/>
      <sheetName val="Sajad_requireds18"/>
      <sheetName val="Repay_IFC_A19"/>
      <sheetName val="Sajad_requireds19"/>
      <sheetName val="Repay_IFC_A20"/>
      <sheetName val="Sajad_requireds20"/>
      <sheetName val="PPC-ORD DTL"/>
      <sheetName val="Departmental Cost"/>
      <sheetName val="Lining"/>
      <sheetName val="RIB"/>
      <sheetName val="Departmental_Cost"/>
      <sheetName val="Repay_IFC_A21"/>
      <sheetName val="Sajad_requireds21"/>
      <sheetName val="Departmental_Cost1"/>
      <sheetName val="LIST"/>
      <sheetName val="Kopf_Dat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AE1">
            <v>5547</v>
          </cell>
        </row>
        <row r="2">
          <cell r="AE2">
            <v>5540</v>
          </cell>
        </row>
        <row r="3">
          <cell r="AE3">
            <v>5547</v>
          </cell>
        </row>
        <row r="4">
          <cell r="AE4">
            <v>5550</v>
          </cell>
        </row>
        <row r="5">
          <cell r="AE5">
            <v>5547</v>
          </cell>
        </row>
        <row r="6">
          <cell r="AE6" t="str">
            <v>5536+37</v>
          </cell>
        </row>
        <row r="7">
          <cell r="AE7">
            <v>5542</v>
          </cell>
        </row>
        <row r="8">
          <cell r="AE8">
            <v>5540</v>
          </cell>
        </row>
        <row r="9">
          <cell r="AE9">
            <v>5540</v>
          </cell>
        </row>
        <row r="10">
          <cell r="AE10" t="str">
            <v>5542+43</v>
          </cell>
        </row>
        <row r="11">
          <cell r="AE11">
            <v>0</v>
          </cell>
        </row>
        <row r="12">
          <cell r="AE12">
            <v>5548</v>
          </cell>
        </row>
        <row r="13">
          <cell r="AE13" t="str">
            <v>5555-P</v>
          </cell>
        </row>
        <row r="14">
          <cell r="AE14">
            <v>5551</v>
          </cell>
        </row>
        <row r="15">
          <cell r="AE15">
            <v>5547</v>
          </cell>
        </row>
        <row r="16">
          <cell r="AE16" t="str">
            <v>5538+39</v>
          </cell>
        </row>
        <row r="17">
          <cell r="AE17">
            <v>5537</v>
          </cell>
        </row>
        <row r="18">
          <cell r="AE18">
            <v>5549</v>
          </cell>
        </row>
        <row r="19">
          <cell r="AE19">
            <v>0</v>
          </cell>
        </row>
        <row r="20">
          <cell r="AE20">
            <v>5550</v>
          </cell>
        </row>
        <row r="21">
          <cell r="AE21">
            <v>5549</v>
          </cell>
        </row>
        <row r="22">
          <cell r="AE22">
            <v>0</v>
          </cell>
        </row>
        <row r="23">
          <cell r="AE23">
            <v>5543</v>
          </cell>
        </row>
        <row r="24">
          <cell r="AE24">
            <v>5539</v>
          </cell>
        </row>
        <row r="25">
          <cell r="AE25">
            <v>0</v>
          </cell>
        </row>
        <row r="26">
          <cell r="AE26">
            <v>0</v>
          </cell>
        </row>
        <row r="27">
          <cell r="AE27">
            <v>0</v>
          </cell>
        </row>
        <row r="28">
          <cell r="AE28">
            <v>0</v>
          </cell>
        </row>
        <row r="29">
          <cell r="AE29">
            <v>5543</v>
          </cell>
        </row>
        <row r="30">
          <cell r="AE30">
            <v>5551</v>
          </cell>
        </row>
        <row r="31">
          <cell r="AE31">
            <v>5541</v>
          </cell>
        </row>
        <row r="32">
          <cell r="AE32">
            <v>5549</v>
          </cell>
        </row>
        <row r="33">
          <cell r="AE33">
            <v>5548</v>
          </cell>
        </row>
        <row r="34">
          <cell r="AE34">
            <v>5543</v>
          </cell>
        </row>
        <row r="35">
          <cell r="AE35">
            <v>0</v>
          </cell>
        </row>
        <row r="36">
          <cell r="AE36">
            <v>5549</v>
          </cell>
        </row>
        <row r="37">
          <cell r="AE37">
            <v>0</v>
          </cell>
        </row>
        <row r="38">
          <cell r="AE38">
            <v>5537</v>
          </cell>
        </row>
        <row r="39">
          <cell r="AE39">
            <v>0</v>
          </cell>
        </row>
        <row r="40">
          <cell r="AE40">
            <v>0</v>
          </cell>
        </row>
        <row r="41">
          <cell r="AE41">
            <v>5542</v>
          </cell>
        </row>
        <row r="42">
          <cell r="AE42">
            <v>0</v>
          </cell>
        </row>
        <row r="43">
          <cell r="AE43">
            <v>5539</v>
          </cell>
        </row>
        <row r="44">
          <cell r="AE44">
            <v>0</v>
          </cell>
        </row>
        <row r="45">
          <cell r="AE45">
            <v>5548</v>
          </cell>
        </row>
        <row r="46">
          <cell r="AE46">
            <v>5538</v>
          </cell>
        </row>
        <row r="47">
          <cell r="AE47">
            <v>5550</v>
          </cell>
        </row>
        <row r="48">
          <cell r="AE48">
            <v>0</v>
          </cell>
        </row>
        <row r="49">
          <cell r="AE49">
            <v>5551</v>
          </cell>
        </row>
        <row r="50">
          <cell r="AE50">
            <v>5541</v>
          </cell>
        </row>
        <row r="51">
          <cell r="AE51">
            <v>5538</v>
          </cell>
        </row>
        <row r="52">
          <cell r="AE52">
            <v>5227</v>
          </cell>
        </row>
        <row r="53">
          <cell r="AE53">
            <v>5539</v>
          </cell>
        </row>
        <row r="54">
          <cell r="AE54">
            <v>5550</v>
          </cell>
        </row>
        <row r="55">
          <cell r="AE55">
            <v>5541</v>
          </cell>
        </row>
        <row r="56">
          <cell r="AE56" t="str">
            <v>5546-P</v>
          </cell>
        </row>
        <row r="57">
          <cell r="AE57">
            <v>5542</v>
          </cell>
        </row>
        <row r="58">
          <cell r="AE58">
            <v>5540</v>
          </cell>
        </row>
        <row r="59">
          <cell r="AE59">
            <v>0</v>
          </cell>
        </row>
        <row r="60">
          <cell r="AE60">
            <v>5548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/>
      <sheetData sheetId="82"/>
      <sheetData sheetId="83" refreshError="1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Ttl data"/>
      <sheetName val="18"/>
      <sheetName val="Inventory"/>
      <sheetName val="D-2"/>
      <sheetName val="Ttl_data"/>
      <sheetName val="Acct"/>
      <sheetName val="Fin.Stat"/>
      <sheetName val="Ttl_data1"/>
      <sheetName val="Lead Schedule"/>
      <sheetName val="Ttl_data2"/>
      <sheetName val="Fin_Stat"/>
      <sheetName val="Kopf_Daten"/>
      <sheetName val="BSNTS"/>
      <sheetName val="Sch"/>
      <sheetName val="Dat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/>
      <sheetData sheetId="11" refreshError="1"/>
      <sheetData sheetId="12" refreshError="1"/>
      <sheetData sheetId="13"/>
      <sheetData sheetId="14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TDS"/>
      <sheetName val="Inv"/>
      <sheetName val="Inventory"/>
      <sheetName val="Txt"/>
      <sheetName val="Textile"/>
      <sheetName val="Ttl data"/>
      <sheetName val="Land Detail II SECL"/>
      <sheetName val="lc921471"/>
      <sheetName val="Ttl_data"/>
      <sheetName val="Land_Detail_II_SECL"/>
      <sheetName val="TOP-SHT"/>
      <sheetName val="Input"/>
      <sheetName val="Ttl_data1"/>
      <sheetName val="Land_Detail_II_SECL1"/>
      <sheetName val="Fin.Stat"/>
      <sheetName val="Acct"/>
      <sheetName val="Neat 9"/>
      <sheetName val="08"/>
      <sheetName val="Ttl_data2"/>
      <sheetName val="Land_Detail_II_SECL2"/>
      <sheetName val="Fin_Stat"/>
      <sheetName val="Neat_9"/>
      <sheetName val="Sheet2 (2)"/>
      <sheetName val="LA TDS 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 refreshError="1"/>
      <sheetData sheetId="23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Acct"/>
      <sheetName val="Note13,14,15,16"/>
      <sheetName val="13.1"/>
      <sheetName val="Note36 to 42"/>
      <sheetName val="Note43"/>
      <sheetName val="CF (Rashi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Links"/>
      <sheetName val="Lead"/>
      <sheetName val="BS "/>
      <sheetName val="PL"/>
      <sheetName val="CashFlow"/>
      <sheetName val="Equity"/>
      <sheetName val="Notes"/>
      <sheetName val="Fixed Assets"/>
      <sheetName val="Long Term Loans (2008)"/>
      <sheetName val="Long Term Loans (2)"/>
      <sheetName val="Long Term Loans 07"/>
      <sheetName val="Financial Instruments"/>
      <sheetName val="Taxation"/>
      <sheetName val="Deferred tax"/>
      <sheetName val="Surplus dep"/>
      <sheetName val="Tax Dep Schedule"/>
      <sheetName val="Provision for taxation - Min"/>
      <sheetName val="Revaluation Surplus"/>
      <sheetName val="Surplus on Revaluation Sheet"/>
      <sheetName val="WPP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chq-in-hand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erred tax 2008"/>
      <sheetName val="Sugar tax dep"/>
      <sheetName val="MDF tax de"/>
      <sheetName val="Current-Tax-2008"/>
      <sheetName val="Deferred-Tax-2008-June"/>
      <sheetName val="Accounting-Dep-2008"/>
      <sheetName val="Tax WDV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Gmts Rcvd "/>
      <sheetName val="Grmt Ord"/>
      <sheetName val="L3"/>
      <sheetName val="Gmts"/>
      <sheetName val="#REF"/>
      <sheetName val="Acct"/>
      <sheetName val="Notes"/>
      <sheetName val="Fixed Assets"/>
      <sheetName val="Inventory"/>
      <sheetName val="Prepaid Sheet"/>
      <sheetName val="F-B"/>
      <sheetName val="F-B-21"/>
      <sheetName val="F-B-3"/>
      <sheetName val="F-B-4"/>
      <sheetName val="A"/>
      <sheetName val="Gmts_Rcvd_"/>
      <sheetName val="Grmt_Ord"/>
      <sheetName val="Gmts_Rcvd_1"/>
      <sheetName val="Grmt_Ord1"/>
      <sheetName val="Gmts_Rcvd_2"/>
      <sheetName val="Grmt_Ord2"/>
      <sheetName val="Gmts_Rcvd_3"/>
      <sheetName val="Grmt_Ord3"/>
      <sheetName val="Gmts_Rcvd_4"/>
      <sheetName val="Grmt_Ord4"/>
      <sheetName val="Gmts_Rcvd_5"/>
      <sheetName val="Grmt_Ord5"/>
      <sheetName val="Gmts_Rcvd_6"/>
      <sheetName val="Grmt_Ord6"/>
      <sheetName val="Gmts_Rcvd_7"/>
      <sheetName val="Grmt_Ord7"/>
      <sheetName val="Gmts_Rcvd_8"/>
      <sheetName val="Grmt_Ord8"/>
      <sheetName val="Gmts_Rcvd_9"/>
      <sheetName val="Grmt_Ord9"/>
      <sheetName val="Gmts_Rcvd_10"/>
      <sheetName val="Grmt_Ord10"/>
      <sheetName val="Gmts_Rcvd_11"/>
      <sheetName val="Grmt_Ord11"/>
      <sheetName val="Gmts_Rcvd_12"/>
      <sheetName val="Grmt_Ord12"/>
      <sheetName val="Gmts_Rcvd_13"/>
      <sheetName val="Grmt_Ord13"/>
      <sheetName val="Gmts_Rcvd_14"/>
      <sheetName val="Grmt_Ord14"/>
      <sheetName val="Gmts_Rcvd_15"/>
      <sheetName val="Grmt_Ord15"/>
      <sheetName val="Gmts_Rcvd_16"/>
      <sheetName val="Grmt_Ord16"/>
      <sheetName val="Gmts_Rcvd_17"/>
      <sheetName val="Grmt_Ord17"/>
      <sheetName val="Gmts_Rcvd_18"/>
      <sheetName val="Grmt_Ord18"/>
      <sheetName val="Gmts_Rcvd_19"/>
      <sheetName val="Grmt_Ord19"/>
      <sheetName val="Gmts_Rcvd_20"/>
      <sheetName val="Grmt_Ord20"/>
      <sheetName val="Sajad requireds"/>
      <sheetName val="Gmts_Rcvd_21"/>
      <sheetName val="Grmt_Ord21"/>
      <sheetName val="Fixed_Assets"/>
      <sheetName val="Prepaid_Sheet"/>
      <sheetName val="18"/>
      <sheetName val="Gmts_Rcvd_22"/>
      <sheetName val="Grmt_Ord22"/>
      <sheetName val="Fixed_Assets1"/>
      <sheetName val="Prepaid_Sheet1"/>
      <sheetName val="Sajad_requireds"/>
      <sheetName val="lc921471"/>
    </sheetNames>
    <sheetDataSet>
      <sheetData sheetId="0"/>
      <sheetData sheetId="1" refreshError="1">
        <row r="4">
          <cell r="A4" t="str">
            <v>Cust</v>
          </cell>
        </row>
        <row r="5">
          <cell r="A5">
            <v>0</v>
          </cell>
        </row>
        <row r="6">
          <cell r="A6" t="str">
            <v>CBL</v>
          </cell>
        </row>
        <row r="7">
          <cell r="A7" t="str">
            <v>CAR</v>
          </cell>
        </row>
        <row r="8">
          <cell r="A8" t="str">
            <v>CAR</v>
          </cell>
        </row>
        <row r="9">
          <cell r="A9" t="str">
            <v>CAR</v>
          </cell>
        </row>
        <row r="10">
          <cell r="A10" t="str">
            <v>CAR</v>
          </cell>
        </row>
        <row r="11">
          <cell r="A11" t="str">
            <v>CAR</v>
          </cell>
        </row>
        <row r="12">
          <cell r="A12" t="str">
            <v>CAR</v>
          </cell>
        </row>
        <row r="13">
          <cell r="A13" t="str">
            <v>CAR</v>
          </cell>
        </row>
        <row r="14">
          <cell r="A14" t="str">
            <v>CAR</v>
          </cell>
        </row>
        <row r="15">
          <cell r="A15" t="str">
            <v>CAR</v>
          </cell>
        </row>
        <row r="16">
          <cell r="A16" t="str">
            <v>CAR</v>
          </cell>
        </row>
        <row r="17">
          <cell r="A17" t="str">
            <v>CAR</v>
          </cell>
        </row>
        <row r="18">
          <cell r="A18" t="str">
            <v>CAR</v>
          </cell>
        </row>
        <row r="19">
          <cell r="A19" t="str">
            <v>CAR</v>
          </cell>
        </row>
        <row r="20">
          <cell r="A20" t="str">
            <v>CAR</v>
          </cell>
        </row>
        <row r="21">
          <cell r="A21" t="str">
            <v>CAR</v>
          </cell>
        </row>
        <row r="22">
          <cell r="A22" t="str">
            <v>CAR</v>
          </cell>
        </row>
        <row r="23">
          <cell r="A23" t="str">
            <v>CAR</v>
          </cell>
        </row>
        <row r="24">
          <cell r="A24" t="str">
            <v>CAR</v>
          </cell>
        </row>
        <row r="25">
          <cell r="A25" t="str">
            <v>CAR</v>
          </cell>
        </row>
        <row r="26">
          <cell r="A26" t="str">
            <v>CAR</v>
          </cell>
        </row>
        <row r="27">
          <cell r="A27" t="str">
            <v>CAR</v>
          </cell>
        </row>
        <row r="28">
          <cell r="A28" t="str">
            <v>CAR</v>
          </cell>
        </row>
        <row r="29">
          <cell r="A29" t="str">
            <v>CAR</v>
          </cell>
        </row>
        <row r="30">
          <cell r="A30" t="str">
            <v>CAR</v>
          </cell>
        </row>
        <row r="31">
          <cell r="A31" t="str">
            <v>CAR</v>
          </cell>
        </row>
        <row r="32">
          <cell r="A32" t="str">
            <v>CAR</v>
          </cell>
        </row>
        <row r="33">
          <cell r="A33" t="str">
            <v>CAR</v>
          </cell>
        </row>
        <row r="34">
          <cell r="A34" t="str">
            <v>CAR</v>
          </cell>
        </row>
        <row r="35">
          <cell r="A35" t="str">
            <v>CAR</v>
          </cell>
        </row>
        <row r="36">
          <cell r="A36" t="str">
            <v>CAR</v>
          </cell>
        </row>
        <row r="37">
          <cell r="A37" t="str">
            <v>CAR</v>
          </cell>
        </row>
        <row r="38">
          <cell r="A38" t="str">
            <v>CAR</v>
          </cell>
        </row>
        <row r="39">
          <cell r="A39" t="str">
            <v>CAR</v>
          </cell>
        </row>
        <row r="40">
          <cell r="A40" t="str">
            <v>CAR</v>
          </cell>
        </row>
        <row r="41">
          <cell r="A41" t="str">
            <v>CAR</v>
          </cell>
        </row>
        <row r="42">
          <cell r="A42" t="str">
            <v>CAR</v>
          </cell>
        </row>
        <row r="43">
          <cell r="A43" t="str">
            <v>CAR</v>
          </cell>
        </row>
        <row r="44">
          <cell r="A44" t="str">
            <v>CAR</v>
          </cell>
        </row>
        <row r="45">
          <cell r="A45" t="str">
            <v>CAR</v>
          </cell>
        </row>
        <row r="46">
          <cell r="A46" t="str">
            <v>CAR</v>
          </cell>
        </row>
        <row r="47">
          <cell r="A47" t="str">
            <v>CAR</v>
          </cell>
        </row>
        <row r="48">
          <cell r="A48" t="str">
            <v>CAR</v>
          </cell>
        </row>
        <row r="49">
          <cell r="A49" t="str">
            <v>CAR</v>
          </cell>
        </row>
        <row r="50">
          <cell r="A50" t="str">
            <v>CAR</v>
          </cell>
        </row>
        <row r="51">
          <cell r="A51" t="str">
            <v>CAR</v>
          </cell>
        </row>
        <row r="52">
          <cell r="A52" t="str">
            <v>CAR</v>
          </cell>
        </row>
        <row r="53">
          <cell r="A53" t="str">
            <v>CAR</v>
          </cell>
        </row>
        <row r="54">
          <cell r="A54" t="str">
            <v>CAR</v>
          </cell>
        </row>
        <row r="55">
          <cell r="A55" t="str">
            <v>CAR</v>
          </cell>
        </row>
        <row r="56">
          <cell r="A56" t="str">
            <v>CAR</v>
          </cell>
        </row>
        <row r="57">
          <cell r="A57" t="str">
            <v>CAR</v>
          </cell>
        </row>
        <row r="58">
          <cell r="A58" t="str">
            <v>CAR</v>
          </cell>
        </row>
        <row r="59">
          <cell r="A59" t="str">
            <v>CAR</v>
          </cell>
        </row>
        <row r="60">
          <cell r="A60" t="str">
            <v>CAR</v>
          </cell>
        </row>
        <row r="61">
          <cell r="A61" t="str">
            <v>CAR</v>
          </cell>
        </row>
        <row r="62">
          <cell r="A62" t="str">
            <v>CAR</v>
          </cell>
        </row>
        <row r="63">
          <cell r="A63" t="str">
            <v>CAR</v>
          </cell>
        </row>
        <row r="64">
          <cell r="A64" t="str">
            <v>CAR</v>
          </cell>
        </row>
        <row r="65">
          <cell r="A65" t="str">
            <v>CAR</v>
          </cell>
        </row>
        <row r="66">
          <cell r="A66" t="str">
            <v>CAR</v>
          </cell>
        </row>
        <row r="67">
          <cell r="A67" t="str">
            <v>CAR</v>
          </cell>
        </row>
        <row r="68">
          <cell r="A68" t="str">
            <v>CAR</v>
          </cell>
        </row>
        <row r="69">
          <cell r="A69" t="str">
            <v>CAR</v>
          </cell>
        </row>
        <row r="70">
          <cell r="A70" t="str">
            <v>CAR</v>
          </cell>
        </row>
        <row r="71">
          <cell r="A71" t="str">
            <v>CAR</v>
          </cell>
        </row>
        <row r="72">
          <cell r="A72" t="str">
            <v>CAR</v>
          </cell>
        </row>
        <row r="73">
          <cell r="A73" t="str">
            <v>CAR</v>
          </cell>
        </row>
        <row r="74">
          <cell r="A74" t="str">
            <v>CAR</v>
          </cell>
        </row>
        <row r="75">
          <cell r="A75" t="str">
            <v>CAR</v>
          </cell>
        </row>
        <row r="76">
          <cell r="A76" t="str">
            <v>CAR</v>
          </cell>
        </row>
        <row r="77">
          <cell r="A77" t="str">
            <v>CAR</v>
          </cell>
        </row>
        <row r="78">
          <cell r="A78" t="str">
            <v>CAR</v>
          </cell>
        </row>
        <row r="79">
          <cell r="A79" t="str">
            <v>CAR</v>
          </cell>
        </row>
        <row r="80">
          <cell r="A80" t="str">
            <v>CAR</v>
          </cell>
        </row>
        <row r="81">
          <cell r="A81" t="str">
            <v>CAR</v>
          </cell>
        </row>
        <row r="82">
          <cell r="A82" t="str">
            <v>CAR</v>
          </cell>
        </row>
        <row r="83">
          <cell r="A83" t="str">
            <v>CAR</v>
          </cell>
        </row>
        <row r="84">
          <cell r="A84" t="str">
            <v>CAR</v>
          </cell>
        </row>
        <row r="85">
          <cell r="A85" t="str">
            <v>CAR</v>
          </cell>
        </row>
        <row r="86">
          <cell r="A86" t="str">
            <v>CAR</v>
          </cell>
        </row>
        <row r="87">
          <cell r="A87" t="str">
            <v>CAR</v>
          </cell>
        </row>
        <row r="88">
          <cell r="A88" t="str">
            <v>CAR</v>
          </cell>
        </row>
        <row r="89">
          <cell r="A89" t="str">
            <v>CAR</v>
          </cell>
        </row>
        <row r="90">
          <cell r="A90" t="str">
            <v>CAR</v>
          </cell>
        </row>
        <row r="91">
          <cell r="A91" t="str">
            <v>CAR</v>
          </cell>
        </row>
        <row r="92">
          <cell r="A92" t="str">
            <v>CAR</v>
          </cell>
        </row>
        <row r="93">
          <cell r="A93" t="str">
            <v>CAR</v>
          </cell>
        </row>
        <row r="94">
          <cell r="A94" t="str">
            <v>CAR</v>
          </cell>
        </row>
        <row r="95">
          <cell r="A95" t="str">
            <v>CAR</v>
          </cell>
        </row>
        <row r="96">
          <cell r="A96" t="str">
            <v>CAR</v>
          </cell>
        </row>
        <row r="97">
          <cell r="A97" t="str">
            <v>CAR</v>
          </cell>
        </row>
        <row r="98">
          <cell r="A98" t="str">
            <v>CAR</v>
          </cell>
        </row>
        <row r="99">
          <cell r="A99" t="str">
            <v>CAR</v>
          </cell>
        </row>
        <row r="100">
          <cell r="A100" t="str">
            <v>CAR</v>
          </cell>
        </row>
        <row r="101">
          <cell r="A101" t="str">
            <v>CAR</v>
          </cell>
        </row>
        <row r="102">
          <cell r="A102" t="str">
            <v>CAR</v>
          </cell>
        </row>
        <row r="103">
          <cell r="A103" t="str">
            <v>0</v>
          </cell>
        </row>
        <row r="104">
          <cell r="A104" t="str">
            <v>0</v>
          </cell>
        </row>
        <row r="105">
          <cell r="A105" t="str">
            <v>0</v>
          </cell>
        </row>
        <row r="106">
          <cell r="A106" t="str">
            <v>0</v>
          </cell>
        </row>
        <row r="107">
          <cell r="A107" t="str">
            <v>0</v>
          </cell>
        </row>
        <row r="108">
          <cell r="A108" t="str">
            <v>0</v>
          </cell>
        </row>
        <row r="109">
          <cell r="A109" t="str">
            <v>0</v>
          </cell>
        </row>
        <row r="110">
          <cell r="A110" t="str">
            <v>0</v>
          </cell>
        </row>
        <row r="111">
          <cell r="A111" t="str">
            <v>0</v>
          </cell>
        </row>
        <row r="112">
          <cell r="A112" t="str">
            <v>0</v>
          </cell>
        </row>
        <row r="113">
          <cell r="A113" t="str">
            <v>0</v>
          </cell>
        </row>
        <row r="114">
          <cell r="A114" t="str">
            <v>0</v>
          </cell>
        </row>
        <row r="115">
          <cell r="A115" t="str">
            <v>0</v>
          </cell>
        </row>
        <row r="116">
          <cell r="A116" t="str">
            <v>0</v>
          </cell>
        </row>
        <row r="117">
          <cell r="A117" t="str">
            <v>0</v>
          </cell>
        </row>
        <row r="118">
          <cell r="A118" t="str">
            <v>0</v>
          </cell>
        </row>
        <row r="119">
          <cell r="A119" t="str">
            <v>0</v>
          </cell>
        </row>
        <row r="120">
          <cell r="A120" t="str">
            <v>0</v>
          </cell>
        </row>
        <row r="121">
          <cell r="A121" t="str">
            <v>0</v>
          </cell>
        </row>
        <row r="122">
          <cell r="A122" t="str">
            <v>0</v>
          </cell>
        </row>
        <row r="123">
          <cell r="A123" t="str">
            <v>0</v>
          </cell>
        </row>
        <row r="124">
          <cell r="A124" t="str">
            <v>0</v>
          </cell>
        </row>
        <row r="125">
          <cell r="A125" t="str">
            <v>CAR</v>
          </cell>
        </row>
        <row r="126">
          <cell r="A126" t="str">
            <v>CAR</v>
          </cell>
        </row>
        <row r="127">
          <cell r="A127" t="str">
            <v>CAR</v>
          </cell>
        </row>
        <row r="128">
          <cell r="A128" t="str">
            <v>CAR</v>
          </cell>
        </row>
        <row r="129">
          <cell r="A129" t="str">
            <v>CAR</v>
          </cell>
        </row>
        <row r="130">
          <cell r="A130" t="str">
            <v>CAR</v>
          </cell>
        </row>
        <row r="131">
          <cell r="A131" t="str">
            <v>0</v>
          </cell>
        </row>
        <row r="132">
          <cell r="A132" t="str">
            <v>0</v>
          </cell>
        </row>
        <row r="133">
          <cell r="A133" t="str">
            <v>0</v>
          </cell>
        </row>
        <row r="134">
          <cell r="A134" t="str">
            <v>Leg</v>
          </cell>
        </row>
        <row r="135">
          <cell r="A135" t="str">
            <v>RD</v>
          </cell>
        </row>
        <row r="136">
          <cell r="A136" t="str">
            <v>PT</v>
          </cell>
        </row>
        <row r="137">
          <cell r="A137" t="str">
            <v>CD</v>
          </cell>
        </row>
        <row r="138">
          <cell r="A138" t="str">
            <v>RW</v>
          </cell>
        </row>
        <row r="139">
          <cell r="A139" t="str">
            <v>0</v>
          </cell>
        </row>
        <row r="140">
          <cell r="A140" t="str">
            <v>0</v>
          </cell>
        </row>
        <row r="141">
          <cell r="A141" t="str">
            <v>0</v>
          </cell>
        </row>
        <row r="142">
          <cell r="A142" t="str">
            <v>0</v>
          </cell>
        </row>
        <row r="143">
          <cell r="A143">
            <v>0</v>
          </cell>
        </row>
        <row r="144">
          <cell r="A144" t="str">
            <v>CBL</v>
          </cell>
        </row>
        <row r="145">
          <cell r="A145" t="str">
            <v>MUS</v>
          </cell>
        </row>
        <row r="146">
          <cell r="A146" t="str">
            <v>MUS</v>
          </cell>
        </row>
        <row r="147">
          <cell r="A147" t="str">
            <v>MUS</v>
          </cell>
        </row>
        <row r="148">
          <cell r="A148" t="str">
            <v>MUS</v>
          </cell>
        </row>
        <row r="149">
          <cell r="A149" t="str">
            <v>MUS</v>
          </cell>
        </row>
        <row r="150">
          <cell r="A150" t="str">
            <v>MUS</v>
          </cell>
        </row>
        <row r="151">
          <cell r="A151" t="str">
            <v>MUS</v>
          </cell>
        </row>
        <row r="152">
          <cell r="A152" t="str">
            <v>MUS</v>
          </cell>
        </row>
        <row r="153">
          <cell r="A153" t="str">
            <v>MUS</v>
          </cell>
        </row>
        <row r="154">
          <cell r="A154" t="str">
            <v>MUS</v>
          </cell>
        </row>
        <row r="155">
          <cell r="A155" t="str">
            <v>MUS</v>
          </cell>
        </row>
        <row r="156">
          <cell r="A156" t="str">
            <v>MUS</v>
          </cell>
        </row>
        <row r="157">
          <cell r="A157" t="str">
            <v>MUS</v>
          </cell>
        </row>
        <row r="158">
          <cell r="A158" t="str">
            <v>MUS</v>
          </cell>
        </row>
        <row r="159">
          <cell r="A159" t="str">
            <v>MUS</v>
          </cell>
        </row>
        <row r="160">
          <cell r="A160" t="str">
            <v>MUS</v>
          </cell>
        </row>
        <row r="161">
          <cell r="A161" t="str">
            <v>MUS</v>
          </cell>
        </row>
        <row r="162">
          <cell r="A162" t="str">
            <v>MUS</v>
          </cell>
        </row>
        <row r="163">
          <cell r="A163" t="str">
            <v>MUS</v>
          </cell>
        </row>
        <row r="164">
          <cell r="A164" t="str">
            <v>MUS</v>
          </cell>
        </row>
        <row r="165">
          <cell r="A165" t="str">
            <v>MUS</v>
          </cell>
        </row>
        <row r="166">
          <cell r="A166" t="str">
            <v>MUS</v>
          </cell>
        </row>
        <row r="167">
          <cell r="A167" t="str">
            <v>MUS</v>
          </cell>
        </row>
        <row r="168">
          <cell r="A168" t="str">
            <v>MUS</v>
          </cell>
        </row>
        <row r="169">
          <cell r="A169" t="str">
            <v>MUS</v>
          </cell>
        </row>
        <row r="170">
          <cell r="A170" t="str">
            <v>MUS</v>
          </cell>
        </row>
        <row r="171">
          <cell r="A171" t="str">
            <v>MUS</v>
          </cell>
        </row>
        <row r="172">
          <cell r="A172" t="str">
            <v>MUS</v>
          </cell>
        </row>
        <row r="173">
          <cell r="A173" t="str">
            <v>MUS</v>
          </cell>
        </row>
        <row r="174">
          <cell r="A174" t="str">
            <v>MUS</v>
          </cell>
        </row>
        <row r="175">
          <cell r="A175" t="str">
            <v>MUS</v>
          </cell>
        </row>
        <row r="176">
          <cell r="A176" t="str">
            <v>MUS</v>
          </cell>
        </row>
        <row r="177">
          <cell r="A177" t="str">
            <v>MUS</v>
          </cell>
        </row>
        <row r="178">
          <cell r="A178" t="str">
            <v>MUS</v>
          </cell>
        </row>
        <row r="179">
          <cell r="A179" t="str">
            <v>MUS</v>
          </cell>
        </row>
        <row r="180">
          <cell r="A180" t="str">
            <v>MUS</v>
          </cell>
        </row>
        <row r="181">
          <cell r="A181" t="str">
            <v>MUS</v>
          </cell>
        </row>
        <row r="182">
          <cell r="A182" t="str">
            <v>MUS</v>
          </cell>
        </row>
        <row r="183">
          <cell r="A183" t="str">
            <v>MUS</v>
          </cell>
        </row>
        <row r="184">
          <cell r="A184" t="str">
            <v>MUS</v>
          </cell>
        </row>
        <row r="185">
          <cell r="A185" t="str">
            <v>MUS</v>
          </cell>
        </row>
        <row r="186">
          <cell r="A186" t="str">
            <v>MUS</v>
          </cell>
        </row>
        <row r="187">
          <cell r="A187" t="str">
            <v>MUS</v>
          </cell>
        </row>
        <row r="188">
          <cell r="A188" t="str">
            <v>MUS</v>
          </cell>
        </row>
        <row r="189">
          <cell r="A189" t="str">
            <v>MUS</v>
          </cell>
        </row>
        <row r="190">
          <cell r="A190" t="str">
            <v>MUS</v>
          </cell>
        </row>
        <row r="191">
          <cell r="A191" t="str">
            <v>MUS</v>
          </cell>
        </row>
        <row r="192">
          <cell r="A192" t="str">
            <v>MUS</v>
          </cell>
        </row>
        <row r="193">
          <cell r="A193" t="str">
            <v>MUS</v>
          </cell>
        </row>
        <row r="194">
          <cell r="A194" t="str">
            <v>MUS</v>
          </cell>
        </row>
        <row r="195">
          <cell r="A195" t="str">
            <v>MUS</v>
          </cell>
        </row>
        <row r="196">
          <cell r="A196" t="str">
            <v>MUS</v>
          </cell>
        </row>
        <row r="197">
          <cell r="A197" t="str">
            <v>MUS</v>
          </cell>
        </row>
        <row r="198">
          <cell r="A198" t="str">
            <v>MUS</v>
          </cell>
        </row>
        <row r="199">
          <cell r="A199" t="str">
            <v>MUS</v>
          </cell>
        </row>
        <row r="200">
          <cell r="A200" t="str">
            <v>MUS</v>
          </cell>
        </row>
        <row r="201">
          <cell r="A201" t="str">
            <v>MUS</v>
          </cell>
        </row>
        <row r="202">
          <cell r="A202" t="str">
            <v>MUS</v>
          </cell>
        </row>
        <row r="203">
          <cell r="A203" t="str">
            <v>MUS</v>
          </cell>
        </row>
        <row r="204">
          <cell r="A204" t="str">
            <v>MUS</v>
          </cell>
        </row>
        <row r="205">
          <cell r="A205" t="str">
            <v>MUS</v>
          </cell>
        </row>
        <row r="206">
          <cell r="A206" t="str">
            <v>MUS</v>
          </cell>
        </row>
        <row r="207">
          <cell r="A207" t="str">
            <v>MUS</v>
          </cell>
        </row>
        <row r="208">
          <cell r="A208" t="str">
            <v>MUS</v>
          </cell>
        </row>
        <row r="209">
          <cell r="A209" t="str">
            <v>MUS</v>
          </cell>
        </row>
        <row r="210">
          <cell r="A210" t="str">
            <v>MUS</v>
          </cell>
        </row>
        <row r="211">
          <cell r="A211" t="str">
            <v>MUS</v>
          </cell>
        </row>
        <row r="212">
          <cell r="A212" t="str">
            <v>MUS</v>
          </cell>
        </row>
        <row r="213">
          <cell r="A213" t="str">
            <v>MUS</v>
          </cell>
        </row>
        <row r="214">
          <cell r="A214" t="str">
            <v>MUS</v>
          </cell>
        </row>
        <row r="215">
          <cell r="A215" t="str">
            <v>MUS</v>
          </cell>
        </row>
        <row r="216">
          <cell r="A216" t="str">
            <v>MUS</v>
          </cell>
        </row>
        <row r="217">
          <cell r="A217" t="str">
            <v>MUS</v>
          </cell>
        </row>
        <row r="218">
          <cell r="A218" t="str">
            <v>MUS</v>
          </cell>
        </row>
        <row r="219">
          <cell r="A219" t="str">
            <v>MUS</v>
          </cell>
        </row>
        <row r="220">
          <cell r="A220" t="str">
            <v>MUS</v>
          </cell>
        </row>
        <row r="221">
          <cell r="A221" t="str">
            <v>MUS</v>
          </cell>
        </row>
        <row r="222">
          <cell r="A222" t="str">
            <v>MUS</v>
          </cell>
        </row>
        <row r="223">
          <cell r="A223" t="str">
            <v>MUS</v>
          </cell>
        </row>
        <row r="224">
          <cell r="A224" t="str">
            <v>MUS</v>
          </cell>
        </row>
        <row r="225">
          <cell r="A225" t="str">
            <v>MUS</v>
          </cell>
        </row>
        <row r="226">
          <cell r="A226" t="str">
            <v>MUS</v>
          </cell>
        </row>
        <row r="227">
          <cell r="A227" t="str">
            <v>MUS</v>
          </cell>
        </row>
        <row r="228">
          <cell r="A228" t="str">
            <v>MUS</v>
          </cell>
        </row>
        <row r="229">
          <cell r="A229" t="str">
            <v>MUS</v>
          </cell>
        </row>
        <row r="230">
          <cell r="A230" t="str">
            <v>MUS</v>
          </cell>
        </row>
        <row r="231">
          <cell r="A231" t="str">
            <v>MUS</v>
          </cell>
        </row>
        <row r="232">
          <cell r="A232" t="str">
            <v>MUS</v>
          </cell>
        </row>
        <row r="233">
          <cell r="A233" t="str">
            <v>MUS</v>
          </cell>
        </row>
        <row r="234">
          <cell r="A234" t="str">
            <v>MUS</v>
          </cell>
        </row>
        <row r="235">
          <cell r="A235" t="str">
            <v>MUS</v>
          </cell>
        </row>
        <row r="236">
          <cell r="A236" t="str">
            <v>MUS</v>
          </cell>
        </row>
        <row r="237">
          <cell r="A237" t="str">
            <v>MUS</v>
          </cell>
        </row>
        <row r="238">
          <cell r="A238" t="str">
            <v>MUS</v>
          </cell>
        </row>
        <row r="239">
          <cell r="A239" t="str">
            <v>MUS</v>
          </cell>
        </row>
        <row r="240">
          <cell r="A240" t="str">
            <v>MUS</v>
          </cell>
        </row>
        <row r="241">
          <cell r="A241" t="str">
            <v>MUS</v>
          </cell>
        </row>
        <row r="242">
          <cell r="A242" t="str">
            <v>MUS</v>
          </cell>
        </row>
        <row r="243">
          <cell r="A243" t="str">
            <v>MUS</v>
          </cell>
        </row>
        <row r="244">
          <cell r="A244" t="str">
            <v>MUS</v>
          </cell>
        </row>
        <row r="245">
          <cell r="A245" t="str">
            <v>MUS</v>
          </cell>
        </row>
        <row r="246">
          <cell r="A246" t="str">
            <v>MUS</v>
          </cell>
        </row>
        <row r="247">
          <cell r="A247" t="str">
            <v>MUS</v>
          </cell>
        </row>
        <row r="248">
          <cell r="A248" t="str">
            <v>MUS</v>
          </cell>
        </row>
        <row r="249">
          <cell r="A249" t="str">
            <v>MUS</v>
          </cell>
        </row>
        <row r="250">
          <cell r="A250" t="str">
            <v>MUS</v>
          </cell>
        </row>
        <row r="251">
          <cell r="A251" t="str">
            <v>MUS</v>
          </cell>
        </row>
        <row r="252">
          <cell r="A252" t="str">
            <v>MUS</v>
          </cell>
        </row>
        <row r="253">
          <cell r="A253" t="str">
            <v>MUS</v>
          </cell>
        </row>
        <row r="254">
          <cell r="A254" t="str">
            <v>MUS</v>
          </cell>
        </row>
        <row r="255">
          <cell r="A255" t="str">
            <v>MUS</v>
          </cell>
        </row>
        <row r="256">
          <cell r="A256" t="str">
            <v>MUS</v>
          </cell>
        </row>
        <row r="257">
          <cell r="A257" t="str">
            <v>MUS</v>
          </cell>
        </row>
        <row r="258">
          <cell r="A258" t="str">
            <v>MUS</v>
          </cell>
        </row>
        <row r="259">
          <cell r="A259" t="str">
            <v>MUS</v>
          </cell>
        </row>
        <row r="260">
          <cell r="A260" t="str">
            <v>MUS</v>
          </cell>
        </row>
        <row r="261">
          <cell r="A261" t="str">
            <v>MUS</v>
          </cell>
        </row>
        <row r="262">
          <cell r="A262" t="str">
            <v>MUS</v>
          </cell>
        </row>
        <row r="263">
          <cell r="A263" t="str">
            <v>MUS</v>
          </cell>
        </row>
        <row r="264">
          <cell r="A264" t="str">
            <v>MUS</v>
          </cell>
        </row>
        <row r="265">
          <cell r="A265" t="str">
            <v>MUS</v>
          </cell>
        </row>
        <row r="266">
          <cell r="A266" t="str">
            <v>MUS</v>
          </cell>
        </row>
        <row r="267">
          <cell r="A267" t="str">
            <v>MUS</v>
          </cell>
        </row>
        <row r="268">
          <cell r="A268" t="str">
            <v>Mus</v>
          </cell>
        </row>
        <row r="269">
          <cell r="A269" t="str">
            <v>Mus</v>
          </cell>
        </row>
        <row r="270">
          <cell r="A270" t="str">
            <v>Mus</v>
          </cell>
        </row>
        <row r="271">
          <cell r="A271" t="str">
            <v>Mus</v>
          </cell>
        </row>
        <row r="272">
          <cell r="A272" t="str">
            <v>Mus</v>
          </cell>
        </row>
        <row r="273">
          <cell r="A273" t="str">
            <v>Mus</v>
          </cell>
        </row>
        <row r="274">
          <cell r="A274" t="str">
            <v>Mus</v>
          </cell>
        </row>
        <row r="275">
          <cell r="A275" t="str">
            <v>Mus</v>
          </cell>
        </row>
        <row r="276">
          <cell r="A276" t="str">
            <v>Mus</v>
          </cell>
        </row>
        <row r="277">
          <cell r="A277" t="str">
            <v>MUS</v>
          </cell>
        </row>
        <row r="278">
          <cell r="A278" t="str">
            <v>MUS</v>
          </cell>
        </row>
        <row r="279">
          <cell r="A279" t="str">
            <v>MUS</v>
          </cell>
        </row>
        <row r="280">
          <cell r="A280" t="str">
            <v>MUS</v>
          </cell>
        </row>
        <row r="281">
          <cell r="A281" t="str">
            <v>MUS</v>
          </cell>
        </row>
        <row r="282">
          <cell r="A282" t="str">
            <v>MUS</v>
          </cell>
        </row>
        <row r="283">
          <cell r="A283" t="str">
            <v>MUS</v>
          </cell>
        </row>
        <row r="284">
          <cell r="A284" t="str">
            <v>MUS</v>
          </cell>
        </row>
        <row r="285">
          <cell r="A285" t="str">
            <v>MUS</v>
          </cell>
        </row>
        <row r="286">
          <cell r="A286" t="str">
            <v>MUS</v>
          </cell>
        </row>
        <row r="287">
          <cell r="A287" t="str">
            <v>MUS</v>
          </cell>
        </row>
        <row r="288">
          <cell r="A288" t="str">
            <v>MUS</v>
          </cell>
        </row>
        <row r="289">
          <cell r="A289" t="str">
            <v>MUS</v>
          </cell>
        </row>
        <row r="290">
          <cell r="A290" t="str">
            <v>MUS</v>
          </cell>
        </row>
        <row r="291">
          <cell r="A291" t="str">
            <v>MUS</v>
          </cell>
        </row>
        <row r="292">
          <cell r="A292" t="str">
            <v>MUS</v>
          </cell>
        </row>
        <row r="293">
          <cell r="A293" t="str">
            <v>MUS</v>
          </cell>
        </row>
        <row r="294">
          <cell r="A294" t="str">
            <v>MUS</v>
          </cell>
        </row>
        <row r="295">
          <cell r="A295" t="str">
            <v>MUS</v>
          </cell>
        </row>
        <row r="296">
          <cell r="A296" t="str">
            <v>MUS</v>
          </cell>
        </row>
        <row r="297">
          <cell r="A297" t="str">
            <v>MUS</v>
          </cell>
        </row>
        <row r="298">
          <cell r="A298" t="str">
            <v>MUS</v>
          </cell>
        </row>
        <row r="299">
          <cell r="A299" t="str">
            <v>MUS</v>
          </cell>
        </row>
        <row r="300">
          <cell r="A300" t="str">
            <v>MUS</v>
          </cell>
        </row>
        <row r="301">
          <cell r="A301" t="str">
            <v>MUS</v>
          </cell>
        </row>
        <row r="302">
          <cell r="A302" t="str">
            <v>MUS</v>
          </cell>
        </row>
        <row r="303">
          <cell r="A303" t="str">
            <v>MUS</v>
          </cell>
        </row>
        <row r="304">
          <cell r="A304" t="str">
            <v>MUS</v>
          </cell>
        </row>
        <row r="305">
          <cell r="A305" t="str">
            <v>MUS</v>
          </cell>
        </row>
        <row r="306">
          <cell r="A306" t="str">
            <v>MUS</v>
          </cell>
        </row>
        <row r="307">
          <cell r="A307" t="str">
            <v>MUS</v>
          </cell>
        </row>
        <row r="308">
          <cell r="A308" t="str">
            <v>MUS</v>
          </cell>
        </row>
        <row r="309">
          <cell r="A309" t="str">
            <v>MUS</v>
          </cell>
        </row>
        <row r="310">
          <cell r="A310" t="str">
            <v>MUS</v>
          </cell>
        </row>
        <row r="311">
          <cell r="A311" t="str">
            <v>MUS</v>
          </cell>
        </row>
        <row r="312">
          <cell r="A312" t="str">
            <v>MUS</v>
          </cell>
        </row>
        <row r="313">
          <cell r="A313" t="str">
            <v>MUS</v>
          </cell>
        </row>
        <row r="314">
          <cell r="A314" t="str">
            <v>MUS</v>
          </cell>
        </row>
        <row r="315">
          <cell r="A315" t="str">
            <v>MUS</v>
          </cell>
        </row>
        <row r="316">
          <cell r="A316" t="str">
            <v>MUS</v>
          </cell>
        </row>
        <row r="317">
          <cell r="A317" t="str">
            <v>MUS</v>
          </cell>
        </row>
        <row r="318">
          <cell r="A318" t="str">
            <v>MUS</v>
          </cell>
        </row>
        <row r="319">
          <cell r="A319" t="str">
            <v>MUS</v>
          </cell>
        </row>
        <row r="320">
          <cell r="A320" t="str">
            <v>MUS</v>
          </cell>
        </row>
        <row r="321">
          <cell r="A321" t="str">
            <v>MUS</v>
          </cell>
        </row>
        <row r="322">
          <cell r="A322" t="str">
            <v>MUS</v>
          </cell>
        </row>
        <row r="323">
          <cell r="A323" t="str">
            <v>MUS</v>
          </cell>
        </row>
        <row r="324">
          <cell r="A324" t="str">
            <v>MUS</v>
          </cell>
        </row>
        <row r="325">
          <cell r="A325" t="str">
            <v>MUS</v>
          </cell>
        </row>
        <row r="326">
          <cell r="A326" t="str">
            <v>MUS</v>
          </cell>
        </row>
        <row r="327">
          <cell r="A327" t="str">
            <v>MUS</v>
          </cell>
        </row>
        <row r="328">
          <cell r="A328" t="str">
            <v>MUS</v>
          </cell>
        </row>
        <row r="329">
          <cell r="A329" t="str">
            <v>MUS</v>
          </cell>
        </row>
        <row r="330">
          <cell r="A330" t="str">
            <v>MUS</v>
          </cell>
        </row>
        <row r="331">
          <cell r="A331" t="str">
            <v>MUS</v>
          </cell>
        </row>
        <row r="332">
          <cell r="A332" t="str">
            <v>MUS</v>
          </cell>
        </row>
        <row r="333">
          <cell r="A333" t="str">
            <v>MUS</v>
          </cell>
        </row>
        <row r="334">
          <cell r="A334" t="str">
            <v>MUS</v>
          </cell>
        </row>
        <row r="335">
          <cell r="A335" t="str">
            <v>MUS</v>
          </cell>
        </row>
        <row r="336">
          <cell r="A336" t="str">
            <v>MUS</v>
          </cell>
        </row>
        <row r="337">
          <cell r="A337" t="str">
            <v>MUS</v>
          </cell>
        </row>
        <row r="338">
          <cell r="A338" t="str">
            <v>MUS</v>
          </cell>
        </row>
        <row r="339">
          <cell r="A339" t="str">
            <v>MUS</v>
          </cell>
        </row>
        <row r="340">
          <cell r="A340" t="str">
            <v>MUS</v>
          </cell>
        </row>
        <row r="341">
          <cell r="A341" t="str">
            <v>MUS</v>
          </cell>
        </row>
        <row r="342">
          <cell r="A342" t="str">
            <v>MUS</v>
          </cell>
        </row>
        <row r="343">
          <cell r="A343" t="str">
            <v>MUS</v>
          </cell>
        </row>
        <row r="344">
          <cell r="A344" t="str">
            <v>MUS</v>
          </cell>
        </row>
        <row r="345">
          <cell r="A345" t="str">
            <v>MUS</v>
          </cell>
        </row>
        <row r="346">
          <cell r="A346" t="str">
            <v>MUS</v>
          </cell>
        </row>
        <row r="347">
          <cell r="A347" t="str">
            <v>MUS</v>
          </cell>
        </row>
        <row r="348">
          <cell r="A348" t="str">
            <v>MUS</v>
          </cell>
        </row>
        <row r="349">
          <cell r="A349" t="str">
            <v>MUS</v>
          </cell>
        </row>
        <row r="350">
          <cell r="A350" t="str">
            <v>MUS</v>
          </cell>
        </row>
        <row r="351">
          <cell r="A351" t="str">
            <v>MUS</v>
          </cell>
        </row>
        <row r="352">
          <cell r="A352" t="str">
            <v>MUS</v>
          </cell>
        </row>
        <row r="353">
          <cell r="A353" t="str">
            <v>MUS</v>
          </cell>
        </row>
        <row r="354">
          <cell r="A354" t="str">
            <v>MUS</v>
          </cell>
        </row>
        <row r="355">
          <cell r="A355" t="str">
            <v>MUS</v>
          </cell>
        </row>
        <row r="356">
          <cell r="A356" t="str">
            <v>MUS</v>
          </cell>
        </row>
        <row r="357">
          <cell r="A357" t="str">
            <v>MUS</v>
          </cell>
        </row>
        <row r="358">
          <cell r="A358" t="str">
            <v>MUS</v>
          </cell>
        </row>
        <row r="359">
          <cell r="A359" t="str">
            <v>MUS</v>
          </cell>
        </row>
        <row r="360">
          <cell r="A360" t="str">
            <v>MUS</v>
          </cell>
        </row>
        <row r="361">
          <cell r="A361" t="str">
            <v>MUS</v>
          </cell>
        </row>
        <row r="362">
          <cell r="A362" t="str">
            <v>MUS</v>
          </cell>
        </row>
        <row r="363">
          <cell r="A363" t="str">
            <v>MUS</v>
          </cell>
        </row>
        <row r="364">
          <cell r="A364" t="str">
            <v>MUS</v>
          </cell>
        </row>
        <row r="365">
          <cell r="A365" t="str">
            <v>MUS</v>
          </cell>
        </row>
        <row r="366">
          <cell r="A366" t="str">
            <v>MUS</v>
          </cell>
        </row>
        <row r="367">
          <cell r="A367" t="str">
            <v>MUS</v>
          </cell>
        </row>
        <row r="368">
          <cell r="A368" t="str">
            <v>MUS</v>
          </cell>
        </row>
        <row r="369">
          <cell r="A369" t="str">
            <v>MUS</v>
          </cell>
        </row>
        <row r="370">
          <cell r="A370" t="str">
            <v>MUS</v>
          </cell>
        </row>
        <row r="371">
          <cell r="A371" t="str">
            <v>MUS</v>
          </cell>
        </row>
        <row r="372">
          <cell r="A372" t="str">
            <v>MUS</v>
          </cell>
        </row>
        <row r="373">
          <cell r="A373" t="str">
            <v>MUS</v>
          </cell>
        </row>
        <row r="374">
          <cell r="A374" t="str">
            <v>MUS</v>
          </cell>
        </row>
        <row r="375">
          <cell r="A375" t="str">
            <v>MUS</v>
          </cell>
        </row>
        <row r="376">
          <cell r="A376" t="str">
            <v>MUS</v>
          </cell>
        </row>
        <row r="377">
          <cell r="A377" t="str">
            <v>MUS</v>
          </cell>
        </row>
        <row r="378">
          <cell r="A378" t="str">
            <v>MUS</v>
          </cell>
        </row>
        <row r="379">
          <cell r="A379" t="str">
            <v>MUS</v>
          </cell>
        </row>
        <row r="380">
          <cell r="A380" t="str">
            <v>MUS</v>
          </cell>
        </row>
        <row r="381">
          <cell r="A381" t="str">
            <v>MUS</v>
          </cell>
        </row>
        <row r="382">
          <cell r="A382" t="str">
            <v>MUS</v>
          </cell>
        </row>
        <row r="383">
          <cell r="A383" t="str">
            <v>MUS</v>
          </cell>
        </row>
        <row r="384">
          <cell r="A384" t="str">
            <v>MUS</v>
          </cell>
        </row>
        <row r="385">
          <cell r="A385" t="str">
            <v>MUS</v>
          </cell>
        </row>
        <row r="386">
          <cell r="A386" t="str">
            <v>MUS</v>
          </cell>
        </row>
        <row r="387">
          <cell r="A387" t="str">
            <v>MUS</v>
          </cell>
        </row>
        <row r="388">
          <cell r="A388" t="str">
            <v>MUS</v>
          </cell>
        </row>
        <row r="389">
          <cell r="A389" t="str">
            <v>MUS</v>
          </cell>
        </row>
        <row r="390">
          <cell r="A390" t="str">
            <v>MUS</v>
          </cell>
        </row>
        <row r="391">
          <cell r="A391" t="str">
            <v>MUS</v>
          </cell>
        </row>
        <row r="392">
          <cell r="A392" t="str">
            <v>MUS</v>
          </cell>
        </row>
        <row r="393">
          <cell r="A393" t="str">
            <v>MUS</v>
          </cell>
        </row>
        <row r="394">
          <cell r="A394" t="str">
            <v>0</v>
          </cell>
        </row>
        <row r="395">
          <cell r="A395" t="str">
            <v>0</v>
          </cell>
        </row>
        <row r="396">
          <cell r="A396" t="str">
            <v>0</v>
          </cell>
        </row>
        <row r="397">
          <cell r="A397" t="str">
            <v>0</v>
          </cell>
        </row>
        <row r="398">
          <cell r="A398" t="str">
            <v>0</v>
          </cell>
        </row>
        <row r="399">
          <cell r="A399" t="str">
            <v>0</v>
          </cell>
        </row>
        <row r="400">
          <cell r="A400" t="str">
            <v>0</v>
          </cell>
        </row>
        <row r="401">
          <cell r="A401" t="str">
            <v>0</v>
          </cell>
        </row>
        <row r="402">
          <cell r="A402" t="str">
            <v>0</v>
          </cell>
        </row>
        <row r="403">
          <cell r="A403" t="str">
            <v>0</v>
          </cell>
        </row>
        <row r="404">
          <cell r="A404" t="str">
            <v>0</v>
          </cell>
        </row>
        <row r="405">
          <cell r="A405" t="str">
            <v>0</v>
          </cell>
        </row>
        <row r="406">
          <cell r="A406" t="str">
            <v>0</v>
          </cell>
        </row>
        <row r="407">
          <cell r="A407" t="str">
            <v>MUS</v>
          </cell>
        </row>
        <row r="408">
          <cell r="A408" t="str">
            <v>MUS</v>
          </cell>
        </row>
        <row r="409">
          <cell r="A409" t="str">
            <v>MUS</v>
          </cell>
        </row>
        <row r="410">
          <cell r="A410" t="str">
            <v>MUS</v>
          </cell>
        </row>
        <row r="411">
          <cell r="A411" t="str">
            <v>MUS</v>
          </cell>
        </row>
        <row r="412">
          <cell r="A412" t="str">
            <v>MUS</v>
          </cell>
        </row>
        <row r="413">
          <cell r="A413" t="str">
            <v>MUS</v>
          </cell>
        </row>
        <row r="414">
          <cell r="A414" t="str">
            <v>MUS</v>
          </cell>
        </row>
        <row r="415">
          <cell r="A415" t="str">
            <v>0</v>
          </cell>
        </row>
        <row r="416">
          <cell r="A416" t="str">
            <v>0</v>
          </cell>
        </row>
        <row r="417">
          <cell r="A417" t="str">
            <v>0</v>
          </cell>
        </row>
        <row r="418">
          <cell r="A418" t="str">
            <v>0</v>
          </cell>
        </row>
        <row r="419">
          <cell r="A419" t="str">
            <v>0</v>
          </cell>
        </row>
        <row r="420">
          <cell r="A420" t="str">
            <v>0</v>
          </cell>
        </row>
        <row r="421">
          <cell r="A421" t="str">
            <v>0</v>
          </cell>
        </row>
        <row r="422">
          <cell r="A422" t="str">
            <v>Leg</v>
          </cell>
        </row>
        <row r="423">
          <cell r="A423" t="str">
            <v>RD</v>
          </cell>
        </row>
        <row r="424">
          <cell r="A424" t="str">
            <v>PT</v>
          </cell>
        </row>
        <row r="425">
          <cell r="A425" t="str">
            <v>CD</v>
          </cell>
        </row>
        <row r="426">
          <cell r="A426" t="str">
            <v>RW</v>
          </cell>
        </row>
        <row r="427">
          <cell r="A427" t="str">
            <v>0</v>
          </cell>
        </row>
        <row r="428">
          <cell r="A428" t="str">
            <v>0</v>
          </cell>
        </row>
        <row r="429">
          <cell r="A429" t="str">
            <v>0</v>
          </cell>
        </row>
        <row r="430">
          <cell r="A430" t="str">
            <v>0</v>
          </cell>
        </row>
        <row r="431">
          <cell r="A431" t="str">
            <v>0</v>
          </cell>
        </row>
        <row r="432">
          <cell r="A432" t="str">
            <v>0</v>
          </cell>
        </row>
        <row r="433">
          <cell r="A433" t="str">
            <v>0</v>
          </cell>
        </row>
        <row r="434">
          <cell r="A434" t="str">
            <v>0</v>
          </cell>
        </row>
        <row r="435">
          <cell r="A435">
            <v>0</v>
          </cell>
        </row>
        <row r="436">
          <cell r="A436" t="str">
            <v>CBL</v>
          </cell>
        </row>
        <row r="437">
          <cell r="A437" t="str">
            <v>PON</v>
          </cell>
        </row>
        <row r="438">
          <cell r="A438" t="str">
            <v>PON</v>
          </cell>
        </row>
        <row r="439">
          <cell r="A439" t="str">
            <v>PON</v>
          </cell>
        </row>
        <row r="440">
          <cell r="A440" t="str">
            <v>PON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 refreshError="1"/>
      <sheetData sheetId="63">
        <row r="4">
          <cell r="A4" t="str">
            <v>Cust</v>
          </cell>
        </row>
      </sheetData>
      <sheetData sheetId="64">
        <row r="4">
          <cell r="A4" t="str">
            <v>Cust</v>
          </cell>
        </row>
      </sheetData>
      <sheetData sheetId="65">
        <row r="4">
          <cell r="A4" t="str">
            <v>Cust</v>
          </cell>
        </row>
      </sheetData>
      <sheetData sheetId="66">
        <row r="4">
          <cell r="A4" t="str">
            <v>Cust</v>
          </cell>
        </row>
      </sheetData>
      <sheetData sheetId="67"/>
      <sheetData sheetId="68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Note of Deletion"/>
      <sheetName val="DELETIONS"/>
      <sheetName val="Deletions Nov - Dec 04"/>
      <sheetName val="Note Final December 2004 (2)"/>
      <sheetName val="Note Final October 2004"/>
      <sheetName val="note"/>
      <sheetName val="Book Value Upto 50000"/>
      <sheetName val="Book Value&gt;50000"/>
      <sheetName val="Deletions Vehicles"/>
      <sheetName val="Deletions 04"/>
      <sheetName val="Note of Deletion (2)"/>
      <sheetName val="Acct"/>
      <sheetName val="Grmt Ord"/>
      <sheetName val="Summary"/>
      <sheetName val="Inventory"/>
      <sheetName val="Drop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Clm Rec"/>
      <sheetName val="Prepaid"/>
      <sheetName val="GrpMed"/>
      <sheetName val="GrpLife"/>
      <sheetName val="Gnrl-Ins"/>
      <sheetName val="AGIC-EFU-Rlnc"/>
      <sheetName val="InsSch2k-02-03"/>
      <sheetName val="InsSch 02-03 "/>
      <sheetName val="Ins Cost"/>
      <sheetName val="Deptt Wise Exp"/>
      <sheetName val="Ins Exp."/>
      <sheetName val="Prepaid Sheet"/>
      <sheetName val="Ins 01-02 "/>
      <sheetName val="INS 00-01 "/>
      <sheetName val="note"/>
      <sheetName val="Acct"/>
      <sheetName val="ORIX"/>
      <sheetName val="Grmt Ord"/>
      <sheetName val="Clm_Rec"/>
      <sheetName val="InsSch_02-03_"/>
      <sheetName val="Ins_Cost"/>
      <sheetName val="Deptt_Wise_Exp"/>
      <sheetName val="Ins_Exp_"/>
      <sheetName val="Prepaid_Sheet"/>
      <sheetName val="Ins_01-02_"/>
      <sheetName val="INS_00-01_"/>
      <sheetName val="Account"/>
      <sheetName val="Result"/>
      <sheetName val="ATTACH1B"/>
      <sheetName val="ATTACH1C"/>
      <sheetName val="Audit Jul-02~Sep-02"/>
      <sheetName val="Revenue-Fire-Marine-Motor"/>
      <sheetName val="18"/>
      <sheetName val="Inventory"/>
      <sheetName val="pkage01"/>
      <sheetName val="chq-in-hand"/>
      <sheetName val="Macros"/>
      <sheetName val="Clm_Rec1"/>
      <sheetName val="InsSch_02-03_1"/>
      <sheetName val="Ins_Cost1"/>
      <sheetName val="Deptt_Wise_Exp1"/>
      <sheetName val="Ins_Exp_1"/>
      <sheetName val="Prepaid_Sheet1"/>
      <sheetName val="Ins_01-02_1"/>
      <sheetName val="INS_00-01_1"/>
      <sheetName val="Grmt_Ord"/>
      <sheetName val="Audit_Jul-02~Sep-02"/>
      <sheetName val="Sup"/>
      <sheetName val="Sheet3"/>
      <sheetName val="Ttl data"/>
      <sheetName val="Notes"/>
      <sheetName val="Dropdow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A1" t="str">
            <v>CRESCENT GREENWOOD LIMITED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">
          <cell r="A1" t="str">
            <v>CRESCENT GREENWOOD LIMITED</v>
          </cell>
        </row>
      </sheetData>
      <sheetData sheetId="38">
        <row r="1">
          <cell r="A1" t="str">
            <v>CRESCENT GREENWOOD LIMITED</v>
          </cell>
        </row>
      </sheetData>
      <sheetData sheetId="39">
        <row r="1">
          <cell r="A1" t="str">
            <v>CRESCENT GREENWOOD LIMITED</v>
          </cell>
        </row>
      </sheetData>
      <sheetData sheetId="40">
        <row r="1">
          <cell r="A1" t="str">
            <v>CRESCENT GREENWOOD LIMITED</v>
          </cell>
        </row>
      </sheetData>
      <sheetData sheetId="41">
        <row r="1">
          <cell r="A1" t="str">
            <v>CRESCENT GREENWOOD LIMITED</v>
          </cell>
        </row>
      </sheetData>
      <sheetData sheetId="42">
        <row r="1">
          <cell r="A1" t="str">
            <v>CRESCENT GREENWOOD LIMITED</v>
          </cell>
        </row>
      </sheetData>
      <sheetData sheetId="43">
        <row r="1">
          <cell r="A1" t="str">
            <v>CRESCENT GREENWOOD LIMITED</v>
          </cell>
        </row>
      </sheetData>
      <sheetData sheetId="44">
        <row r="1">
          <cell r="A1" t="str">
            <v>CRESCENT GREENWOOD LIMITED</v>
          </cell>
        </row>
      </sheetData>
      <sheetData sheetId="45">
        <row r="1">
          <cell r="A1" t="str">
            <v>CRESCENT GREENWOOD LIMITED</v>
          </cell>
        </row>
      </sheetData>
      <sheetData sheetId="46">
        <row r="1">
          <cell r="A1" t="str">
            <v>CRESCENT GREENWOOD LIMITED</v>
          </cell>
        </row>
      </sheetData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73.xml><?xml version="1.0" encoding="utf-8"?>
<externalLink xmlns="http://schemas.openxmlformats.org/spreadsheetml/2006/main">
  <externalBook xmlns:r="http://schemas.openxmlformats.org/officeDocument/2006/relationships" r:id="rId1">
    <sheetNames>
      <sheetName val="$WPM6413"/>
    </sheetNames>
    <definedNames>
      <definedName name="PRIN"/>
    </definedNames>
    <sheetDataSet>
      <sheetData sheetId="0" refreshError="1"/>
    </sheetDataSet>
  </externalBook>
</externalLink>
</file>

<file path=xl/externalLinks/externalLink74.xml><?xml version="1.0" encoding="utf-8"?>
<externalLink xmlns="http://schemas.openxmlformats.org/spreadsheetml/2006/main">
  <externalBook xmlns:r="http://schemas.openxmlformats.org/officeDocument/2006/relationships" r:id="rId1">
    <sheetNames>
      <sheetName val="JV"/>
      <sheetName val="Profit Proration"/>
      <sheetName val="Defered Tax"/>
      <sheetName val="Current Tax"/>
      <sheetName val="ADD TAXDEP  FIG"/>
      <sheetName val="DELETIONS"/>
      <sheetName val="Calc. of WDV"/>
      <sheetName val="ADDITIONS"/>
      <sheetName val="Expensive Cars"/>
      <sheetName val="LAND LAB EQUIP"/>
      <sheetName val="Factory Workshop Bldg"/>
      <sheetName val="Building Others"/>
      <sheetName val="furniture"/>
      <sheetName val="Heavy vehicles"/>
      <sheetName val="M. Cars"/>
      <sheetName val="Macninery Used in Pakistan"/>
      <sheetName val="Machinery New in Pakistan"/>
      <sheetName val="Others"/>
      <sheetName val="Computers"/>
      <sheetName val="LAND"/>
      <sheetName val="Cerruti working"/>
      <sheetName val="Tax Charge Reconciliation"/>
      <sheetName val="TAX CHARGE QUARTER"/>
      <sheetName val="Tax Charge Reconciliation 2003"/>
      <sheetName val="tax"/>
      <sheetName val="Deff. tax as on October 2004"/>
      <sheetName val="lc921471"/>
      <sheetName val="Revenue-Fire-Marine-Motor"/>
      <sheetName val="Profit_Proration"/>
      <sheetName val="Defered_Tax"/>
      <sheetName val="Current_Tax"/>
      <sheetName val="ADD_TAXDEP__FIG"/>
      <sheetName val="Calc__of_WDV"/>
      <sheetName val="Expensive_Cars"/>
      <sheetName val="LAND_LAB_EQUIP"/>
      <sheetName val="Factory_Workshop_Bldg"/>
      <sheetName val="Building_Others"/>
      <sheetName val="Heavy_vehicles"/>
      <sheetName val="M__Cars"/>
      <sheetName val="Macninery_Used_in_Pakistan"/>
      <sheetName val="Machinery_New_in_Pakistan"/>
      <sheetName val="Cerruti_working"/>
      <sheetName val="Tax_Charge_Reconciliation"/>
      <sheetName val="TAX_CHARGE_QUARTER"/>
      <sheetName val="Tax_Charge_Reconciliation_2003"/>
      <sheetName val="Dropdown"/>
      <sheetName val="Grmt Ord"/>
      <sheetName val="Product ID"/>
      <sheetName val="Profit_Proration1"/>
      <sheetName val="Defered_Tax1"/>
      <sheetName val="Current_Tax1"/>
      <sheetName val="ADD_TAXDEP__FIG1"/>
      <sheetName val="Calc__of_WDV1"/>
      <sheetName val="Expensive_Cars1"/>
      <sheetName val="LAND_LAB_EQUIP1"/>
      <sheetName val="Factory_Workshop_Bldg1"/>
      <sheetName val="Building_Others1"/>
      <sheetName val="Heavy_vehicles1"/>
      <sheetName val="M__Cars1"/>
      <sheetName val="Macninery_Used_in_Pakistan1"/>
      <sheetName val="Machinery_New_in_Pakistan1"/>
      <sheetName val="Cerruti_working1"/>
      <sheetName val="Tax_Charge_Reconciliation1"/>
      <sheetName val="TAX_CHARGE_QUARTER1"/>
      <sheetName val="Tax_Charge_Reconciliation_20031"/>
      <sheetName val="Deff__tax_as_on_October_2004"/>
      <sheetName val="31-July-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</sheetDataSet>
  </externalBook>
</externalLink>
</file>

<file path=xl/externalLinks/externalLink75.xml><?xml version="1.0" encoding="utf-8"?>
<externalLink xmlns="http://schemas.openxmlformats.org/spreadsheetml/2006/main">
  <externalBook xmlns:r="http://schemas.openxmlformats.org/officeDocument/2006/relationships" r:id="rId1">
    <sheetNames>
      <sheetName val="Locas_2"/>
      <sheetName val="Locas_3"/>
      <sheetName val="Ip"/>
      <sheetName val="I"/>
      <sheetName val="Bp"/>
      <sheetName val="B"/>
      <sheetName val="T"/>
      <sheetName val="cgs"/>
      <sheetName val="bs"/>
      <sheetName val="N"/>
      <sheetName val="S"/>
      <sheetName val="040"/>
      <sheetName val="cp"/>
      <sheetName val="3"/>
      <sheetName val="mc"/>
      <sheetName val="ad"/>
      <sheetName val="4'5"/>
      <sheetName val="6'9"/>
      <sheetName val="10'11"/>
      <sheetName val="12'14"/>
      <sheetName val="15'19"/>
      <sheetName val="20"/>
      <sheetName val="21'23"/>
      <sheetName val="24'26"/>
      <sheetName val="27"/>
      <sheetName val="28'32"/>
      <sheetName val="P"/>
      <sheetName val="pt"/>
      <sheetName val="Pfm"/>
      <sheetName val="tv"/>
      <sheetName val="RmSm"/>
      <sheetName val="Rm"/>
      <sheetName val="Q"/>
      <sheetName val="in"/>
      <sheetName val="vcin"/>
      <sheetName val="q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9">
          <cell r="B9">
            <v>2000</v>
          </cell>
        </row>
        <row r="13">
          <cell r="B13">
            <v>1999</v>
          </cell>
        </row>
      </sheetData>
      <sheetData sheetId="34" refreshError="1"/>
      <sheetData sheetId="35" refreshError="1"/>
    </sheetDataSet>
  </externalBook>
</externalLink>
</file>

<file path=xl/externalLinks/externalLink76.xml><?xml version="1.0" encoding="utf-8"?>
<externalLink xmlns="http://schemas.openxmlformats.org/spreadsheetml/2006/main">
  <externalBook xmlns:r="http://schemas.openxmlformats.org/officeDocument/2006/relationships" r:id="rId1">
    <sheetNames>
      <sheetName val="list"/>
      <sheetName val="REC .&amp; WASHING"/>
      <sheetName val="R &amp; W"/>
      <sheetName val="Sand Blast"/>
      <sheetName val="Sheet1"/>
      <sheetName val="GMT Status"/>
      <sheetName val="new fmt oct-02"/>
      <sheetName val="Summary"/>
    </sheetNames>
    <sheetDataSet>
      <sheetData sheetId="0" refreshError="1">
        <row r="2">
          <cell r="B2" t="str">
            <v>Ord. #</v>
          </cell>
          <cell r="C2" t="str">
            <v>CUS.Style</v>
          </cell>
          <cell r="D2" t="str">
            <v>CGL StyleL</v>
          </cell>
          <cell r="E2" t="str">
            <v>Wash</v>
          </cell>
          <cell r="F2" t="str">
            <v>QTY</v>
          </cell>
          <cell r="G2" t="str">
            <v>ord.CUT.Qty</v>
          </cell>
        </row>
        <row r="3">
          <cell r="B3" t="str">
            <v>LSANZ4673</v>
          </cell>
          <cell r="C3" t="str">
            <v>78500-0220</v>
          </cell>
          <cell r="D3" t="str">
            <v>JA495 0A</v>
          </cell>
          <cell r="E3" t="str">
            <v>TW21</v>
          </cell>
          <cell r="F3">
            <v>248</v>
          </cell>
        </row>
        <row r="4">
          <cell r="B4" t="str">
            <v>LSANZ4673</v>
          </cell>
          <cell r="C4" t="str">
            <v>78500-0220</v>
          </cell>
          <cell r="D4" t="str">
            <v>JA495 0A</v>
          </cell>
          <cell r="E4" t="str">
            <v>TW21</v>
          </cell>
          <cell r="F4">
            <v>96</v>
          </cell>
        </row>
        <row r="5">
          <cell r="B5" t="str">
            <v>LSANZ4673</v>
          </cell>
          <cell r="C5" t="str">
            <v>78500-0220</v>
          </cell>
          <cell r="D5" t="str">
            <v>JA495 0A</v>
          </cell>
          <cell r="E5" t="str">
            <v>TW21</v>
          </cell>
          <cell r="F5">
            <v>36</v>
          </cell>
        </row>
        <row r="6">
          <cell r="B6" t="str">
            <v>LSANZ4672</v>
          </cell>
          <cell r="C6" t="str">
            <v>70500-0220</v>
          </cell>
          <cell r="D6" t="str">
            <v>JA494 0A</v>
          </cell>
          <cell r="E6" t="str">
            <v>TW21</v>
          </cell>
          <cell r="F6">
            <v>186</v>
          </cell>
          <cell r="G6">
            <v>1232</v>
          </cell>
        </row>
        <row r="7">
          <cell r="B7" t="str">
            <v>LSANZ4672</v>
          </cell>
          <cell r="C7" t="str">
            <v>70500-0220</v>
          </cell>
          <cell r="D7" t="str">
            <v>JA494 0A</v>
          </cell>
          <cell r="E7" t="str">
            <v>TW21</v>
          </cell>
          <cell r="F7">
            <v>180</v>
          </cell>
          <cell r="G7">
            <v>924</v>
          </cell>
        </row>
        <row r="8">
          <cell r="B8" t="str">
            <v>LSANZ4708</v>
          </cell>
          <cell r="C8" t="str">
            <v>70500-8520</v>
          </cell>
          <cell r="D8" t="str">
            <v>JA494 0A</v>
          </cell>
          <cell r="E8" t="str">
            <v>TW20</v>
          </cell>
          <cell r="F8">
            <v>96</v>
          </cell>
        </row>
        <row r="9">
          <cell r="B9" t="str">
            <v>LSANZ4709</v>
          </cell>
          <cell r="C9" t="str">
            <v>70500-8575</v>
          </cell>
          <cell r="D9" t="str">
            <v>JA494 0A</v>
          </cell>
          <cell r="E9" t="str">
            <v>SB30</v>
          </cell>
          <cell r="F9">
            <v>96</v>
          </cell>
        </row>
        <row r="11">
          <cell r="B11" t="str">
            <v>LSANZ4657</v>
          </cell>
          <cell r="C11" t="str">
            <v>00502-0339</v>
          </cell>
          <cell r="D11" t="str">
            <v>MA391 1A</v>
          </cell>
          <cell r="E11" t="str">
            <v>RW28</v>
          </cell>
          <cell r="F11">
            <v>600</v>
          </cell>
          <cell r="G11">
            <v>900</v>
          </cell>
        </row>
        <row r="12">
          <cell r="B12" t="str">
            <v>LSANZ4657</v>
          </cell>
          <cell r="C12" t="str">
            <v>00502-0339</v>
          </cell>
          <cell r="D12" t="str">
            <v>MA391 1A</v>
          </cell>
          <cell r="E12" t="str">
            <v>RW28</v>
          </cell>
          <cell r="F12">
            <v>300</v>
          </cell>
        </row>
        <row r="13">
          <cell r="B13" t="str">
            <v>LSANZ4658</v>
          </cell>
          <cell r="C13" t="str">
            <v>00504-0201</v>
          </cell>
          <cell r="D13" t="str">
            <v>MA381 1A</v>
          </cell>
          <cell r="E13" t="str">
            <v>RW15</v>
          </cell>
          <cell r="F13">
            <v>600</v>
          </cell>
          <cell r="G13">
            <v>600</v>
          </cell>
        </row>
        <row r="14">
          <cell r="B14" t="str">
            <v>LSANZ4659</v>
          </cell>
          <cell r="C14" t="str">
            <v>00504-0207</v>
          </cell>
          <cell r="D14" t="str">
            <v>MA381 1A</v>
          </cell>
          <cell r="E14" t="str">
            <v>SW28</v>
          </cell>
          <cell r="F14">
            <v>660</v>
          </cell>
          <cell r="G14">
            <v>5040</v>
          </cell>
        </row>
        <row r="15">
          <cell r="B15" t="str">
            <v>LSANZ4659</v>
          </cell>
          <cell r="C15" t="str">
            <v>00504-0207</v>
          </cell>
          <cell r="D15" t="str">
            <v>MA381 1A</v>
          </cell>
          <cell r="E15" t="str">
            <v>SW28</v>
          </cell>
          <cell r="F15">
            <v>660</v>
          </cell>
        </row>
        <row r="16">
          <cell r="B16" t="str">
            <v>LSANZ4686</v>
          </cell>
          <cell r="C16" t="str">
            <v>43460-8520</v>
          </cell>
          <cell r="D16" t="str">
            <v>WA504 0A</v>
          </cell>
          <cell r="E16" t="str">
            <v>TW29</v>
          </cell>
          <cell r="F16">
            <v>40</v>
          </cell>
          <cell r="G16">
            <v>40</v>
          </cell>
        </row>
        <row r="17">
          <cell r="B17" t="str">
            <v>LSANZ4687</v>
          </cell>
          <cell r="C17" t="str">
            <v>43460-8575</v>
          </cell>
          <cell r="D17" t="str">
            <v>WA504 0A</v>
          </cell>
          <cell r="E17" t="str">
            <v>SB29</v>
          </cell>
          <cell r="F17">
            <v>40</v>
          </cell>
          <cell r="G17">
            <v>40</v>
          </cell>
        </row>
        <row r="18">
          <cell r="B18" t="str">
            <v>LSANZ4688</v>
          </cell>
          <cell r="C18" t="str">
            <v>43460-8580</v>
          </cell>
          <cell r="D18" t="str">
            <v>WA504 0A</v>
          </cell>
          <cell r="E18" t="str">
            <v>SP02</v>
          </cell>
          <cell r="F18">
            <v>40</v>
          </cell>
          <cell r="G18">
            <v>40</v>
          </cell>
        </row>
        <row r="19">
          <cell r="B19" t="str">
            <v>LSANZ4659</v>
          </cell>
          <cell r="C19" t="str">
            <v>00504-0207</v>
          </cell>
          <cell r="D19" t="str">
            <v>MA381 1A</v>
          </cell>
          <cell r="E19" t="str">
            <v>SW28</v>
          </cell>
          <cell r="F19">
            <v>660</v>
          </cell>
        </row>
        <row r="20">
          <cell r="B20" t="str">
            <v>LSANZ4659</v>
          </cell>
          <cell r="C20" t="str">
            <v>00504-0207</v>
          </cell>
          <cell r="D20" t="str">
            <v>MA381 1A</v>
          </cell>
          <cell r="E20" t="str">
            <v>SW28</v>
          </cell>
          <cell r="F20">
            <v>660</v>
          </cell>
        </row>
        <row r="21">
          <cell r="B21" t="str">
            <v>LSANZ4659</v>
          </cell>
          <cell r="C21" t="str">
            <v>00504-0207</v>
          </cell>
          <cell r="D21" t="str">
            <v>MA381 1A</v>
          </cell>
          <cell r="E21" t="str">
            <v>SW28</v>
          </cell>
          <cell r="F21">
            <v>660</v>
          </cell>
        </row>
        <row r="22">
          <cell r="B22" t="str">
            <v>LSANZ4659</v>
          </cell>
          <cell r="C22" t="str">
            <v>00504-0207</v>
          </cell>
          <cell r="D22" t="str">
            <v>MA381 1A</v>
          </cell>
          <cell r="E22" t="str">
            <v>SW28</v>
          </cell>
          <cell r="F22">
            <v>600</v>
          </cell>
        </row>
        <row r="23">
          <cell r="B23" t="str">
            <v>LSANZ4659</v>
          </cell>
          <cell r="C23" t="str">
            <v>00504-0207</v>
          </cell>
          <cell r="D23" t="str">
            <v>MA381 1A</v>
          </cell>
          <cell r="E23" t="str">
            <v>SW28</v>
          </cell>
          <cell r="F23">
            <v>600</v>
          </cell>
        </row>
        <row r="24">
          <cell r="B24" t="str">
            <v>LSANZ4659</v>
          </cell>
          <cell r="C24" t="str">
            <v>00504-0207</v>
          </cell>
          <cell r="D24" t="str">
            <v>MA381 1A</v>
          </cell>
          <cell r="E24" t="str">
            <v>SW28</v>
          </cell>
          <cell r="F24">
            <v>540</v>
          </cell>
        </row>
        <row r="25">
          <cell r="B25" t="str">
            <v>LSANZ4660</v>
          </cell>
          <cell r="C25" t="str">
            <v>00504-0208</v>
          </cell>
          <cell r="D25" t="str">
            <v>MA381 1A</v>
          </cell>
          <cell r="E25" t="str">
            <v>BW22</v>
          </cell>
          <cell r="F25">
            <v>600</v>
          </cell>
          <cell r="G25">
            <v>1020</v>
          </cell>
        </row>
        <row r="26">
          <cell r="B26" t="str">
            <v>LSANZ4660</v>
          </cell>
          <cell r="C26" t="str">
            <v>00504-0208</v>
          </cell>
          <cell r="D26" t="str">
            <v>MA381 1A</v>
          </cell>
          <cell r="E26" t="str">
            <v>BW22</v>
          </cell>
          <cell r="F26">
            <v>420</v>
          </cell>
        </row>
        <row r="27">
          <cell r="B27" t="str">
            <v>LSANZ4661</v>
          </cell>
          <cell r="C27" t="str">
            <v>00504-0260</v>
          </cell>
          <cell r="D27" t="str">
            <v>MB381 1A</v>
          </cell>
          <cell r="E27" t="str">
            <v>RW23</v>
          </cell>
          <cell r="F27">
            <v>660</v>
          </cell>
          <cell r="G27">
            <v>900</v>
          </cell>
        </row>
        <row r="28">
          <cell r="B28" t="str">
            <v>LSANZ4661</v>
          </cell>
          <cell r="C28" t="str">
            <v>00504-0260</v>
          </cell>
          <cell r="D28" t="str">
            <v>MB381 1A</v>
          </cell>
          <cell r="E28" t="str">
            <v>RW23</v>
          </cell>
          <cell r="F28">
            <v>150</v>
          </cell>
        </row>
        <row r="29">
          <cell r="B29" t="str">
            <v>LSANZ4661</v>
          </cell>
          <cell r="C29" t="str">
            <v>00504-0260</v>
          </cell>
          <cell r="D29" t="str">
            <v>MB381 1A</v>
          </cell>
          <cell r="E29" t="str">
            <v>RW23</v>
          </cell>
          <cell r="F29">
            <v>30</v>
          </cell>
        </row>
        <row r="30">
          <cell r="B30" t="str">
            <v>LSANZ4665</v>
          </cell>
          <cell r="C30" t="str">
            <v>00553-0207</v>
          </cell>
          <cell r="D30" t="str">
            <v>WA384 1A</v>
          </cell>
          <cell r="E30" t="str">
            <v>SW29</v>
          </cell>
          <cell r="F30">
            <v>600</v>
          </cell>
          <cell r="G30">
            <v>600</v>
          </cell>
        </row>
        <row r="31">
          <cell r="B31" t="str">
            <v>LSANZ4695</v>
          </cell>
          <cell r="C31" t="str">
            <v>00502-8520</v>
          </cell>
          <cell r="D31" t="str">
            <v>MA391 1A</v>
          </cell>
          <cell r="E31" t="str">
            <v>TW19</v>
          </cell>
          <cell r="F31">
            <v>576</v>
          </cell>
        </row>
        <row r="32">
          <cell r="B32" t="str">
            <v>LSANZ4695</v>
          </cell>
          <cell r="C32" t="str">
            <v>00502-8520</v>
          </cell>
          <cell r="D32" t="str">
            <v>MA391 1A</v>
          </cell>
          <cell r="E32" t="str">
            <v>TW19</v>
          </cell>
          <cell r="F32">
            <v>168</v>
          </cell>
        </row>
        <row r="33">
          <cell r="B33" t="str">
            <v>LSANZ4695</v>
          </cell>
          <cell r="C33" t="str">
            <v>00502-8520</v>
          </cell>
          <cell r="D33" t="str">
            <v>MA391 1A</v>
          </cell>
          <cell r="E33" t="str">
            <v>TW19</v>
          </cell>
          <cell r="F33">
            <v>80</v>
          </cell>
        </row>
        <row r="34">
          <cell r="B34" t="str">
            <v>LSANZ4696</v>
          </cell>
          <cell r="C34" t="str">
            <v>00502-8575</v>
          </cell>
          <cell r="D34" t="str">
            <v>MA391 1A</v>
          </cell>
          <cell r="E34" t="str">
            <v>SB29</v>
          </cell>
          <cell r="F34">
            <v>780</v>
          </cell>
        </row>
        <row r="35">
          <cell r="B35" t="str">
            <v>LSANZ4696</v>
          </cell>
          <cell r="C35" t="str">
            <v>00502-8575</v>
          </cell>
          <cell r="D35" t="str">
            <v>MA391 1A</v>
          </cell>
          <cell r="E35" t="str">
            <v>SB29</v>
          </cell>
          <cell r="F35">
            <v>253</v>
          </cell>
        </row>
        <row r="36">
          <cell r="B36" t="str">
            <v>LSANZ4697</v>
          </cell>
          <cell r="C36" t="str">
            <v>00502-8580</v>
          </cell>
          <cell r="D36" t="str">
            <v>MA391 1A</v>
          </cell>
          <cell r="E36" t="str">
            <v>SP02</v>
          </cell>
          <cell r="F36">
            <v>399</v>
          </cell>
        </row>
        <row r="37">
          <cell r="B37" t="str">
            <v>LSANZ4697</v>
          </cell>
          <cell r="C37" t="str">
            <v>00502-8580</v>
          </cell>
          <cell r="D37" t="str">
            <v>MA391 1A</v>
          </cell>
          <cell r="E37" t="str">
            <v>SP02</v>
          </cell>
          <cell r="F37">
            <v>620</v>
          </cell>
        </row>
        <row r="38">
          <cell r="B38" t="str">
            <v>LSANZ4697</v>
          </cell>
          <cell r="C38" t="str">
            <v>00502-8580</v>
          </cell>
          <cell r="D38" t="str">
            <v>MA391 1A</v>
          </cell>
          <cell r="E38" t="str">
            <v>SP02</v>
          </cell>
          <cell r="F38">
            <v>620</v>
          </cell>
        </row>
        <row r="39">
          <cell r="B39" t="str">
            <v>LSANZ4697</v>
          </cell>
          <cell r="C39" t="str">
            <v>00502-8580</v>
          </cell>
          <cell r="D39" t="str">
            <v>MA391 1A</v>
          </cell>
          <cell r="E39" t="str">
            <v>SP02</v>
          </cell>
          <cell r="F39">
            <v>420</v>
          </cell>
        </row>
        <row r="40">
          <cell r="B40" t="str">
            <v>LSANZ4698</v>
          </cell>
          <cell r="C40" t="str">
            <v>00520-8575</v>
          </cell>
          <cell r="D40" t="str">
            <v>MA447 1A</v>
          </cell>
          <cell r="E40" t="str">
            <v>SB29</v>
          </cell>
          <cell r="F40">
            <v>576</v>
          </cell>
        </row>
        <row r="41">
          <cell r="B41" t="str">
            <v>LSANZ4698</v>
          </cell>
          <cell r="C41" t="str">
            <v>00520-8575</v>
          </cell>
          <cell r="D41" t="str">
            <v>MA447 1A</v>
          </cell>
          <cell r="E41" t="str">
            <v>SB29</v>
          </cell>
          <cell r="F41">
            <v>168</v>
          </cell>
        </row>
        <row r="42">
          <cell r="B42" t="str">
            <v>LSANZ4698</v>
          </cell>
          <cell r="C42" t="str">
            <v>00520-8575</v>
          </cell>
          <cell r="D42" t="str">
            <v>MA447 1A</v>
          </cell>
          <cell r="E42" t="str">
            <v>SB29</v>
          </cell>
          <cell r="F42">
            <v>80</v>
          </cell>
        </row>
        <row r="43">
          <cell r="B43" t="str">
            <v>LSANZ4699</v>
          </cell>
          <cell r="C43" t="str">
            <v>00520-8580</v>
          </cell>
          <cell r="D43" t="str">
            <v>MA447 1A</v>
          </cell>
          <cell r="E43" t="str">
            <v>SP02</v>
          </cell>
          <cell r="F43">
            <v>780</v>
          </cell>
        </row>
        <row r="44">
          <cell r="B44" t="str">
            <v>LSANZ4699</v>
          </cell>
          <cell r="C44" t="str">
            <v>00520-8580</v>
          </cell>
          <cell r="D44" t="str">
            <v>MA447 1A</v>
          </cell>
          <cell r="E44" t="str">
            <v>SP02</v>
          </cell>
          <cell r="F44">
            <v>253</v>
          </cell>
        </row>
        <row r="46">
          <cell r="B46" t="str">
            <v>LSE4647</v>
          </cell>
          <cell r="C46" t="str">
            <v>581-06-16</v>
          </cell>
          <cell r="D46" t="str">
            <v>MA503 0A</v>
          </cell>
          <cell r="E46" t="str">
            <v>SW49</v>
          </cell>
          <cell r="F46">
            <v>660</v>
          </cell>
          <cell r="G46">
            <v>1320</v>
          </cell>
        </row>
        <row r="47">
          <cell r="B47" t="str">
            <v>LSE4647</v>
          </cell>
          <cell r="C47" t="str">
            <v>581-06-16</v>
          </cell>
          <cell r="D47" t="str">
            <v>MA503 0A</v>
          </cell>
          <cell r="E47" t="str">
            <v>SW49</v>
          </cell>
          <cell r="F47">
            <v>660</v>
          </cell>
        </row>
        <row r="48">
          <cell r="B48" t="str">
            <v>LSE4650</v>
          </cell>
          <cell r="C48" t="str">
            <v>581-06-16</v>
          </cell>
          <cell r="D48" t="str">
            <v>MA503 0A</v>
          </cell>
          <cell r="E48" t="str">
            <v>SW49</v>
          </cell>
          <cell r="F48">
            <v>660</v>
          </cell>
          <cell r="G48">
            <v>2640</v>
          </cell>
        </row>
        <row r="49">
          <cell r="B49" t="str">
            <v>LSE4650</v>
          </cell>
          <cell r="C49" t="str">
            <v>581-06-16</v>
          </cell>
          <cell r="D49" t="str">
            <v>MA503 0A</v>
          </cell>
          <cell r="E49" t="str">
            <v>SW49</v>
          </cell>
          <cell r="F49">
            <v>660</v>
          </cell>
        </row>
        <row r="50">
          <cell r="B50" t="str">
            <v>LSE4650</v>
          </cell>
          <cell r="C50" t="str">
            <v>581-06-16</v>
          </cell>
          <cell r="D50" t="str">
            <v>MA503 0A</v>
          </cell>
          <cell r="E50" t="str">
            <v>SW49</v>
          </cell>
          <cell r="F50">
            <v>660</v>
          </cell>
        </row>
        <row r="51">
          <cell r="B51" t="str">
            <v>LSE4650</v>
          </cell>
          <cell r="C51" t="str">
            <v>581-06-16</v>
          </cell>
          <cell r="D51" t="str">
            <v>MA503 0A</v>
          </cell>
          <cell r="E51" t="str">
            <v>SW49</v>
          </cell>
          <cell r="F51">
            <v>660</v>
          </cell>
        </row>
        <row r="52">
          <cell r="B52" t="str">
            <v>LSE4655</v>
          </cell>
          <cell r="C52" t="str">
            <v>581-06-16</v>
          </cell>
          <cell r="D52" t="str">
            <v>MA503 0A</v>
          </cell>
          <cell r="E52" t="str">
            <v>SW49</v>
          </cell>
          <cell r="F52">
            <v>660</v>
          </cell>
          <cell r="G52">
            <v>1320</v>
          </cell>
        </row>
        <row r="53">
          <cell r="B53" t="str">
            <v>LSE4655</v>
          </cell>
          <cell r="C53" t="str">
            <v>581-06-16</v>
          </cell>
          <cell r="D53" t="str">
            <v>MA503 0A</v>
          </cell>
          <cell r="E53" t="str">
            <v>SW49</v>
          </cell>
          <cell r="F53">
            <v>660</v>
          </cell>
        </row>
        <row r="54">
          <cell r="B54" t="str">
            <v>LSE4660</v>
          </cell>
          <cell r="C54" t="str">
            <v>581-06-16</v>
          </cell>
          <cell r="D54" t="str">
            <v>MA503 0A</v>
          </cell>
          <cell r="E54" t="str">
            <v>SW49</v>
          </cell>
          <cell r="F54">
            <v>660</v>
          </cell>
          <cell r="G54">
            <v>1980</v>
          </cell>
        </row>
        <row r="55">
          <cell r="B55" t="str">
            <v>LSE4660</v>
          </cell>
          <cell r="C55" t="str">
            <v>581-06-16</v>
          </cell>
          <cell r="D55" t="str">
            <v>MA503 0A</v>
          </cell>
          <cell r="E55" t="str">
            <v>SW49</v>
          </cell>
          <cell r="F55">
            <v>660</v>
          </cell>
        </row>
        <row r="56">
          <cell r="B56" t="str">
            <v>LSE4660</v>
          </cell>
          <cell r="C56" t="str">
            <v>581-06-16</v>
          </cell>
          <cell r="D56" t="str">
            <v>MA503 0A</v>
          </cell>
          <cell r="E56" t="str">
            <v>SW49</v>
          </cell>
          <cell r="F56">
            <v>660</v>
          </cell>
        </row>
        <row r="57">
          <cell r="B57" t="str">
            <v>LSE4668</v>
          </cell>
          <cell r="C57" t="str">
            <v>581-06-16</v>
          </cell>
          <cell r="D57" t="str">
            <v>MA503 0A</v>
          </cell>
          <cell r="E57" t="str">
            <v>SW49</v>
          </cell>
          <cell r="F57">
            <v>660</v>
          </cell>
          <cell r="G57">
            <v>1980</v>
          </cell>
        </row>
        <row r="58">
          <cell r="B58" t="str">
            <v>LSE4668</v>
          </cell>
          <cell r="C58" t="str">
            <v>581-06-16</v>
          </cell>
          <cell r="D58" t="str">
            <v>MA503 0A</v>
          </cell>
          <cell r="E58" t="str">
            <v>SW49</v>
          </cell>
          <cell r="F58">
            <v>660</v>
          </cell>
        </row>
        <row r="59">
          <cell r="B59" t="str">
            <v>LSE4668</v>
          </cell>
          <cell r="C59" t="str">
            <v>581-06-16</v>
          </cell>
          <cell r="D59" t="str">
            <v>MA503 0A</v>
          </cell>
          <cell r="E59" t="str">
            <v>SW49</v>
          </cell>
          <cell r="F59">
            <v>660</v>
          </cell>
        </row>
        <row r="60">
          <cell r="B60" t="str">
            <v>LSE4673</v>
          </cell>
          <cell r="C60" t="str">
            <v>581-06-16</v>
          </cell>
          <cell r="D60" t="str">
            <v>MA503 0A</v>
          </cell>
          <cell r="E60" t="str">
            <v>SW49</v>
          </cell>
          <cell r="F60">
            <v>660</v>
          </cell>
          <cell r="G60">
            <v>3300</v>
          </cell>
        </row>
        <row r="61">
          <cell r="B61" t="str">
            <v>LSE4673</v>
          </cell>
          <cell r="C61" t="str">
            <v>581-06-16</v>
          </cell>
          <cell r="D61" t="str">
            <v>MA503 0A</v>
          </cell>
          <cell r="E61" t="str">
            <v>SW49</v>
          </cell>
          <cell r="F61">
            <v>660</v>
          </cell>
        </row>
        <row r="62">
          <cell r="B62" t="str">
            <v>LSE4673</v>
          </cell>
          <cell r="C62" t="str">
            <v>581-06-16</v>
          </cell>
          <cell r="D62" t="str">
            <v>MA503 0A</v>
          </cell>
          <cell r="E62" t="str">
            <v>SW49</v>
          </cell>
          <cell r="F62">
            <v>660</v>
          </cell>
        </row>
        <row r="63">
          <cell r="B63" t="str">
            <v>LSE4673</v>
          </cell>
          <cell r="C63" t="str">
            <v>581-06-16</v>
          </cell>
          <cell r="D63" t="str">
            <v>MA503 0A</v>
          </cell>
          <cell r="E63" t="str">
            <v>SW49</v>
          </cell>
          <cell r="F63">
            <v>660</v>
          </cell>
        </row>
        <row r="64">
          <cell r="B64" t="str">
            <v>LSE4673</v>
          </cell>
          <cell r="C64" t="str">
            <v>581-06-16</v>
          </cell>
          <cell r="D64" t="str">
            <v>MA503 0A</v>
          </cell>
          <cell r="E64" t="str">
            <v>SW49</v>
          </cell>
          <cell r="F64">
            <v>660</v>
          </cell>
        </row>
        <row r="65">
          <cell r="B65" t="str">
            <v>LSE4745</v>
          </cell>
          <cell r="C65" t="str">
            <v>583-06-16</v>
          </cell>
          <cell r="D65" t="str">
            <v>WA474 0A</v>
          </cell>
          <cell r="E65" t="str">
            <v>SW49</v>
          </cell>
          <cell r="F65">
            <v>660</v>
          </cell>
          <cell r="G65">
            <v>1140</v>
          </cell>
        </row>
        <row r="66">
          <cell r="B66" t="str">
            <v>LSE4745</v>
          </cell>
          <cell r="C66" t="str">
            <v>583-06-16</v>
          </cell>
          <cell r="D66" t="str">
            <v>WA474 0A</v>
          </cell>
          <cell r="E66" t="str">
            <v>SW49</v>
          </cell>
          <cell r="F66">
            <v>480</v>
          </cell>
        </row>
        <row r="67">
          <cell r="B67" t="str">
            <v>LSE4749</v>
          </cell>
          <cell r="C67" t="str">
            <v>583-06-16</v>
          </cell>
          <cell r="D67" t="str">
            <v>WA474 0A</v>
          </cell>
          <cell r="E67" t="str">
            <v>SW49</v>
          </cell>
          <cell r="F67">
            <v>660</v>
          </cell>
        </row>
        <row r="68">
          <cell r="B68" t="str">
            <v>LSE4765</v>
          </cell>
          <cell r="C68" t="str">
            <v>583-06-16</v>
          </cell>
          <cell r="D68" t="str">
            <v>WA474 0A</v>
          </cell>
          <cell r="E68" t="str">
            <v>SW49</v>
          </cell>
          <cell r="F68">
            <v>660</v>
          </cell>
          <cell r="G68">
            <v>660</v>
          </cell>
        </row>
        <row r="69">
          <cell r="B69" t="str">
            <v>LSE4769</v>
          </cell>
          <cell r="C69" t="str">
            <v>583-06-16</v>
          </cell>
          <cell r="D69" t="str">
            <v>WA474 0A</v>
          </cell>
          <cell r="E69" t="str">
            <v>SW49</v>
          </cell>
          <cell r="F69">
            <v>480</v>
          </cell>
          <cell r="G69">
            <v>1560</v>
          </cell>
        </row>
        <row r="70">
          <cell r="B70" t="str">
            <v>LSE4769</v>
          </cell>
          <cell r="C70" t="str">
            <v>583-06-16</v>
          </cell>
          <cell r="D70" t="str">
            <v>WA474 0A</v>
          </cell>
          <cell r="E70" t="str">
            <v>SW49</v>
          </cell>
          <cell r="F70">
            <v>480</v>
          </cell>
        </row>
        <row r="71">
          <cell r="B71" t="str">
            <v>LSE4769</v>
          </cell>
          <cell r="C71" t="str">
            <v>583-06-16</v>
          </cell>
          <cell r="D71" t="str">
            <v>WA474 0A</v>
          </cell>
          <cell r="E71" t="str">
            <v>SW49</v>
          </cell>
          <cell r="F71">
            <v>600</v>
          </cell>
        </row>
        <row r="72">
          <cell r="B72" t="str">
            <v>CAR2258</v>
          </cell>
          <cell r="C72" t="str">
            <v>700 PB</v>
          </cell>
          <cell r="D72" t="str">
            <v>MA107 0A</v>
          </cell>
          <cell r="E72" t="str">
            <v>SW11</v>
          </cell>
          <cell r="F72">
            <v>30</v>
          </cell>
          <cell r="G72">
            <v>21330</v>
          </cell>
        </row>
        <row r="73">
          <cell r="B73" t="str">
            <v>CAR2258</v>
          </cell>
          <cell r="C73" t="str">
            <v>700 PB</v>
          </cell>
          <cell r="D73" t="str">
            <v>MA107 0A</v>
          </cell>
          <cell r="E73" t="str">
            <v>SW11</v>
          </cell>
          <cell r="F73">
            <v>660</v>
          </cell>
        </row>
        <row r="74">
          <cell r="B74" t="str">
            <v>CAR2258</v>
          </cell>
          <cell r="C74" t="str">
            <v>700 PB</v>
          </cell>
          <cell r="D74" t="str">
            <v>MA107 0A</v>
          </cell>
          <cell r="E74" t="str">
            <v>SW11</v>
          </cell>
          <cell r="F74">
            <v>660</v>
          </cell>
        </row>
        <row r="75">
          <cell r="B75" t="str">
            <v>CAR2258</v>
          </cell>
          <cell r="C75" t="str">
            <v>700 PB</v>
          </cell>
          <cell r="D75" t="str">
            <v>MA107 0A</v>
          </cell>
          <cell r="E75" t="str">
            <v>SW11</v>
          </cell>
          <cell r="F75">
            <v>660</v>
          </cell>
        </row>
        <row r="76">
          <cell r="B76" t="str">
            <v>CAR2258</v>
          </cell>
          <cell r="C76" t="str">
            <v>700 PB</v>
          </cell>
          <cell r="D76" t="str">
            <v>MA107 0A</v>
          </cell>
          <cell r="E76" t="str">
            <v>SW11</v>
          </cell>
          <cell r="F76">
            <v>660</v>
          </cell>
        </row>
        <row r="77">
          <cell r="B77" t="str">
            <v>CAR2258</v>
          </cell>
          <cell r="C77" t="str">
            <v>700 PB</v>
          </cell>
          <cell r="D77" t="str">
            <v>MA107 0A</v>
          </cell>
          <cell r="E77" t="str">
            <v>SW11</v>
          </cell>
          <cell r="F77">
            <v>660</v>
          </cell>
        </row>
        <row r="78">
          <cell r="B78" t="str">
            <v>CAR2258</v>
          </cell>
          <cell r="C78" t="str">
            <v>700 PB</v>
          </cell>
          <cell r="D78" t="str">
            <v>MA107 0A</v>
          </cell>
          <cell r="E78" t="str">
            <v>SW11</v>
          </cell>
          <cell r="F78">
            <v>660</v>
          </cell>
        </row>
        <row r="79">
          <cell r="B79" t="str">
            <v>CAR2258</v>
          </cell>
          <cell r="C79" t="str">
            <v>700 PB</v>
          </cell>
          <cell r="D79" t="str">
            <v>MA107 0A</v>
          </cell>
          <cell r="E79" t="str">
            <v>SW11</v>
          </cell>
          <cell r="F79">
            <v>660</v>
          </cell>
        </row>
        <row r="80">
          <cell r="B80" t="str">
            <v>CAR2258</v>
          </cell>
          <cell r="C80" t="str">
            <v>700 PB</v>
          </cell>
          <cell r="D80" t="str">
            <v>MA107 0A</v>
          </cell>
          <cell r="E80" t="str">
            <v>SW11</v>
          </cell>
          <cell r="F80">
            <v>660</v>
          </cell>
        </row>
        <row r="81">
          <cell r="B81" t="str">
            <v>CAR2258</v>
          </cell>
          <cell r="C81" t="str">
            <v>700 PB</v>
          </cell>
          <cell r="D81" t="str">
            <v>MA107 0A</v>
          </cell>
          <cell r="E81" t="str">
            <v>SW11</v>
          </cell>
          <cell r="F81">
            <v>660</v>
          </cell>
        </row>
        <row r="82">
          <cell r="B82" t="str">
            <v>CAR2258</v>
          </cell>
          <cell r="C82" t="str">
            <v>700 PB</v>
          </cell>
          <cell r="D82" t="str">
            <v>MA107 0A</v>
          </cell>
          <cell r="E82" t="str">
            <v>SW11</v>
          </cell>
          <cell r="F82">
            <v>660</v>
          </cell>
        </row>
        <row r="83">
          <cell r="B83" t="str">
            <v>CAR2258</v>
          </cell>
          <cell r="C83" t="str">
            <v>700 PB</v>
          </cell>
          <cell r="D83" t="str">
            <v>MA107 0A</v>
          </cell>
          <cell r="E83" t="str">
            <v>SW11</v>
          </cell>
          <cell r="F83">
            <v>660</v>
          </cell>
        </row>
        <row r="84">
          <cell r="B84" t="str">
            <v>CAR2258</v>
          </cell>
          <cell r="C84" t="str">
            <v>700 PB</v>
          </cell>
          <cell r="D84" t="str">
            <v>MA107 0A</v>
          </cell>
          <cell r="E84" t="str">
            <v>SW11</v>
          </cell>
          <cell r="F84">
            <v>660</v>
          </cell>
        </row>
        <row r="85">
          <cell r="B85" t="str">
            <v>CAR2258</v>
          </cell>
          <cell r="C85" t="str">
            <v>700 PB</v>
          </cell>
          <cell r="D85" t="str">
            <v>MA107 0A</v>
          </cell>
          <cell r="E85" t="str">
            <v>SW11</v>
          </cell>
          <cell r="F85">
            <v>660</v>
          </cell>
        </row>
        <row r="86">
          <cell r="B86" t="str">
            <v>CAR2258</v>
          </cell>
          <cell r="C86" t="str">
            <v>700 PB</v>
          </cell>
          <cell r="D86" t="str">
            <v>MA107 0A</v>
          </cell>
          <cell r="E86" t="str">
            <v>SW11</v>
          </cell>
          <cell r="F86">
            <v>682</v>
          </cell>
        </row>
        <row r="87">
          <cell r="B87" t="str">
            <v>CAR2258</v>
          </cell>
          <cell r="C87" t="str">
            <v>700 PB</v>
          </cell>
          <cell r="D87" t="str">
            <v>MA107 0A</v>
          </cell>
          <cell r="E87" t="str">
            <v>SW11</v>
          </cell>
          <cell r="F87">
            <v>682</v>
          </cell>
        </row>
        <row r="88">
          <cell r="B88" t="str">
            <v>CAR2258</v>
          </cell>
          <cell r="C88" t="str">
            <v>700 PB</v>
          </cell>
          <cell r="D88" t="str">
            <v>MA107 0A</v>
          </cell>
          <cell r="E88" t="str">
            <v>SW11</v>
          </cell>
          <cell r="F88">
            <v>682</v>
          </cell>
        </row>
        <row r="89">
          <cell r="B89" t="str">
            <v>CAR2258</v>
          </cell>
          <cell r="C89" t="str">
            <v>700 PB</v>
          </cell>
          <cell r="D89" t="str">
            <v>MA107 0A</v>
          </cell>
          <cell r="E89" t="str">
            <v>SW11</v>
          </cell>
          <cell r="F89">
            <v>682</v>
          </cell>
        </row>
        <row r="90">
          <cell r="B90" t="str">
            <v>CAR2258</v>
          </cell>
          <cell r="C90" t="str">
            <v>700 PB</v>
          </cell>
          <cell r="D90" t="str">
            <v>MA107 0A</v>
          </cell>
          <cell r="E90" t="str">
            <v>SW11</v>
          </cell>
          <cell r="F90">
            <v>682</v>
          </cell>
        </row>
        <row r="91">
          <cell r="B91" t="str">
            <v>CAR2258</v>
          </cell>
          <cell r="C91" t="str">
            <v>700 PB</v>
          </cell>
          <cell r="D91" t="str">
            <v>MA107 0A</v>
          </cell>
          <cell r="E91" t="str">
            <v>SW11</v>
          </cell>
          <cell r="F91">
            <v>682</v>
          </cell>
        </row>
        <row r="92">
          <cell r="B92" t="str">
            <v>CAR2258</v>
          </cell>
          <cell r="C92" t="str">
            <v>700 PB</v>
          </cell>
          <cell r="D92" t="str">
            <v>MA107 0A</v>
          </cell>
          <cell r="E92" t="str">
            <v>SW11</v>
          </cell>
          <cell r="F92">
            <v>682</v>
          </cell>
        </row>
        <row r="93">
          <cell r="B93" t="str">
            <v>CAR2258</v>
          </cell>
          <cell r="C93" t="str">
            <v>700 PB</v>
          </cell>
          <cell r="D93" t="str">
            <v>MA107 0A</v>
          </cell>
          <cell r="E93" t="str">
            <v>SW11</v>
          </cell>
          <cell r="F93">
            <v>682</v>
          </cell>
        </row>
        <row r="94">
          <cell r="B94" t="str">
            <v>CAR2258</v>
          </cell>
          <cell r="C94" t="str">
            <v>700 PB</v>
          </cell>
          <cell r="D94" t="str">
            <v>MA107 0A</v>
          </cell>
          <cell r="E94" t="str">
            <v>SW11</v>
          </cell>
          <cell r="F94">
            <v>682</v>
          </cell>
        </row>
        <row r="95">
          <cell r="B95" t="str">
            <v>CAR2258</v>
          </cell>
          <cell r="C95" t="str">
            <v>700 PB</v>
          </cell>
          <cell r="D95" t="str">
            <v>MA107 0A</v>
          </cell>
          <cell r="E95" t="str">
            <v>SW11</v>
          </cell>
          <cell r="F95">
            <v>682</v>
          </cell>
        </row>
        <row r="96">
          <cell r="B96" t="str">
            <v>CAR2258</v>
          </cell>
          <cell r="C96" t="str">
            <v>700 PB</v>
          </cell>
          <cell r="D96" t="str">
            <v>MA107 0A</v>
          </cell>
          <cell r="E96" t="str">
            <v>SW11</v>
          </cell>
          <cell r="F96">
            <v>682</v>
          </cell>
        </row>
        <row r="97">
          <cell r="B97" t="str">
            <v>CAR2258</v>
          </cell>
          <cell r="C97" t="str">
            <v>700 PB</v>
          </cell>
          <cell r="D97" t="str">
            <v>MA107 0A</v>
          </cell>
          <cell r="E97" t="str">
            <v>SW11</v>
          </cell>
          <cell r="F97">
            <v>682</v>
          </cell>
        </row>
        <row r="98">
          <cell r="B98" t="str">
            <v>CAR2258</v>
          </cell>
          <cell r="C98" t="str">
            <v>700 PB</v>
          </cell>
          <cell r="D98" t="str">
            <v>MA107 0A</v>
          </cell>
          <cell r="E98" t="str">
            <v>SW11</v>
          </cell>
          <cell r="F98">
            <v>682</v>
          </cell>
        </row>
        <row r="99">
          <cell r="B99" t="str">
            <v>CAR2258</v>
          </cell>
          <cell r="C99" t="str">
            <v>700 PB</v>
          </cell>
          <cell r="D99" t="str">
            <v>MA107 0A</v>
          </cell>
          <cell r="E99" t="str">
            <v>SW11</v>
          </cell>
          <cell r="F99">
            <v>660</v>
          </cell>
        </row>
        <row r="100">
          <cell r="B100" t="str">
            <v>CAR2258</v>
          </cell>
          <cell r="C100" t="str">
            <v>700 PB</v>
          </cell>
          <cell r="D100" t="str">
            <v>MA107 0A</v>
          </cell>
          <cell r="E100" t="str">
            <v>SW11</v>
          </cell>
          <cell r="F100">
            <v>660</v>
          </cell>
        </row>
        <row r="101">
          <cell r="B101" t="str">
            <v>CAR2258</v>
          </cell>
          <cell r="C101" t="str">
            <v>700 PB</v>
          </cell>
          <cell r="D101" t="str">
            <v>MA107 0A</v>
          </cell>
          <cell r="E101" t="str">
            <v>SW11</v>
          </cell>
          <cell r="F101">
            <v>660</v>
          </cell>
        </row>
        <row r="102">
          <cell r="B102" t="str">
            <v>CAR2258</v>
          </cell>
          <cell r="C102" t="str">
            <v>700 PB</v>
          </cell>
          <cell r="D102" t="str">
            <v>MA107 0A</v>
          </cell>
          <cell r="E102" t="str">
            <v>SW11</v>
          </cell>
          <cell r="F102">
            <v>682</v>
          </cell>
        </row>
        <row r="103">
          <cell r="B103" t="str">
            <v>CAR2258</v>
          </cell>
          <cell r="C103" t="str">
            <v>700 PB</v>
          </cell>
          <cell r="D103" t="str">
            <v>MA107 0A</v>
          </cell>
          <cell r="E103" t="str">
            <v>SW11</v>
          </cell>
          <cell r="F103">
            <v>682</v>
          </cell>
        </row>
        <row r="104">
          <cell r="B104" t="str">
            <v>CAR2258</v>
          </cell>
          <cell r="C104" t="str">
            <v>700 PB</v>
          </cell>
          <cell r="D104" t="str">
            <v>MA107 0A</v>
          </cell>
          <cell r="E104" t="str">
            <v>SW11</v>
          </cell>
          <cell r="F104">
            <v>510</v>
          </cell>
        </row>
        <row r="106">
          <cell r="B106" t="str">
            <v>LSE4609</v>
          </cell>
          <cell r="C106" t="str">
            <v>581-06-16</v>
          </cell>
          <cell r="D106" t="str">
            <v>MA503 0A</v>
          </cell>
          <cell r="E106" t="str">
            <v>SW49</v>
          </cell>
          <cell r="F106">
            <v>660</v>
          </cell>
          <cell r="G106">
            <v>1980</v>
          </cell>
        </row>
        <row r="107">
          <cell r="B107" t="str">
            <v>LSE4609</v>
          </cell>
          <cell r="C107" t="str">
            <v>581-06-16</v>
          </cell>
          <cell r="D107" t="str">
            <v>MA503 0A</v>
          </cell>
          <cell r="E107" t="str">
            <v>SW49</v>
          </cell>
          <cell r="F107">
            <v>660</v>
          </cell>
        </row>
        <row r="108">
          <cell r="B108" t="str">
            <v>LSE4609</v>
          </cell>
          <cell r="C108" t="str">
            <v>581-06-16</v>
          </cell>
          <cell r="D108" t="str">
            <v>MA503 0A</v>
          </cell>
          <cell r="E108" t="str">
            <v>SW49</v>
          </cell>
          <cell r="F108">
            <v>660</v>
          </cell>
        </row>
        <row r="109">
          <cell r="B109" t="str">
            <v>LSE4617</v>
          </cell>
          <cell r="C109" t="str">
            <v>581-06-16</v>
          </cell>
          <cell r="D109" t="str">
            <v>MA503 0A</v>
          </cell>
          <cell r="E109" t="str">
            <v>SW49</v>
          </cell>
          <cell r="F109">
            <v>660</v>
          </cell>
          <cell r="G109">
            <v>3300</v>
          </cell>
        </row>
        <row r="110">
          <cell r="B110" t="str">
            <v>LSE4617</v>
          </cell>
          <cell r="C110" t="str">
            <v>581-06-16</v>
          </cell>
          <cell r="D110" t="str">
            <v>MA503 0A</v>
          </cell>
          <cell r="E110" t="str">
            <v>SW49</v>
          </cell>
          <cell r="F110">
            <v>660</v>
          </cell>
        </row>
        <row r="111">
          <cell r="B111" t="str">
            <v>LSE4617</v>
          </cell>
          <cell r="C111" t="str">
            <v>581-06-16</v>
          </cell>
          <cell r="D111" t="str">
            <v>MA503 0A</v>
          </cell>
          <cell r="E111" t="str">
            <v>SW49</v>
          </cell>
          <cell r="F111">
            <v>660</v>
          </cell>
        </row>
        <row r="112">
          <cell r="B112" t="str">
            <v>LSE4617</v>
          </cell>
          <cell r="C112" t="str">
            <v>581-06-16</v>
          </cell>
          <cell r="D112" t="str">
            <v>MA503 0A</v>
          </cell>
          <cell r="E112" t="str">
            <v>SW49</v>
          </cell>
          <cell r="F112">
            <v>660</v>
          </cell>
        </row>
        <row r="113">
          <cell r="B113" t="str">
            <v>LSE4617</v>
          </cell>
          <cell r="C113" t="str">
            <v>581-06-16</v>
          </cell>
          <cell r="D113" t="str">
            <v>MA503 0A</v>
          </cell>
          <cell r="E113" t="str">
            <v>SW49</v>
          </cell>
          <cell r="F113">
            <v>660</v>
          </cell>
        </row>
        <row r="114">
          <cell r="B114" t="str">
            <v>LSE4607</v>
          </cell>
          <cell r="C114" t="str">
            <v>581-06-16</v>
          </cell>
          <cell r="D114" t="str">
            <v>MA503 0A</v>
          </cell>
          <cell r="E114" t="str">
            <v>SW49</v>
          </cell>
          <cell r="F114">
            <v>660</v>
          </cell>
          <cell r="G114">
            <v>3300</v>
          </cell>
        </row>
        <row r="115">
          <cell r="B115" t="str">
            <v>LSE4607</v>
          </cell>
          <cell r="C115" t="str">
            <v>581-06-16</v>
          </cell>
          <cell r="D115" t="str">
            <v>MA503 0A</v>
          </cell>
          <cell r="E115" t="str">
            <v>SW49</v>
          </cell>
          <cell r="F115">
            <v>660</v>
          </cell>
        </row>
        <row r="116">
          <cell r="B116" t="str">
            <v>LSE4607</v>
          </cell>
          <cell r="C116" t="str">
            <v>581-06-16</v>
          </cell>
          <cell r="D116" t="str">
            <v>MA503 0A</v>
          </cell>
          <cell r="E116" t="str">
            <v>SW49</v>
          </cell>
          <cell r="F116">
            <v>660</v>
          </cell>
        </row>
        <row r="117">
          <cell r="B117" t="str">
            <v>LSE4607</v>
          </cell>
          <cell r="C117" t="str">
            <v>581-06-16</v>
          </cell>
          <cell r="D117" t="str">
            <v>MA503 0A</v>
          </cell>
          <cell r="E117" t="str">
            <v>SW49</v>
          </cell>
          <cell r="F117">
            <v>660</v>
          </cell>
        </row>
        <row r="118">
          <cell r="B118" t="str">
            <v>LSE4607</v>
          </cell>
          <cell r="C118" t="str">
            <v>581-06-16</v>
          </cell>
          <cell r="D118" t="str">
            <v>MA503 0A</v>
          </cell>
          <cell r="E118" t="str">
            <v>SW49</v>
          </cell>
          <cell r="F118">
            <v>660</v>
          </cell>
        </row>
        <row r="119">
          <cell r="B119" t="str">
            <v>LSE4703</v>
          </cell>
          <cell r="C119" t="str">
            <v>581-06-16</v>
          </cell>
          <cell r="D119" t="str">
            <v>MA503 0A</v>
          </cell>
          <cell r="E119" t="str">
            <v>SW49</v>
          </cell>
          <cell r="F119">
            <v>600</v>
          </cell>
          <cell r="G119">
            <v>840</v>
          </cell>
        </row>
        <row r="120">
          <cell r="B120" t="str">
            <v>LSE4703</v>
          </cell>
          <cell r="C120" t="str">
            <v>581-06-16</v>
          </cell>
          <cell r="D120" t="str">
            <v>MA503 0A</v>
          </cell>
          <cell r="E120" t="str">
            <v>SW49</v>
          </cell>
          <cell r="F120">
            <v>240</v>
          </cell>
        </row>
        <row r="121">
          <cell r="B121" t="str">
            <v>LSE4706</v>
          </cell>
          <cell r="C121" t="str">
            <v>581-06-16</v>
          </cell>
          <cell r="D121" t="str">
            <v>MA503 0A</v>
          </cell>
          <cell r="E121" t="str">
            <v>SW49</v>
          </cell>
          <cell r="F121">
            <v>660</v>
          </cell>
          <cell r="G121">
            <v>5940</v>
          </cell>
        </row>
        <row r="122">
          <cell r="B122" t="str">
            <v>LSE4706</v>
          </cell>
          <cell r="C122" t="str">
            <v>581-06-16</v>
          </cell>
          <cell r="D122" t="str">
            <v>MA503 0A</v>
          </cell>
          <cell r="E122" t="str">
            <v>SW49</v>
          </cell>
          <cell r="F122">
            <v>660</v>
          </cell>
        </row>
        <row r="123">
          <cell r="B123" t="str">
            <v>LSE4706</v>
          </cell>
          <cell r="C123" t="str">
            <v>581-06-16</v>
          </cell>
          <cell r="D123" t="str">
            <v>MA503 0A</v>
          </cell>
          <cell r="E123" t="str">
            <v>SW49</v>
          </cell>
          <cell r="F123">
            <v>660</v>
          </cell>
        </row>
        <row r="124">
          <cell r="B124" t="str">
            <v>LSE4706</v>
          </cell>
          <cell r="C124" t="str">
            <v>581-06-16</v>
          </cell>
          <cell r="D124" t="str">
            <v>MA503 0A</v>
          </cell>
          <cell r="E124" t="str">
            <v>SW49</v>
          </cell>
          <cell r="F124">
            <v>660</v>
          </cell>
        </row>
        <row r="125">
          <cell r="B125" t="str">
            <v>LSE4706</v>
          </cell>
          <cell r="C125" t="str">
            <v>581-06-16</v>
          </cell>
          <cell r="D125" t="str">
            <v>MA503 0A</v>
          </cell>
          <cell r="E125" t="str">
            <v>SW49</v>
          </cell>
          <cell r="F125">
            <v>660</v>
          </cell>
        </row>
        <row r="126">
          <cell r="B126" t="str">
            <v>LSE4706</v>
          </cell>
          <cell r="C126" t="str">
            <v>581-06-16</v>
          </cell>
          <cell r="D126" t="str">
            <v>MA503 0A</v>
          </cell>
          <cell r="E126" t="str">
            <v>SW49</v>
          </cell>
          <cell r="F126">
            <v>660</v>
          </cell>
        </row>
        <row r="127">
          <cell r="B127" t="str">
            <v>LSE4706</v>
          </cell>
          <cell r="C127" t="str">
            <v>581-06-16</v>
          </cell>
          <cell r="D127" t="str">
            <v>MA503 0A</v>
          </cell>
          <cell r="E127" t="str">
            <v>SW49</v>
          </cell>
          <cell r="F127">
            <v>660</v>
          </cell>
        </row>
        <row r="128">
          <cell r="B128" t="str">
            <v>LSE4706</v>
          </cell>
          <cell r="C128" t="str">
            <v>581-06-16</v>
          </cell>
          <cell r="D128" t="str">
            <v>MA503 0A</v>
          </cell>
          <cell r="E128" t="str">
            <v>SW49</v>
          </cell>
          <cell r="F128">
            <v>660</v>
          </cell>
        </row>
        <row r="129">
          <cell r="B129" t="str">
            <v>LSE4706</v>
          </cell>
          <cell r="C129" t="str">
            <v>581-06-16</v>
          </cell>
          <cell r="D129" t="str">
            <v>MA503 0A</v>
          </cell>
          <cell r="E129" t="str">
            <v>SW49</v>
          </cell>
          <cell r="F129">
            <v>660</v>
          </cell>
        </row>
        <row r="130">
          <cell r="B130" t="str">
            <v>LSE4710</v>
          </cell>
          <cell r="C130" t="str">
            <v>581-06-16</v>
          </cell>
          <cell r="D130" t="str">
            <v>MA503 0A</v>
          </cell>
          <cell r="E130" t="str">
            <v>SW49</v>
          </cell>
          <cell r="F130">
            <v>660</v>
          </cell>
          <cell r="G130">
            <v>1140</v>
          </cell>
        </row>
        <row r="131">
          <cell r="B131" t="str">
            <v>LSE4710</v>
          </cell>
          <cell r="C131" t="str">
            <v>581-06-16</v>
          </cell>
          <cell r="D131" t="str">
            <v>MA503 0A</v>
          </cell>
          <cell r="E131" t="str">
            <v>SW49</v>
          </cell>
          <cell r="F131">
            <v>480</v>
          </cell>
        </row>
        <row r="132">
          <cell r="B132" t="str">
            <v>LSE4712</v>
          </cell>
          <cell r="C132" t="str">
            <v>581-06-16</v>
          </cell>
          <cell r="D132" t="str">
            <v>MA503 0A</v>
          </cell>
          <cell r="E132" t="str">
            <v>SW49</v>
          </cell>
          <cell r="F132">
            <v>660</v>
          </cell>
          <cell r="G132">
            <v>1320</v>
          </cell>
        </row>
        <row r="133">
          <cell r="B133" t="str">
            <v>LSE4712</v>
          </cell>
          <cell r="C133" t="str">
            <v>581-06-16</v>
          </cell>
          <cell r="D133" t="str">
            <v>MA503 0A</v>
          </cell>
          <cell r="E133" t="str">
            <v>SW49</v>
          </cell>
          <cell r="F133">
            <v>660</v>
          </cell>
        </row>
        <row r="134">
          <cell r="B134" t="str">
            <v>LSE4713</v>
          </cell>
          <cell r="C134" t="str">
            <v>582-06-16</v>
          </cell>
          <cell r="D134" t="str">
            <v>MA473 0B</v>
          </cell>
          <cell r="E134" t="str">
            <v>SW49</v>
          </cell>
          <cell r="F134">
            <v>660</v>
          </cell>
          <cell r="G134">
            <v>5940</v>
          </cell>
        </row>
        <row r="135">
          <cell r="B135" t="str">
            <v>LSE4713</v>
          </cell>
          <cell r="C135" t="str">
            <v>582-06-16</v>
          </cell>
          <cell r="D135" t="str">
            <v>MA473 0B</v>
          </cell>
          <cell r="E135" t="str">
            <v>SW49</v>
          </cell>
          <cell r="F135">
            <v>660</v>
          </cell>
        </row>
        <row r="136">
          <cell r="B136" t="str">
            <v>LSE4713</v>
          </cell>
          <cell r="C136" t="str">
            <v>582-06-16</v>
          </cell>
          <cell r="D136" t="str">
            <v>MA473 0B</v>
          </cell>
          <cell r="E136" t="str">
            <v>SW49</v>
          </cell>
          <cell r="F136">
            <v>660</v>
          </cell>
        </row>
        <row r="137">
          <cell r="B137" t="str">
            <v>LSE4713</v>
          </cell>
          <cell r="C137" t="str">
            <v>582-06-16</v>
          </cell>
          <cell r="D137" t="str">
            <v>MA473 0B</v>
          </cell>
          <cell r="E137" t="str">
            <v>SW49</v>
          </cell>
          <cell r="F137">
            <v>660</v>
          </cell>
        </row>
        <row r="138">
          <cell r="B138" t="str">
            <v>LSE4713</v>
          </cell>
          <cell r="C138" t="str">
            <v>582-06-16</v>
          </cell>
          <cell r="D138" t="str">
            <v>MA473 0B</v>
          </cell>
          <cell r="E138" t="str">
            <v>SW49</v>
          </cell>
          <cell r="F138">
            <v>660</v>
          </cell>
        </row>
        <row r="139">
          <cell r="B139" t="str">
            <v>LSE4713</v>
          </cell>
          <cell r="C139" t="str">
            <v>582-06-16</v>
          </cell>
          <cell r="D139" t="str">
            <v>MA473 0B</v>
          </cell>
          <cell r="E139" t="str">
            <v>SW49</v>
          </cell>
          <cell r="F139">
            <v>660</v>
          </cell>
        </row>
        <row r="140">
          <cell r="B140" t="str">
            <v>LSE4713</v>
          </cell>
          <cell r="C140" t="str">
            <v>582-06-16</v>
          </cell>
          <cell r="D140" t="str">
            <v>MA473 0B</v>
          </cell>
          <cell r="E140" t="str">
            <v>SW49</v>
          </cell>
          <cell r="F140">
            <v>660</v>
          </cell>
        </row>
        <row r="141">
          <cell r="B141" t="str">
            <v>LSE4713</v>
          </cell>
          <cell r="C141" t="str">
            <v>582-06-16</v>
          </cell>
          <cell r="D141" t="str">
            <v>MA473 0B</v>
          </cell>
          <cell r="E141" t="str">
            <v>SW49</v>
          </cell>
          <cell r="F141">
            <v>660</v>
          </cell>
        </row>
        <row r="142">
          <cell r="B142" t="str">
            <v>LSE4713</v>
          </cell>
          <cell r="C142" t="str">
            <v>582-06-16</v>
          </cell>
          <cell r="D142" t="str">
            <v>MA473 0B</v>
          </cell>
          <cell r="E142" t="str">
            <v>SW49</v>
          </cell>
          <cell r="F142">
            <v>660</v>
          </cell>
        </row>
        <row r="143">
          <cell r="B143" t="str">
            <v>LSE4716</v>
          </cell>
          <cell r="C143" t="str">
            <v>582-06-16</v>
          </cell>
          <cell r="D143" t="str">
            <v>MA473 0B</v>
          </cell>
          <cell r="E143" t="str">
            <v>SW49</v>
          </cell>
          <cell r="F143">
            <v>660</v>
          </cell>
          <cell r="G143">
            <v>1320</v>
          </cell>
        </row>
        <row r="144">
          <cell r="B144" t="str">
            <v>LSE4716</v>
          </cell>
          <cell r="C144" t="str">
            <v>582-06-16</v>
          </cell>
          <cell r="D144" t="str">
            <v>MA473 0B</v>
          </cell>
          <cell r="E144" t="str">
            <v>SW49</v>
          </cell>
          <cell r="F144">
            <v>660</v>
          </cell>
        </row>
        <row r="145">
          <cell r="B145" t="str">
            <v>LSE4724</v>
          </cell>
          <cell r="C145" t="str">
            <v>582-06-16</v>
          </cell>
          <cell r="D145" t="str">
            <v>MA473 0B</v>
          </cell>
          <cell r="E145" t="str">
            <v>SW49</v>
          </cell>
          <cell r="F145">
            <v>660</v>
          </cell>
          <cell r="G145">
            <v>3300</v>
          </cell>
        </row>
        <row r="146">
          <cell r="B146" t="str">
            <v>LSE4724</v>
          </cell>
          <cell r="C146" t="str">
            <v>582-06-16</v>
          </cell>
          <cell r="D146" t="str">
            <v>MA473 0B</v>
          </cell>
          <cell r="E146" t="str">
            <v>SW49</v>
          </cell>
          <cell r="F146">
            <v>660</v>
          </cell>
        </row>
        <row r="147">
          <cell r="B147" t="str">
            <v>LSE4724</v>
          </cell>
          <cell r="C147" t="str">
            <v>582-06-16</v>
          </cell>
          <cell r="D147" t="str">
            <v>MA473 0B</v>
          </cell>
          <cell r="E147" t="str">
            <v>SW49</v>
          </cell>
          <cell r="F147">
            <v>660</v>
          </cell>
        </row>
        <row r="148">
          <cell r="B148" t="str">
            <v>LSE4724</v>
          </cell>
          <cell r="C148" t="str">
            <v>582-06-16</v>
          </cell>
          <cell r="D148" t="str">
            <v>MA473 0B</v>
          </cell>
          <cell r="E148" t="str">
            <v>SW49</v>
          </cell>
          <cell r="F148">
            <v>660</v>
          </cell>
        </row>
        <row r="149">
          <cell r="B149" t="str">
            <v>LSE4724</v>
          </cell>
          <cell r="C149" t="str">
            <v>582-06-16</v>
          </cell>
          <cell r="D149" t="str">
            <v>MA473 0B</v>
          </cell>
          <cell r="E149" t="str">
            <v>SW49</v>
          </cell>
          <cell r="F149">
            <v>660</v>
          </cell>
        </row>
        <row r="150">
          <cell r="B150" t="str">
            <v>LSE4734</v>
          </cell>
          <cell r="C150" t="str">
            <v>582-06-16</v>
          </cell>
          <cell r="D150" t="str">
            <v>MA473 0B</v>
          </cell>
          <cell r="E150" t="str">
            <v>SW49</v>
          </cell>
          <cell r="F150">
            <v>660</v>
          </cell>
          <cell r="G150">
            <v>5280</v>
          </cell>
        </row>
        <row r="151">
          <cell r="B151" t="str">
            <v>LSE4734</v>
          </cell>
          <cell r="C151" t="str">
            <v>582-06-16</v>
          </cell>
          <cell r="D151" t="str">
            <v>MA473 0B</v>
          </cell>
          <cell r="E151" t="str">
            <v>SW49</v>
          </cell>
          <cell r="F151">
            <v>660</v>
          </cell>
        </row>
        <row r="152">
          <cell r="B152" t="str">
            <v>LSE4734</v>
          </cell>
          <cell r="C152" t="str">
            <v>582-06-16</v>
          </cell>
          <cell r="D152" t="str">
            <v>MA473 0B</v>
          </cell>
          <cell r="E152" t="str">
            <v>SW49</v>
          </cell>
          <cell r="F152">
            <v>660</v>
          </cell>
        </row>
        <row r="153">
          <cell r="B153" t="str">
            <v>LSE4734</v>
          </cell>
          <cell r="C153" t="str">
            <v>582-06-16</v>
          </cell>
          <cell r="D153" t="str">
            <v>MA473 0B</v>
          </cell>
          <cell r="E153" t="str">
            <v>SW49</v>
          </cell>
          <cell r="F153">
            <v>660</v>
          </cell>
        </row>
        <row r="154">
          <cell r="B154" t="str">
            <v>LSE4734</v>
          </cell>
          <cell r="C154" t="str">
            <v>582-06-16</v>
          </cell>
          <cell r="D154" t="str">
            <v>MA473 0B</v>
          </cell>
          <cell r="E154" t="str">
            <v>SW49</v>
          </cell>
          <cell r="F154">
            <v>660</v>
          </cell>
        </row>
        <row r="155">
          <cell r="B155" t="str">
            <v>LSE4734</v>
          </cell>
          <cell r="C155" t="str">
            <v>582-06-16</v>
          </cell>
          <cell r="D155" t="str">
            <v>MA473 0B</v>
          </cell>
          <cell r="E155" t="str">
            <v>SW49</v>
          </cell>
          <cell r="F155">
            <v>660</v>
          </cell>
        </row>
        <row r="156">
          <cell r="B156" t="str">
            <v>LSE4734</v>
          </cell>
          <cell r="C156" t="str">
            <v>582-06-16</v>
          </cell>
          <cell r="D156" t="str">
            <v>MA473 0B</v>
          </cell>
          <cell r="E156" t="str">
            <v>SW49</v>
          </cell>
          <cell r="F156">
            <v>660</v>
          </cell>
        </row>
        <row r="157">
          <cell r="B157" t="str">
            <v>LSE4734</v>
          </cell>
          <cell r="C157" t="str">
            <v>582-06-16</v>
          </cell>
          <cell r="D157" t="str">
            <v>MA473 0B</v>
          </cell>
          <cell r="E157" t="str">
            <v>SW49</v>
          </cell>
          <cell r="F157">
            <v>660</v>
          </cell>
        </row>
        <row r="158">
          <cell r="B158" t="str">
            <v>LSE4737</v>
          </cell>
          <cell r="C158" t="str">
            <v>582-06-16</v>
          </cell>
          <cell r="D158" t="str">
            <v>MA473 0B</v>
          </cell>
          <cell r="E158" t="str">
            <v>SW49</v>
          </cell>
          <cell r="F158">
            <v>660</v>
          </cell>
          <cell r="G158">
            <v>1320</v>
          </cell>
        </row>
        <row r="159">
          <cell r="B159" t="str">
            <v>LSE4737</v>
          </cell>
          <cell r="C159" t="str">
            <v>582-06-16</v>
          </cell>
          <cell r="D159" t="str">
            <v>MA473 0B</v>
          </cell>
          <cell r="E159" t="str">
            <v>SW49</v>
          </cell>
          <cell r="F159">
            <v>660</v>
          </cell>
        </row>
        <row r="160">
          <cell r="B160" t="str">
            <v>LSE4740</v>
          </cell>
          <cell r="C160" t="str">
            <v>582-06-16</v>
          </cell>
          <cell r="D160" t="str">
            <v>MA473 0B</v>
          </cell>
          <cell r="E160" t="str">
            <v>SW49</v>
          </cell>
          <cell r="F160">
            <v>660</v>
          </cell>
          <cell r="G160">
            <v>2640</v>
          </cell>
        </row>
        <row r="161">
          <cell r="B161" t="str">
            <v>LSE4740</v>
          </cell>
          <cell r="C161" t="str">
            <v>582-06-16</v>
          </cell>
          <cell r="D161" t="str">
            <v>MA473 0B</v>
          </cell>
          <cell r="E161" t="str">
            <v>SW49</v>
          </cell>
          <cell r="F161">
            <v>660</v>
          </cell>
        </row>
        <row r="162">
          <cell r="B162" t="str">
            <v>LSE4740</v>
          </cell>
          <cell r="C162" t="str">
            <v>582-06-16</v>
          </cell>
          <cell r="D162" t="str">
            <v>MA473 0B</v>
          </cell>
          <cell r="E162" t="str">
            <v>SW49</v>
          </cell>
          <cell r="F162">
            <v>660</v>
          </cell>
        </row>
        <row r="163">
          <cell r="B163" t="str">
            <v>LSE4740</v>
          </cell>
          <cell r="C163" t="str">
            <v>582-06-16</v>
          </cell>
          <cell r="D163" t="str">
            <v>MA473 0B</v>
          </cell>
          <cell r="E163" t="str">
            <v>SW49</v>
          </cell>
          <cell r="F163">
            <v>660</v>
          </cell>
        </row>
        <row r="164">
          <cell r="B164" t="str">
            <v>LSE4747</v>
          </cell>
          <cell r="C164" t="str">
            <v>582-06-16</v>
          </cell>
          <cell r="D164" t="str">
            <v>MA473 0B</v>
          </cell>
          <cell r="E164" t="str">
            <v>SW49</v>
          </cell>
          <cell r="F164">
            <v>660</v>
          </cell>
          <cell r="G164">
            <v>1320</v>
          </cell>
        </row>
        <row r="165">
          <cell r="B165" t="str">
            <v>LSE4747</v>
          </cell>
          <cell r="C165" t="str">
            <v>582-06-16</v>
          </cell>
          <cell r="D165" t="str">
            <v>MA473 0B</v>
          </cell>
          <cell r="E165" t="str">
            <v>SW49</v>
          </cell>
          <cell r="F165">
            <v>660</v>
          </cell>
        </row>
        <row r="166">
          <cell r="B166" t="str">
            <v>LSE4753</v>
          </cell>
          <cell r="C166" t="str">
            <v>582-06-16</v>
          </cell>
          <cell r="D166" t="str">
            <v>MA473 0B</v>
          </cell>
          <cell r="E166" t="str">
            <v>SW49</v>
          </cell>
          <cell r="F166">
            <v>660</v>
          </cell>
          <cell r="G166">
            <v>1320</v>
          </cell>
        </row>
        <row r="168">
          <cell r="B168" t="str">
            <v>LSE4781</v>
          </cell>
          <cell r="C168" t="str">
            <v>581-06-02</v>
          </cell>
          <cell r="D168" t="str">
            <v>MA503 0A</v>
          </cell>
          <cell r="E168" t="str">
            <v>RW32</v>
          </cell>
          <cell r="F168">
            <v>660</v>
          </cell>
          <cell r="G168">
            <v>660</v>
          </cell>
        </row>
        <row r="169">
          <cell r="B169" t="str">
            <v>LSE4621</v>
          </cell>
          <cell r="C169" t="str">
            <v>581-06-16</v>
          </cell>
          <cell r="D169" t="str">
            <v>MA503 0A</v>
          </cell>
          <cell r="E169" t="str">
            <v>SW49</v>
          </cell>
          <cell r="F169">
            <v>660</v>
          </cell>
          <cell r="G169">
            <v>660</v>
          </cell>
        </row>
        <row r="170">
          <cell r="B170" t="str">
            <v>LSE4635</v>
          </cell>
          <cell r="C170" t="str">
            <v>581-06-16</v>
          </cell>
          <cell r="D170" t="str">
            <v>MA503 0A</v>
          </cell>
          <cell r="E170" t="str">
            <v>SW49</v>
          </cell>
          <cell r="F170">
            <v>660</v>
          </cell>
          <cell r="G170">
            <v>1980</v>
          </cell>
        </row>
        <row r="171">
          <cell r="B171" t="str">
            <v>LSE4635</v>
          </cell>
          <cell r="C171" t="str">
            <v>581-06-16</v>
          </cell>
          <cell r="D171" t="str">
            <v>MA503 0A</v>
          </cell>
          <cell r="E171" t="str">
            <v>SW49</v>
          </cell>
          <cell r="F171">
            <v>660</v>
          </cell>
        </row>
        <row r="172">
          <cell r="B172" t="str">
            <v>LSE4635</v>
          </cell>
          <cell r="C172" t="str">
            <v>581-06-16</v>
          </cell>
          <cell r="D172" t="str">
            <v>MA503 0A</v>
          </cell>
          <cell r="E172" t="str">
            <v>SW49</v>
          </cell>
          <cell r="F172">
            <v>660</v>
          </cell>
        </row>
        <row r="173">
          <cell r="B173" t="str">
            <v>LSE4639</v>
          </cell>
          <cell r="C173" t="str">
            <v>581-06-16</v>
          </cell>
          <cell r="D173" t="str">
            <v>MA503 0A</v>
          </cell>
          <cell r="E173" t="str">
            <v>SW49</v>
          </cell>
          <cell r="F173">
            <v>660</v>
          </cell>
          <cell r="G173">
            <v>2640</v>
          </cell>
        </row>
        <row r="174">
          <cell r="B174" t="str">
            <v>LSE4639</v>
          </cell>
          <cell r="C174" t="str">
            <v>581-06-16</v>
          </cell>
          <cell r="D174" t="str">
            <v>MA503 0A</v>
          </cell>
          <cell r="E174" t="str">
            <v>SW49</v>
          </cell>
          <cell r="F174">
            <v>660</v>
          </cell>
        </row>
        <row r="175">
          <cell r="B175" t="str">
            <v>LSE4639</v>
          </cell>
          <cell r="C175" t="str">
            <v>581-06-16</v>
          </cell>
          <cell r="D175" t="str">
            <v>MA503 0A</v>
          </cell>
          <cell r="E175" t="str">
            <v>SW49</v>
          </cell>
          <cell r="F175">
            <v>660</v>
          </cell>
        </row>
        <row r="176">
          <cell r="B176" t="str">
            <v>LSE4639</v>
          </cell>
          <cell r="C176" t="str">
            <v>581-06-16</v>
          </cell>
          <cell r="D176" t="str">
            <v>MA503 0A</v>
          </cell>
          <cell r="E176" t="str">
            <v>SW49</v>
          </cell>
          <cell r="F176">
            <v>660</v>
          </cell>
        </row>
        <row r="177">
          <cell r="B177" t="str">
            <v>LSE4701</v>
          </cell>
          <cell r="C177" t="str">
            <v>581-06-16</v>
          </cell>
          <cell r="D177" t="str">
            <v>MA503 0A</v>
          </cell>
          <cell r="E177" t="str">
            <v>SW49</v>
          </cell>
          <cell r="F177">
            <v>660</v>
          </cell>
          <cell r="G177">
            <v>1320</v>
          </cell>
        </row>
        <row r="178">
          <cell r="B178" t="str">
            <v>LSE4701</v>
          </cell>
          <cell r="C178" t="str">
            <v>581-06-16</v>
          </cell>
          <cell r="D178" t="str">
            <v>MA503 0A</v>
          </cell>
          <cell r="E178" t="str">
            <v>SW49</v>
          </cell>
          <cell r="F178">
            <v>660</v>
          </cell>
        </row>
        <row r="179">
          <cell r="B179" t="str">
            <v>LSE4722</v>
          </cell>
          <cell r="C179" t="str">
            <v>581-06-16</v>
          </cell>
          <cell r="D179" t="str">
            <v>MA503 0A</v>
          </cell>
          <cell r="E179" t="str">
            <v>SW49</v>
          </cell>
          <cell r="F179">
            <v>660</v>
          </cell>
          <cell r="G179">
            <v>7920</v>
          </cell>
        </row>
        <row r="180">
          <cell r="B180" t="str">
            <v>LSE4722</v>
          </cell>
          <cell r="C180" t="str">
            <v>581-06-16</v>
          </cell>
          <cell r="D180" t="str">
            <v>MA503 0A</v>
          </cell>
          <cell r="E180" t="str">
            <v>SW49</v>
          </cell>
          <cell r="F180">
            <v>660</v>
          </cell>
        </row>
        <row r="181">
          <cell r="B181" t="str">
            <v>LSE4722</v>
          </cell>
          <cell r="C181" t="str">
            <v>581-06-16</v>
          </cell>
          <cell r="D181" t="str">
            <v>MA503 0A</v>
          </cell>
          <cell r="E181" t="str">
            <v>SW49</v>
          </cell>
          <cell r="F181">
            <v>660</v>
          </cell>
        </row>
        <row r="182">
          <cell r="B182" t="str">
            <v>LSE4722</v>
          </cell>
          <cell r="C182" t="str">
            <v>581-06-16</v>
          </cell>
          <cell r="D182" t="str">
            <v>MA503 0A</v>
          </cell>
          <cell r="E182" t="str">
            <v>SW49</v>
          </cell>
          <cell r="F182">
            <v>660</v>
          </cell>
        </row>
        <row r="183">
          <cell r="B183" t="str">
            <v>LSE4722</v>
          </cell>
          <cell r="C183" t="str">
            <v>581-06-16</v>
          </cell>
          <cell r="D183" t="str">
            <v>MA503 0A</v>
          </cell>
          <cell r="E183" t="str">
            <v>SW49</v>
          </cell>
          <cell r="F183">
            <v>660</v>
          </cell>
        </row>
        <row r="184">
          <cell r="B184" t="str">
            <v>LSE4722</v>
          </cell>
          <cell r="C184" t="str">
            <v>581-06-16</v>
          </cell>
          <cell r="D184" t="str">
            <v>MA503 0A</v>
          </cell>
          <cell r="E184" t="str">
            <v>SW49</v>
          </cell>
          <cell r="F184">
            <v>660</v>
          </cell>
        </row>
        <row r="185">
          <cell r="B185" t="str">
            <v>LSE4722</v>
          </cell>
          <cell r="C185" t="str">
            <v>581-06-16</v>
          </cell>
          <cell r="D185" t="str">
            <v>MA503 0A</v>
          </cell>
          <cell r="E185" t="str">
            <v>SW49</v>
          </cell>
          <cell r="F185">
            <v>660</v>
          </cell>
        </row>
        <row r="186">
          <cell r="B186" t="str">
            <v>LSE4722</v>
          </cell>
          <cell r="C186" t="str">
            <v>581-06-16</v>
          </cell>
          <cell r="D186" t="str">
            <v>MA503 0A</v>
          </cell>
          <cell r="E186" t="str">
            <v>SW49</v>
          </cell>
          <cell r="F186">
            <v>660</v>
          </cell>
        </row>
        <row r="187">
          <cell r="B187" t="str">
            <v>LSE4722</v>
          </cell>
          <cell r="C187" t="str">
            <v>581-06-16</v>
          </cell>
          <cell r="D187" t="str">
            <v>MA503 0A</v>
          </cell>
          <cell r="E187" t="str">
            <v>SW49</v>
          </cell>
          <cell r="F187">
            <v>660</v>
          </cell>
        </row>
        <row r="188">
          <cell r="B188" t="str">
            <v>LSE4722</v>
          </cell>
          <cell r="C188" t="str">
            <v>581-06-16</v>
          </cell>
          <cell r="D188" t="str">
            <v>MA503 0A</v>
          </cell>
          <cell r="E188" t="str">
            <v>SW49</v>
          </cell>
          <cell r="F188">
            <v>660</v>
          </cell>
        </row>
        <row r="189">
          <cell r="B189" t="str">
            <v>LSE4722</v>
          </cell>
          <cell r="C189" t="str">
            <v>581-06-16</v>
          </cell>
          <cell r="D189" t="str">
            <v>MA503 0A</v>
          </cell>
          <cell r="E189" t="str">
            <v>SW49</v>
          </cell>
          <cell r="F189">
            <v>660</v>
          </cell>
        </row>
        <row r="190">
          <cell r="B190" t="str">
            <v>LSE4722</v>
          </cell>
          <cell r="C190" t="str">
            <v>581-06-16</v>
          </cell>
          <cell r="D190" t="str">
            <v>MA503 0A</v>
          </cell>
          <cell r="E190" t="str">
            <v>SW49</v>
          </cell>
          <cell r="F190">
            <v>660</v>
          </cell>
        </row>
        <row r="191">
          <cell r="B191" t="str">
            <v>LSE4714</v>
          </cell>
          <cell r="C191" t="str">
            <v>581-06-16</v>
          </cell>
          <cell r="D191" t="str">
            <v>MA503 0A</v>
          </cell>
          <cell r="E191" t="str">
            <v>SW49</v>
          </cell>
          <cell r="F191">
            <v>660</v>
          </cell>
          <cell r="G191">
            <v>1980</v>
          </cell>
        </row>
        <row r="192">
          <cell r="B192" t="str">
            <v>LSE4714</v>
          </cell>
          <cell r="C192" t="str">
            <v>581-06-16</v>
          </cell>
          <cell r="D192" t="str">
            <v>MA503 0A</v>
          </cell>
          <cell r="E192" t="str">
            <v>SW49</v>
          </cell>
          <cell r="F192">
            <v>660</v>
          </cell>
        </row>
        <row r="193">
          <cell r="B193" t="str">
            <v>LSE4714</v>
          </cell>
          <cell r="C193" t="str">
            <v>581-06-16</v>
          </cell>
          <cell r="D193" t="str">
            <v>MA503 0A</v>
          </cell>
          <cell r="E193" t="str">
            <v>SW49</v>
          </cell>
          <cell r="F193">
            <v>660</v>
          </cell>
        </row>
        <row r="194">
          <cell r="B194" t="str">
            <v>LSE4732</v>
          </cell>
          <cell r="C194" t="str">
            <v>581-06-16</v>
          </cell>
          <cell r="D194" t="str">
            <v>MA503 0A</v>
          </cell>
          <cell r="E194" t="str">
            <v>SW49</v>
          </cell>
          <cell r="F194">
            <v>660</v>
          </cell>
          <cell r="G194">
            <v>7260</v>
          </cell>
        </row>
        <row r="195">
          <cell r="B195" t="str">
            <v>LSE4732</v>
          </cell>
          <cell r="C195" t="str">
            <v>581-06-16</v>
          </cell>
          <cell r="D195" t="str">
            <v>MA503 0A</v>
          </cell>
          <cell r="E195" t="str">
            <v>SW49</v>
          </cell>
          <cell r="F195">
            <v>660</v>
          </cell>
        </row>
        <row r="196">
          <cell r="B196" t="str">
            <v>LSE4732</v>
          </cell>
          <cell r="C196" t="str">
            <v>581-06-16</v>
          </cell>
          <cell r="D196" t="str">
            <v>MA503 0A</v>
          </cell>
          <cell r="E196" t="str">
            <v>SW49</v>
          </cell>
          <cell r="F196">
            <v>660</v>
          </cell>
        </row>
        <row r="197">
          <cell r="B197" t="str">
            <v>LSE4732</v>
          </cell>
          <cell r="C197" t="str">
            <v>581-06-16</v>
          </cell>
          <cell r="D197" t="str">
            <v>MA503 0A</v>
          </cell>
          <cell r="E197" t="str">
            <v>SW49</v>
          </cell>
          <cell r="F197">
            <v>660</v>
          </cell>
        </row>
        <row r="198">
          <cell r="B198" t="str">
            <v>LSE4732</v>
          </cell>
          <cell r="C198" t="str">
            <v>581-06-16</v>
          </cell>
          <cell r="D198" t="str">
            <v>MA503 0A</v>
          </cell>
          <cell r="E198" t="str">
            <v>SW49</v>
          </cell>
          <cell r="F198">
            <v>660</v>
          </cell>
        </row>
        <row r="199">
          <cell r="B199" t="str">
            <v>LSE4732</v>
          </cell>
          <cell r="C199" t="str">
            <v>581-06-16</v>
          </cell>
          <cell r="D199" t="str">
            <v>MA503 0A</v>
          </cell>
          <cell r="E199" t="str">
            <v>SW49</v>
          </cell>
          <cell r="F199">
            <v>660</v>
          </cell>
        </row>
        <row r="200">
          <cell r="B200" t="str">
            <v>LSE4732</v>
          </cell>
          <cell r="C200" t="str">
            <v>581-06-16</v>
          </cell>
          <cell r="D200" t="str">
            <v>MA503 0A</v>
          </cell>
          <cell r="E200" t="str">
            <v>SW49</v>
          </cell>
          <cell r="F200">
            <v>660</v>
          </cell>
        </row>
        <row r="201">
          <cell r="B201" t="str">
            <v>LSE4732</v>
          </cell>
          <cell r="C201" t="str">
            <v>581-06-16</v>
          </cell>
          <cell r="D201" t="str">
            <v>MA503 0A</v>
          </cell>
          <cell r="E201" t="str">
            <v>SW49</v>
          </cell>
          <cell r="F201">
            <v>660</v>
          </cell>
        </row>
        <row r="202">
          <cell r="B202" t="str">
            <v>LSE4732</v>
          </cell>
          <cell r="C202" t="str">
            <v>581-06-16</v>
          </cell>
          <cell r="D202" t="str">
            <v>MA503 0A</v>
          </cell>
          <cell r="E202" t="str">
            <v>SW49</v>
          </cell>
          <cell r="F202">
            <v>660</v>
          </cell>
        </row>
        <row r="203">
          <cell r="B203" t="str">
            <v>LSE4732</v>
          </cell>
          <cell r="C203" t="str">
            <v>581-06-16</v>
          </cell>
          <cell r="D203" t="str">
            <v>MA503 0A</v>
          </cell>
          <cell r="E203" t="str">
            <v>SW49</v>
          </cell>
          <cell r="F203">
            <v>660</v>
          </cell>
        </row>
        <row r="204">
          <cell r="B204" t="str">
            <v>LSE4732</v>
          </cell>
          <cell r="C204" t="str">
            <v>581-06-16</v>
          </cell>
          <cell r="D204" t="str">
            <v>MA503 0A</v>
          </cell>
          <cell r="E204" t="str">
            <v>SW49</v>
          </cell>
          <cell r="F204">
            <v>660</v>
          </cell>
        </row>
        <row r="205">
          <cell r="B205" t="str">
            <v>LSE4743</v>
          </cell>
          <cell r="C205" t="str">
            <v>581-06-16</v>
          </cell>
          <cell r="D205" t="str">
            <v>MA503 0A</v>
          </cell>
          <cell r="E205" t="str">
            <v>SW49</v>
          </cell>
          <cell r="F205">
            <v>660</v>
          </cell>
          <cell r="G205">
            <v>1980</v>
          </cell>
        </row>
        <row r="206">
          <cell r="B206" t="str">
            <v>LSE4743</v>
          </cell>
          <cell r="C206" t="str">
            <v>581-06-16</v>
          </cell>
          <cell r="D206" t="str">
            <v>MA503 0A</v>
          </cell>
          <cell r="E206" t="str">
            <v>SW49</v>
          </cell>
          <cell r="F206">
            <v>660</v>
          </cell>
        </row>
        <row r="207">
          <cell r="B207" t="str">
            <v>LSE4743</v>
          </cell>
          <cell r="C207" t="str">
            <v>581-06-16</v>
          </cell>
          <cell r="D207" t="str">
            <v>MA503 0A</v>
          </cell>
          <cell r="E207" t="str">
            <v>SW49</v>
          </cell>
          <cell r="F207">
            <v>660</v>
          </cell>
        </row>
        <row r="208">
          <cell r="B208" t="str">
            <v>LSE4751</v>
          </cell>
          <cell r="C208" t="str">
            <v>581-06-16</v>
          </cell>
          <cell r="D208" t="str">
            <v>MA503 0A</v>
          </cell>
          <cell r="E208" t="str">
            <v>SW49</v>
          </cell>
          <cell r="F208">
            <v>660</v>
          </cell>
          <cell r="G208">
            <v>2640</v>
          </cell>
        </row>
        <row r="209">
          <cell r="B209" t="str">
            <v>LSE4751</v>
          </cell>
          <cell r="C209" t="str">
            <v>581-06-16</v>
          </cell>
          <cell r="D209" t="str">
            <v>MA503 0A</v>
          </cell>
          <cell r="E209" t="str">
            <v>SW49</v>
          </cell>
          <cell r="F209">
            <v>660</v>
          </cell>
        </row>
        <row r="210">
          <cell r="B210" t="str">
            <v>LSE4751</v>
          </cell>
          <cell r="C210" t="str">
            <v>581-06-16</v>
          </cell>
          <cell r="D210" t="str">
            <v>MA503 0A</v>
          </cell>
          <cell r="E210" t="str">
            <v>SW49</v>
          </cell>
          <cell r="F210">
            <v>660</v>
          </cell>
        </row>
        <row r="211">
          <cell r="B211" t="str">
            <v>LSE4751</v>
          </cell>
          <cell r="C211" t="str">
            <v>581-06-16</v>
          </cell>
          <cell r="D211" t="str">
            <v>MA503 0A</v>
          </cell>
          <cell r="E211" t="str">
            <v>SW49</v>
          </cell>
          <cell r="F211">
            <v>660</v>
          </cell>
        </row>
        <row r="212">
          <cell r="B212" t="str">
            <v>LSE4763</v>
          </cell>
          <cell r="C212" t="str">
            <v>581-06-16</v>
          </cell>
          <cell r="D212" t="str">
            <v>MA503 0A</v>
          </cell>
          <cell r="E212" t="str">
            <v>SW49</v>
          </cell>
          <cell r="F212">
            <v>660</v>
          </cell>
          <cell r="G212">
            <v>2640</v>
          </cell>
        </row>
        <row r="213">
          <cell r="B213" t="str">
            <v>LSE4763</v>
          </cell>
          <cell r="C213" t="str">
            <v>581-06-16</v>
          </cell>
          <cell r="D213" t="str">
            <v>MA503 0A</v>
          </cell>
          <cell r="E213" t="str">
            <v>SW49</v>
          </cell>
          <cell r="F213">
            <v>660</v>
          </cell>
        </row>
        <row r="214">
          <cell r="B214" t="str">
            <v>LSE4763</v>
          </cell>
          <cell r="C214" t="str">
            <v>581-06-16</v>
          </cell>
          <cell r="D214" t="str">
            <v>MA503 0A</v>
          </cell>
          <cell r="E214" t="str">
            <v>SW49</v>
          </cell>
          <cell r="F214">
            <v>660</v>
          </cell>
        </row>
        <row r="215">
          <cell r="B215" t="str">
            <v>LSE4763</v>
          </cell>
          <cell r="C215" t="str">
            <v>581-06-16</v>
          </cell>
          <cell r="D215" t="str">
            <v>MA503 0A</v>
          </cell>
          <cell r="E215" t="str">
            <v>SW49</v>
          </cell>
          <cell r="F215">
            <v>660</v>
          </cell>
        </row>
        <row r="216">
          <cell r="B216" t="str">
            <v>LSE4770</v>
          </cell>
          <cell r="C216" t="str">
            <v>581-06-16</v>
          </cell>
          <cell r="D216" t="str">
            <v>MA503 0A</v>
          </cell>
          <cell r="E216" t="str">
            <v>SW49</v>
          </cell>
          <cell r="F216">
            <v>660</v>
          </cell>
          <cell r="G216">
            <v>660</v>
          </cell>
        </row>
        <row r="217">
          <cell r="B217" t="str">
            <v>LSE4774</v>
          </cell>
          <cell r="C217" t="str">
            <v>581-06-16</v>
          </cell>
          <cell r="D217" t="str">
            <v>MA503 0A</v>
          </cell>
          <cell r="E217" t="str">
            <v>SW49</v>
          </cell>
          <cell r="F217">
            <v>660</v>
          </cell>
          <cell r="G217">
            <v>660</v>
          </cell>
        </row>
        <row r="218">
          <cell r="B218" t="str">
            <v>LSE4775</v>
          </cell>
          <cell r="C218" t="str">
            <v>581-06-16</v>
          </cell>
          <cell r="D218" t="str">
            <v>MA503 0A</v>
          </cell>
          <cell r="E218" t="str">
            <v>SW49</v>
          </cell>
          <cell r="F218">
            <v>660</v>
          </cell>
          <cell r="G218">
            <v>1980</v>
          </cell>
        </row>
        <row r="219">
          <cell r="B219" t="str">
            <v>LSE4775</v>
          </cell>
          <cell r="C219" t="str">
            <v>581-06-16</v>
          </cell>
          <cell r="D219" t="str">
            <v>MA503 0A</v>
          </cell>
          <cell r="E219" t="str">
            <v>SW49</v>
          </cell>
          <cell r="F219">
            <v>660</v>
          </cell>
        </row>
        <row r="220">
          <cell r="B220" t="str">
            <v>LSE4775</v>
          </cell>
          <cell r="C220" t="str">
            <v>581-06-16</v>
          </cell>
          <cell r="D220" t="str">
            <v>MA503 0A</v>
          </cell>
          <cell r="E220" t="str">
            <v>SW49</v>
          </cell>
          <cell r="F220">
            <v>660</v>
          </cell>
        </row>
        <row r="221">
          <cell r="B221" t="str">
            <v>LSE4779</v>
          </cell>
          <cell r="C221" t="str">
            <v>581-06-16</v>
          </cell>
          <cell r="D221" t="str">
            <v>MA503 0A</v>
          </cell>
          <cell r="E221" t="str">
            <v>SW49</v>
          </cell>
          <cell r="F221">
            <v>660</v>
          </cell>
        </row>
        <row r="222">
          <cell r="B222" t="str">
            <v>LSE4779</v>
          </cell>
          <cell r="C222" t="str">
            <v>581-06-16</v>
          </cell>
          <cell r="D222" t="str">
            <v>MA503 0A</v>
          </cell>
          <cell r="E222" t="str">
            <v>SW49</v>
          </cell>
          <cell r="F222">
            <v>660</v>
          </cell>
        </row>
        <row r="223">
          <cell r="B223" t="str">
            <v>LSE4780</v>
          </cell>
          <cell r="C223" t="str">
            <v>582-06-16</v>
          </cell>
          <cell r="D223" t="str">
            <v>MA473 0B</v>
          </cell>
          <cell r="E223" t="str">
            <v>SW49</v>
          </cell>
          <cell r="F223">
            <v>660</v>
          </cell>
          <cell r="G223">
            <v>1320</v>
          </cell>
        </row>
        <row r="224">
          <cell r="B224" t="str">
            <v>LSE4780</v>
          </cell>
          <cell r="C224" t="str">
            <v>582-06-16</v>
          </cell>
          <cell r="D224" t="str">
            <v>MA473 0B</v>
          </cell>
          <cell r="E224" t="str">
            <v>SW49</v>
          </cell>
          <cell r="F224">
            <v>660</v>
          </cell>
        </row>
        <row r="225">
          <cell r="B225" t="str">
            <v>LSE4785</v>
          </cell>
          <cell r="C225" t="str">
            <v>582-06-16</v>
          </cell>
          <cell r="D225" t="str">
            <v>MA473 0B</v>
          </cell>
          <cell r="E225" t="str">
            <v>SW49</v>
          </cell>
          <cell r="F225">
            <v>660</v>
          </cell>
          <cell r="G225">
            <v>1320</v>
          </cell>
        </row>
        <row r="226">
          <cell r="B226" t="str">
            <v>LSE4785</v>
          </cell>
          <cell r="C226" t="str">
            <v>582-06-16</v>
          </cell>
          <cell r="D226" t="str">
            <v>MA473 0B</v>
          </cell>
          <cell r="E226" t="str">
            <v>SW49</v>
          </cell>
          <cell r="F226">
            <v>660</v>
          </cell>
        </row>
        <row r="227">
          <cell r="B227" t="str">
            <v>LSE4777</v>
          </cell>
          <cell r="C227" t="str">
            <v>582-06-16</v>
          </cell>
          <cell r="D227" t="str">
            <v>MA473 0B</v>
          </cell>
          <cell r="E227" t="str">
            <v>SW49</v>
          </cell>
          <cell r="F227">
            <v>660</v>
          </cell>
          <cell r="G227">
            <v>2640</v>
          </cell>
        </row>
        <row r="229">
          <cell r="B229" t="str">
            <v>LSANZ4673</v>
          </cell>
          <cell r="C229" t="str">
            <v>78500-0220</v>
          </cell>
          <cell r="D229" t="str">
            <v>JA495 0A</v>
          </cell>
          <cell r="E229" t="str">
            <v>TW21</v>
          </cell>
          <cell r="F229">
            <v>240</v>
          </cell>
        </row>
        <row r="230">
          <cell r="B230" t="str">
            <v>LSANZ4673</v>
          </cell>
          <cell r="C230" t="str">
            <v>78500-0220</v>
          </cell>
          <cell r="D230" t="str">
            <v>JA495 0A</v>
          </cell>
          <cell r="E230" t="str">
            <v>TW21</v>
          </cell>
          <cell r="F230">
            <v>240</v>
          </cell>
        </row>
        <row r="231">
          <cell r="B231" t="str">
            <v>LSANZ4673</v>
          </cell>
          <cell r="C231" t="str">
            <v>78500-0220</v>
          </cell>
          <cell r="D231" t="str">
            <v>JA495 0A</v>
          </cell>
          <cell r="E231" t="str">
            <v>TW21</v>
          </cell>
          <cell r="F231">
            <v>186</v>
          </cell>
        </row>
        <row r="232">
          <cell r="B232" t="str">
            <v>LSANZ4673</v>
          </cell>
          <cell r="C232" t="str">
            <v>78500-0220</v>
          </cell>
          <cell r="D232" t="str">
            <v>JA495 0A</v>
          </cell>
          <cell r="E232" t="str">
            <v>TW21</v>
          </cell>
          <cell r="F232">
            <v>186</v>
          </cell>
        </row>
        <row r="233">
          <cell r="B233" t="str">
            <v>LSANZ4673</v>
          </cell>
          <cell r="C233" t="str">
            <v>78500-0220</v>
          </cell>
          <cell r="D233" t="str">
            <v>JA495 0A</v>
          </cell>
          <cell r="E233" t="str">
            <v>TW21</v>
          </cell>
          <cell r="F233">
            <v>124</v>
          </cell>
        </row>
        <row r="234">
          <cell r="B234" t="str">
            <v>LSANZ4689</v>
          </cell>
          <cell r="C234" t="str">
            <v>70500-8520</v>
          </cell>
          <cell r="D234" t="str">
            <v>JA494 0A</v>
          </cell>
          <cell r="E234" t="str">
            <v>TW20</v>
          </cell>
          <cell r="F234">
            <v>40</v>
          </cell>
          <cell r="G234">
            <v>1232</v>
          </cell>
        </row>
        <row r="235">
          <cell r="B235" t="str">
            <v>LSANZ4690</v>
          </cell>
          <cell r="C235" t="str">
            <v>70500-8575</v>
          </cell>
          <cell r="D235" t="str">
            <v>JA494 0A</v>
          </cell>
          <cell r="E235" t="str">
            <v>SB30</v>
          </cell>
          <cell r="F235">
            <v>40</v>
          </cell>
        </row>
        <row r="236">
          <cell r="B236" t="str">
            <v>LSANZ4691</v>
          </cell>
          <cell r="C236" t="str">
            <v>70500-8580</v>
          </cell>
          <cell r="D236" t="str">
            <v>JA494 0A</v>
          </cell>
          <cell r="E236" t="str">
            <v>SP03</v>
          </cell>
          <cell r="F236">
            <v>40</v>
          </cell>
        </row>
        <row r="237">
          <cell r="B237" t="str">
            <v>LSANZ4692</v>
          </cell>
          <cell r="C237" t="str">
            <v>78500-8520</v>
          </cell>
          <cell r="D237" t="str">
            <v>JA495 0A</v>
          </cell>
          <cell r="E237" t="str">
            <v>TW20</v>
          </cell>
          <cell r="F237">
            <v>40</v>
          </cell>
        </row>
        <row r="238">
          <cell r="B238" t="str">
            <v>LSANZ4693</v>
          </cell>
          <cell r="C238" t="str">
            <v>78500-8575</v>
          </cell>
          <cell r="D238" t="str">
            <v>JA495 0A</v>
          </cell>
          <cell r="E238" t="str">
            <v>SB30</v>
          </cell>
          <cell r="F238">
            <v>40</v>
          </cell>
        </row>
        <row r="239">
          <cell r="B239" t="str">
            <v>LSANZ4694</v>
          </cell>
          <cell r="C239" t="str">
            <v>78500-8580</v>
          </cell>
          <cell r="D239" t="str">
            <v>JA495 0A</v>
          </cell>
          <cell r="E239" t="str">
            <v>SP03</v>
          </cell>
          <cell r="F239">
            <v>40</v>
          </cell>
          <cell r="G239">
            <v>924</v>
          </cell>
        </row>
        <row r="240">
          <cell r="B240" t="str">
            <v>LSANZ4672</v>
          </cell>
          <cell r="C240" t="str">
            <v>70500-0220</v>
          </cell>
          <cell r="D240" t="str">
            <v>JA494 0A</v>
          </cell>
          <cell r="E240" t="str">
            <v>TW21</v>
          </cell>
          <cell r="F240">
            <v>180</v>
          </cell>
        </row>
        <row r="241">
          <cell r="B241" t="str">
            <v>LSANZ4672</v>
          </cell>
          <cell r="C241" t="str">
            <v>70500-0220</v>
          </cell>
          <cell r="D241" t="str">
            <v>JA494 0A</v>
          </cell>
          <cell r="E241" t="str">
            <v>TW21</v>
          </cell>
          <cell r="F241">
            <v>180</v>
          </cell>
        </row>
        <row r="242">
          <cell r="B242" t="str">
            <v>LSANZ4672</v>
          </cell>
          <cell r="C242" t="str">
            <v>70500-0220</v>
          </cell>
          <cell r="D242" t="str">
            <v>JA494 0A</v>
          </cell>
          <cell r="E242" t="str">
            <v>TW21</v>
          </cell>
          <cell r="F242">
            <v>186</v>
          </cell>
        </row>
        <row r="243">
          <cell r="B243" t="str">
            <v>LSANZ4672</v>
          </cell>
          <cell r="C243" t="str">
            <v>70500-0220</v>
          </cell>
          <cell r="D243" t="str">
            <v>JA494 0A</v>
          </cell>
          <cell r="E243" t="str">
            <v>TW21</v>
          </cell>
          <cell r="F243">
            <v>320</v>
          </cell>
        </row>
        <row r="244">
          <cell r="B244" t="str">
            <v>LSANZ4708</v>
          </cell>
          <cell r="C244" t="str">
            <v>70500-8520</v>
          </cell>
          <cell r="D244" t="str">
            <v>JA494 0A</v>
          </cell>
          <cell r="E244" t="str">
            <v>TW20</v>
          </cell>
          <cell r="F244">
            <v>180</v>
          </cell>
        </row>
        <row r="245">
          <cell r="B245" t="str">
            <v>LSANZ4708</v>
          </cell>
          <cell r="C245" t="str">
            <v>70500-8520</v>
          </cell>
          <cell r="D245" t="str">
            <v>JA494 0A</v>
          </cell>
          <cell r="E245" t="str">
            <v>TW20</v>
          </cell>
          <cell r="F245">
            <v>180</v>
          </cell>
        </row>
        <row r="246">
          <cell r="B246" t="str">
            <v>LSANZ4708</v>
          </cell>
          <cell r="C246" t="str">
            <v>70500-8520</v>
          </cell>
          <cell r="D246" t="str">
            <v>JA494 0A</v>
          </cell>
          <cell r="E246" t="str">
            <v>TW20</v>
          </cell>
          <cell r="F246">
            <v>156</v>
          </cell>
        </row>
        <row r="247">
          <cell r="B247" t="str">
            <v>LSANZ4709</v>
          </cell>
          <cell r="C247" t="str">
            <v>70500-8575</v>
          </cell>
          <cell r="D247" t="str">
            <v>JA494 0A</v>
          </cell>
          <cell r="E247" t="str">
            <v>SB30</v>
          </cell>
          <cell r="F247">
            <v>180</v>
          </cell>
        </row>
        <row r="248">
          <cell r="B248" t="str">
            <v>LSANZ4709</v>
          </cell>
          <cell r="C248" t="str">
            <v>70500-8575</v>
          </cell>
          <cell r="D248" t="str">
            <v>JA494 0A</v>
          </cell>
          <cell r="E248" t="str">
            <v>SB30</v>
          </cell>
          <cell r="F248">
            <v>180</v>
          </cell>
        </row>
        <row r="249">
          <cell r="B249" t="str">
            <v>LSANZ4709</v>
          </cell>
          <cell r="C249" t="str">
            <v>70500-8575</v>
          </cell>
          <cell r="D249" t="str">
            <v>JA494 0A</v>
          </cell>
          <cell r="E249" t="str">
            <v>SB30</v>
          </cell>
          <cell r="F249">
            <v>156</v>
          </cell>
        </row>
        <row r="251">
          <cell r="B251" t="str">
            <v>LSANZ4671</v>
          </cell>
          <cell r="C251" t="str">
            <v>78500-0201</v>
          </cell>
          <cell r="D251" t="str">
            <v>JA495 0A</v>
          </cell>
          <cell r="E251" t="str">
            <v>RW15</v>
          </cell>
          <cell r="F251">
            <v>180</v>
          </cell>
          <cell r="G251">
            <v>924</v>
          </cell>
        </row>
        <row r="252">
          <cell r="B252" t="str">
            <v>LSANZ4711</v>
          </cell>
          <cell r="C252" t="str">
            <v>78500-8520</v>
          </cell>
          <cell r="D252" t="str">
            <v>JA495 0A</v>
          </cell>
          <cell r="E252" t="str">
            <v>TW20</v>
          </cell>
          <cell r="F252">
            <v>208</v>
          </cell>
          <cell r="G252">
            <v>308</v>
          </cell>
        </row>
        <row r="253">
          <cell r="B253" t="str">
            <v>LSANZ4711</v>
          </cell>
          <cell r="C253" t="str">
            <v>78500-8520</v>
          </cell>
          <cell r="D253" t="str">
            <v>JA495 0A</v>
          </cell>
          <cell r="E253" t="str">
            <v>TW20</v>
          </cell>
          <cell r="F253">
            <v>100</v>
          </cell>
        </row>
        <row r="254">
          <cell r="B254" t="str">
            <v>LSANZ4712</v>
          </cell>
          <cell r="C254" t="str">
            <v>78500-8575</v>
          </cell>
          <cell r="D254" t="str">
            <v>JA495 0A</v>
          </cell>
          <cell r="E254" t="str">
            <v>SB30</v>
          </cell>
          <cell r="F254">
            <v>150</v>
          </cell>
          <cell r="G254">
            <v>1190</v>
          </cell>
        </row>
        <row r="255">
          <cell r="B255" t="str">
            <v>LSANZ4671</v>
          </cell>
          <cell r="C255" t="str">
            <v>78500-0201</v>
          </cell>
          <cell r="D255" t="str">
            <v>JA495 0A</v>
          </cell>
          <cell r="E255" t="str">
            <v>RW15</v>
          </cell>
          <cell r="F255">
            <v>186</v>
          </cell>
        </row>
        <row r="257">
          <cell r="B257" t="str">
            <v>CAR2254</v>
          </cell>
          <cell r="C257" t="str">
            <v>755 PB</v>
          </cell>
          <cell r="D257" t="str">
            <v>MA498 0A</v>
          </cell>
          <cell r="E257" t="str">
            <v>SW11</v>
          </cell>
          <cell r="F257">
            <v>120</v>
          </cell>
          <cell r="G257">
            <v>3036</v>
          </cell>
        </row>
        <row r="258">
          <cell r="B258" t="str">
            <v>CAR2254</v>
          </cell>
          <cell r="C258" t="str">
            <v>755 PB</v>
          </cell>
          <cell r="D258" t="str">
            <v>MA498 0A</v>
          </cell>
          <cell r="E258" t="str">
            <v>SW11</v>
          </cell>
          <cell r="F258">
            <v>600</v>
          </cell>
        </row>
        <row r="259">
          <cell r="B259" t="str">
            <v>CAR2254</v>
          </cell>
          <cell r="C259" t="str">
            <v>755 PB</v>
          </cell>
          <cell r="D259" t="str">
            <v>MA498 0A</v>
          </cell>
          <cell r="E259" t="str">
            <v>SW11</v>
          </cell>
          <cell r="F259">
            <v>600</v>
          </cell>
        </row>
        <row r="260">
          <cell r="B260" t="str">
            <v>CAR2254</v>
          </cell>
          <cell r="C260" t="str">
            <v>755 PB</v>
          </cell>
          <cell r="D260" t="str">
            <v>MA498 0A</v>
          </cell>
          <cell r="E260" t="str">
            <v>SW11</v>
          </cell>
          <cell r="F260">
            <v>600</v>
          </cell>
        </row>
        <row r="261">
          <cell r="B261" t="str">
            <v>CAR2254</v>
          </cell>
          <cell r="C261" t="str">
            <v>755 PB</v>
          </cell>
          <cell r="D261" t="str">
            <v>MA498 0A</v>
          </cell>
          <cell r="E261" t="str">
            <v>SW11</v>
          </cell>
          <cell r="F261">
            <v>620</v>
          </cell>
        </row>
        <row r="262">
          <cell r="B262" t="str">
            <v>CAR2254</v>
          </cell>
          <cell r="C262" t="str">
            <v>755 PB</v>
          </cell>
          <cell r="D262" t="str">
            <v>MA498 0A</v>
          </cell>
          <cell r="E262" t="str">
            <v>SW11</v>
          </cell>
          <cell r="F262">
            <v>496</v>
          </cell>
        </row>
        <row r="263">
          <cell r="B263" t="str">
            <v>WT0013</v>
          </cell>
          <cell r="C263" t="str">
            <v>NA</v>
          </cell>
          <cell r="D263" t="str">
            <v>Fillers</v>
          </cell>
          <cell r="E263" t="str">
            <v>Wash Trail</v>
          </cell>
          <cell r="F263">
            <v>500</v>
          </cell>
        </row>
        <row r="264">
          <cell r="B264" t="str">
            <v>WT0013</v>
          </cell>
          <cell r="C264" t="str">
            <v>NA</v>
          </cell>
          <cell r="D264" t="str">
            <v>Fillers</v>
          </cell>
          <cell r="E264" t="str">
            <v>Wash Trail</v>
          </cell>
          <cell r="F264">
            <v>500</v>
          </cell>
        </row>
        <row r="265">
          <cell r="B265" t="str">
            <v>WT0013</v>
          </cell>
          <cell r="C265" t="str">
            <v>NA</v>
          </cell>
          <cell r="D265" t="str">
            <v>Fillers</v>
          </cell>
          <cell r="E265" t="str">
            <v>Wash Trail</v>
          </cell>
          <cell r="F265">
            <v>500</v>
          </cell>
        </row>
        <row r="266">
          <cell r="B266" t="str">
            <v>WT0013</v>
          </cell>
          <cell r="C266" t="str">
            <v>NA</v>
          </cell>
          <cell r="D266" t="str">
            <v>Fillers</v>
          </cell>
          <cell r="E266" t="str">
            <v>Wash Trail</v>
          </cell>
          <cell r="F266">
            <v>500</v>
          </cell>
        </row>
        <row r="267">
          <cell r="B267" t="str">
            <v>SR285A</v>
          </cell>
          <cell r="C267" t="str">
            <v>3173 Bootcut</v>
          </cell>
          <cell r="D267" t="str">
            <v>MA506 0A</v>
          </cell>
          <cell r="E267" t="str">
            <v>SP06</v>
          </cell>
          <cell r="F267">
            <v>76</v>
          </cell>
        </row>
        <row r="268">
          <cell r="B268" t="str">
            <v>SR285B</v>
          </cell>
          <cell r="C268" t="str">
            <v>520 Bell Bottom</v>
          </cell>
          <cell r="D268" t="str">
            <v>WA507 0A</v>
          </cell>
          <cell r="E268" t="str">
            <v>SP06</v>
          </cell>
          <cell r="F268">
            <v>76</v>
          </cell>
        </row>
        <row r="270">
          <cell r="B270" t="str">
            <v>LSE4798</v>
          </cell>
          <cell r="C270" t="str">
            <v>583-06-16</v>
          </cell>
          <cell r="D270" t="str">
            <v>WA474 0A</v>
          </cell>
          <cell r="E270" t="str">
            <v>SW49</v>
          </cell>
          <cell r="F270">
            <v>660</v>
          </cell>
        </row>
        <row r="271">
          <cell r="B271" t="str">
            <v>LSE4815</v>
          </cell>
          <cell r="C271" t="str">
            <v>583-06-16</v>
          </cell>
          <cell r="D271" t="str">
            <v>WA474 0A</v>
          </cell>
          <cell r="E271" t="str">
            <v>SW49</v>
          </cell>
          <cell r="F271">
            <v>660</v>
          </cell>
          <cell r="G271">
            <v>660</v>
          </cell>
        </row>
        <row r="272">
          <cell r="B272" t="str">
            <v>LSE4815</v>
          </cell>
          <cell r="C272" t="str">
            <v>583-06-16</v>
          </cell>
          <cell r="D272" t="str">
            <v>WA474 0A</v>
          </cell>
          <cell r="E272" t="str">
            <v>SW49</v>
          </cell>
          <cell r="F272">
            <v>660</v>
          </cell>
        </row>
        <row r="273">
          <cell r="B273" t="str">
            <v>LSE4795</v>
          </cell>
          <cell r="C273" t="str">
            <v>583-06-16</v>
          </cell>
          <cell r="D273" t="str">
            <v>WA474 0A</v>
          </cell>
          <cell r="E273" t="str">
            <v>SW49</v>
          </cell>
          <cell r="F273">
            <v>660</v>
          </cell>
          <cell r="G273">
            <v>660</v>
          </cell>
        </row>
        <row r="274">
          <cell r="B274" t="str">
            <v>LSE4790</v>
          </cell>
          <cell r="C274" t="str">
            <v>583-06-02</v>
          </cell>
          <cell r="D274" t="str">
            <v>WA474 0A</v>
          </cell>
          <cell r="E274" t="str">
            <v>RW32</v>
          </cell>
          <cell r="F274">
            <v>660</v>
          </cell>
        </row>
        <row r="275">
          <cell r="B275" t="str">
            <v>LSE4804</v>
          </cell>
          <cell r="C275" t="str">
            <v>583-06-02</v>
          </cell>
          <cell r="D275" t="str">
            <v>WA474 0A</v>
          </cell>
          <cell r="E275" t="str">
            <v>RW32</v>
          </cell>
          <cell r="F275">
            <v>660</v>
          </cell>
          <cell r="G275">
            <v>660</v>
          </cell>
        </row>
        <row r="276">
          <cell r="B276" t="str">
            <v>LSE4813</v>
          </cell>
          <cell r="C276" t="str">
            <v>581-06-02</v>
          </cell>
          <cell r="D276" t="str">
            <v>MA503 0A</v>
          </cell>
          <cell r="E276" t="str">
            <v>RW32</v>
          </cell>
          <cell r="F276">
            <v>660</v>
          </cell>
          <cell r="G276">
            <v>3300</v>
          </cell>
        </row>
        <row r="277">
          <cell r="B277" t="str">
            <v>LSE4813</v>
          </cell>
          <cell r="C277" t="str">
            <v>581-06-02</v>
          </cell>
          <cell r="D277" t="str">
            <v>MA503 0A</v>
          </cell>
          <cell r="E277" t="str">
            <v>RW32</v>
          </cell>
          <cell r="F277">
            <v>660</v>
          </cell>
        </row>
        <row r="278">
          <cell r="B278" t="str">
            <v>LSE4813</v>
          </cell>
          <cell r="C278" t="str">
            <v>581-06-02</v>
          </cell>
          <cell r="D278" t="str">
            <v>MA503 0A</v>
          </cell>
          <cell r="E278" t="str">
            <v>RW32</v>
          </cell>
          <cell r="F278">
            <v>660</v>
          </cell>
        </row>
        <row r="279">
          <cell r="B279" t="str">
            <v>LSE4813</v>
          </cell>
          <cell r="C279" t="str">
            <v>581-06-02</v>
          </cell>
          <cell r="D279" t="str">
            <v>MA503 0A</v>
          </cell>
          <cell r="E279" t="str">
            <v>RW32</v>
          </cell>
          <cell r="F279">
            <v>660</v>
          </cell>
        </row>
        <row r="280">
          <cell r="B280" t="str">
            <v>LSE4813</v>
          </cell>
          <cell r="C280" t="str">
            <v>581-06-02</v>
          </cell>
          <cell r="D280" t="str">
            <v>MA503 0A</v>
          </cell>
          <cell r="E280" t="str">
            <v>RW32</v>
          </cell>
          <cell r="F280">
            <v>660</v>
          </cell>
        </row>
        <row r="281">
          <cell r="B281" t="str">
            <v>LSE4812</v>
          </cell>
          <cell r="C281" t="str">
            <v>581-06-16</v>
          </cell>
          <cell r="D281" t="str">
            <v>MA503 0A</v>
          </cell>
          <cell r="E281" t="str">
            <v>SW49</v>
          </cell>
          <cell r="F281">
            <v>660</v>
          </cell>
          <cell r="G281">
            <v>1320</v>
          </cell>
        </row>
        <row r="282">
          <cell r="B282" t="str">
            <v>LSE4812</v>
          </cell>
          <cell r="C282" t="str">
            <v>581-06-16</v>
          </cell>
          <cell r="D282" t="str">
            <v>MA503 0A</v>
          </cell>
          <cell r="E282" t="str">
            <v>SW49</v>
          </cell>
          <cell r="F282">
            <v>660</v>
          </cell>
        </row>
        <row r="283">
          <cell r="B283" t="str">
            <v>LSE4806</v>
          </cell>
          <cell r="C283" t="str">
            <v>581-06-02</v>
          </cell>
          <cell r="D283" t="str">
            <v>MA503 0A</v>
          </cell>
          <cell r="E283" t="str">
            <v>RW32</v>
          </cell>
          <cell r="F283">
            <v>660</v>
          </cell>
          <cell r="G283">
            <v>660</v>
          </cell>
        </row>
        <row r="284">
          <cell r="B284" t="str">
            <v>LSE4816</v>
          </cell>
          <cell r="C284" t="str">
            <v>581-06-02</v>
          </cell>
          <cell r="D284" t="str">
            <v>MA503 0A</v>
          </cell>
          <cell r="E284" t="str">
            <v>RW32</v>
          </cell>
          <cell r="F284">
            <v>660</v>
          </cell>
          <cell r="G284">
            <v>660</v>
          </cell>
        </row>
        <row r="285">
          <cell r="B285" t="str">
            <v>LSE4811</v>
          </cell>
          <cell r="C285" t="str">
            <v>521-02-16</v>
          </cell>
          <cell r="D285" t="str">
            <v>MA362 1A</v>
          </cell>
          <cell r="E285" t="str">
            <v>SW39</v>
          </cell>
          <cell r="F285">
            <v>660</v>
          </cell>
        </row>
        <row r="286">
          <cell r="B286" t="str">
            <v>LSE4791</v>
          </cell>
          <cell r="C286" t="str">
            <v>521-02-16</v>
          </cell>
          <cell r="D286" t="str">
            <v>MA362 1A</v>
          </cell>
          <cell r="E286" t="str">
            <v>SW39</v>
          </cell>
          <cell r="F286">
            <v>660</v>
          </cell>
          <cell r="G286">
            <v>1320</v>
          </cell>
        </row>
        <row r="287">
          <cell r="B287" t="str">
            <v>LSE4791</v>
          </cell>
          <cell r="C287" t="str">
            <v>521-02-16</v>
          </cell>
          <cell r="D287" t="str">
            <v>MA362 1A</v>
          </cell>
          <cell r="E287" t="str">
            <v>SW39</v>
          </cell>
          <cell r="F287">
            <v>660</v>
          </cell>
        </row>
        <row r="288">
          <cell r="B288" t="str">
            <v>LSE4818</v>
          </cell>
          <cell r="C288" t="str">
            <v>521-02-76</v>
          </cell>
          <cell r="D288" t="str">
            <v>MA362 1A</v>
          </cell>
          <cell r="E288" t="str">
            <v>SB16</v>
          </cell>
          <cell r="F288">
            <v>660</v>
          </cell>
          <cell r="G288">
            <v>990</v>
          </cell>
        </row>
        <row r="289">
          <cell r="B289" t="str">
            <v>LSE4818</v>
          </cell>
          <cell r="C289" t="str">
            <v>521-02-76</v>
          </cell>
          <cell r="D289" t="str">
            <v>MA362 1A</v>
          </cell>
          <cell r="E289" t="str">
            <v>SB16</v>
          </cell>
          <cell r="F289">
            <v>330</v>
          </cell>
        </row>
        <row r="290">
          <cell r="B290" t="str">
            <v>LSE4823</v>
          </cell>
          <cell r="C290" t="str">
            <v>521-02-76</v>
          </cell>
          <cell r="D290" t="str">
            <v>MA362 1A</v>
          </cell>
          <cell r="E290" t="str">
            <v>SB16</v>
          </cell>
          <cell r="F290">
            <v>660</v>
          </cell>
          <cell r="G290">
            <v>1320</v>
          </cell>
        </row>
        <row r="291">
          <cell r="B291" t="str">
            <v>LSE4823</v>
          </cell>
          <cell r="C291" t="str">
            <v>521-02-76</v>
          </cell>
          <cell r="D291" t="str">
            <v>MA362 1A</v>
          </cell>
          <cell r="E291" t="str">
            <v>SB16</v>
          </cell>
          <cell r="F291">
            <v>660</v>
          </cell>
        </row>
        <row r="292">
          <cell r="B292" t="str">
            <v>LSE4822</v>
          </cell>
          <cell r="C292" t="str">
            <v>521-02-76</v>
          </cell>
          <cell r="D292" t="str">
            <v>MA362 1A</v>
          </cell>
          <cell r="E292" t="str">
            <v>SB16</v>
          </cell>
          <cell r="F292">
            <v>600</v>
          </cell>
          <cell r="G292">
            <v>930</v>
          </cell>
        </row>
        <row r="293">
          <cell r="B293" t="str">
            <v>LSE4822</v>
          </cell>
          <cell r="C293" t="str">
            <v>521-02-76</v>
          </cell>
          <cell r="D293" t="str">
            <v>MA362 1A</v>
          </cell>
          <cell r="E293" t="str">
            <v>SB16</v>
          </cell>
          <cell r="F293">
            <v>330</v>
          </cell>
        </row>
        <row r="294">
          <cell r="B294" t="str">
            <v>LSE4850</v>
          </cell>
          <cell r="C294" t="str">
            <v>581-06-02</v>
          </cell>
          <cell r="D294" t="str">
            <v>MA503 0A</v>
          </cell>
          <cell r="E294" t="str">
            <v>RW32</v>
          </cell>
          <cell r="F294">
            <v>660</v>
          </cell>
          <cell r="G294">
            <v>660</v>
          </cell>
        </row>
        <row r="295">
          <cell r="B295" t="str">
            <v>LSE4848</v>
          </cell>
          <cell r="C295" t="str">
            <v>581-06-16</v>
          </cell>
          <cell r="D295" t="str">
            <v>MA503 0A</v>
          </cell>
          <cell r="E295" t="str">
            <v>SW49</v>
          </cell>
          <cell r="F295">
            <v>660</v>
          </cell>
        </row>
        <row r="296">
          <cell r="B296" t="str">
            <v>LSE4824</v>
          </cell>
          <cell r="C296" t="str">
            <v>581-06-16</v>
          </cell>
          <cell r="D296" t="str">
            <v>MA503 0A</v>
          </cell>
          <cell r="E296" t="str">
            <v>SW49</v>
          </cell>
          <cell r="F296">
            <v>660</v>
          </cell>
          <cell r="G296">
            <v>1320</v>
          </cell>
        </row>
        <row r="297">
          <cell r="B297" t="str">
            <v>LSE4824</v>
          </cell>
          <cell r="C297" t="str">
            <v>581-06-16</v>
          </cell>
          <cell r="D297" t="str">
            <v>MA503 0A</v>
          </cell>
          <cell r="E297" t="str">
            <v>SW49</v>
          </cell>
          <cell r="F297">
            <v>660</v>
          </cell>
        </row>
        <row r="298">
          <cell r="B298" t="str">
            <v>LSE4827</v>
          </cell>
          <cell r="C298" t="str">
            <v>581-06-02</v>
          </cell>
          <cell r="D298" t="str">
            <v>MA503 0A</v>
          </cell>
          <cell r="E298" t="str">
            <v>RW32</v>
          </cell>
          <cell r="F298">
            <v>660</v>
          </cell>
          <cell r="G298">
            <v>660</v>
          </cell>
        </row>
        <row r="299">
          <cell r="B299" t="str">
            <v>LSE4832</v>
          </cell>
          <cell r="C299" t="str">
            <v>581-06-02</v>
          </cell>
          <cell r="D299" t="str">
            <v>MA503 0A</v>
          </cell>
          <cell r="E299" t="str">
            <v>RW32</v>
          </cell>
          <cell r="F299">
            <v>660</v>
          </cell>
          <cell r="G299">
            <v>660</v>
          </cell>
        </row>
        <row r="300">
          <cell r="B300" t="str">
            <v>LSE4852</v>
          </cell>
          <cell r="C300" t="str">
            <v>521-02-16</v>
          </cell>
          <cell r="D300" t="str">
            <v>MA362 1A</v>
          </cell>
          <cell r="E300" t="str">
            <v>SW39</v>
          </cell>
          <cell r="F300">
            <v>660</v>
          </cell>
          <cell r="G300">
            <v>660</v>
          </cell>
        </row>
        <row r="301">
          <cell r="B301" t="str">
            <v>LSE4836</v>
          </cell>
          <cell r="C301" t="str">
            <v>521-02-16</v>
          </cell>
          <cell r="D301" t="str">
            <v>MA362 1A</v>
          </cell>
          <cell r="E301" t="str">
            <v>SW39</v>
          </cell>
          <cell r="F301">
            <v>660</v>
          </cell>
          <cell r="G301">
            <v>660</v>
          </cell>
        </row>
        <row r="302">
          <cell r="B302" t="str">
            <v>LSE4842</v>
          </cell>
          <cell r="C302" t="str">
            <v>583-06-02</v>
          </cell>
          <cell r="D302" t="str">
            <v>WA474 0A</v>
          </cell>
          <cell r="E302" t="str">
            <v>RW32</v>
          </cell>
          <cell r="F302">
            <v>660</v>
          </cell>
          <cell r="G302">
            <v>660</v>
          </cell>
        </row>
        <row r="303">
          <cell r="B303" t="str">
            <v>LSE4826</v>
          </cell>
          <cell r="C303" t="str">
            <v>583-06-16</v>
          </cell>
          <cell r="D303" t="str">
            <v>WA474 0A</v>
          </cell>
          <cell r="E303" t="str">
            <v>SW49</v>
          </cell>
          <cell r="F303">
            <v>660</v>
          </cell>
          <cell r="G303">
            <v>660</v>
          </cell>
        </row>
        <row r="304">
          <cell r="B304" t="str">
            <v>LSE4831</v>
          </cell>
          <cell r="C304" t="str">
            <v>583-06-16</v>
          </cell>
          <cell r="D304" t="str">
            <v>WA474 0A</v>
          </cell>
          <cell r="E304" t="str">
            <v>SW49</v>
          </cell>
          <cell r="F304">
            <v>660</v>
          </cell>
          <cell r="G304">
            <v>660</v>
          </cell>
        </row>
        <row r="305">
          <cell r="B305" t="str">
            <v>LSE4869</v>
          </cell>
          <cell r="C305" t="str">
            <v>583-06-16</v>
          </cell>
          <cell r="D305" t="str">
            <v>WA474 0A</v>
          </cell>
          <cell r="E305" t="str">
            <v>SW49</v>
          </cell>
          <cell r="F305">
            <v>660</v>
          </cell>
          <cell r="G305">
            <v>1320</v>
          </cell>
        </row>
        <row r="306">
          <cell r="B306" t="str">
            <v>LSE4869</v>
          </cell>
          <cell r="C306" t="str">
            <v>583-06-16</v>
          </cell>
          <cell r="D306" t="str">
            <v>WA474 0A</v>
          </cell>
          <cell r="E306" t="str">
            <v>SW49</v>
          </cell>
          <cell r="F306">
            <v>660</v>
          </cell>
        </row>
        <row r="307">
          <cell r="B307" t="str">
            <v>LSE4865</v>
          </cell>
          <cell r="C307" t="str">
            <v>583-06-16</v>
          </cell>
          <cell r="D307" t="str">
            <v>WA474 0A</v>
          </cell>
          <cell r="E307" t="str">
            <v>SW49</v>
          </cell>
          <cell r="F307">
            <v>660</v>
          </cell>
          <cell r="G307">
            <v>660</v>
          </cell>
        </row>
        <row r="308">
          <cell r="B308" t="str">
            <v>LSE4874</v>
          </cell>
          <cell r="C308" t="str">
            <v>583-06-16</v>
          </cell>
          <cell r="D308" t="str">
            <v>WA474 0A</v>
          </cell>
          <cell r="E308" t="str">
            <v>SW49</v>
          </cell>
          <cell r="F308">
            <v>660</v>
          </cell>
          <cell r="G308">
            <v>660</v>
          </cell>
        </row>
        <row r="309">
          <cell r="B309" t="str">
            <v>LSE4867</v>
          </cell>
          <cell r="C309" t="str">
            <v>583-06-02</v>
          </cell>
          <cell r="D309" t="str">
            <v>WA474 0A</v>
          </cell>
          <cell r="E309" t="str">
            <v>RW32</v>
          </cell>
          <cell r="F309">
            <v>660</v>
          </cell>
          <cell r="G309">
            <v>1320</v>
          </cell>
        </row>
        <row r="310">
          <cell r="B310" t="str">
            <v>LSE4867</v>
          </cell>
          <cell r="C310" t="str">
            <v>583-06-02</v>
          </cell>
          <cell r="D310" t="str">
            <v>WA474 0A</v>
          </cell>
          <cell r="E310" t="str">
            <v>RW32</v>
          </cell>
          <cell r="F310">
            <v>660</v>
          </cell>
        </row>
        <row r="311">
          <cell r="B311" t="str">
            <v>LSE4877</v>
          </cell>
          <cell r="C311" t="str">
            <v>583-06-02</v>
          </cell>
          <cell r="D311" t="str">
            <v>WA474 0A</v>
          </cell>
          <cell r="E311" t="str">
            <v>RW32</v>
          </cell>
          <cell r="F311">
            <v>660</v>
          </cell>
          <cell r="G311">
            <v>660</v>
          </cell>
        </row>
        <row r="312">
          <cell r="B312" t="str">
            <v>LSE4860</v>
          </cell>
          <cell r="C312" t="str">
            <v>581-06-02</v>
          </cell>
          <cell r="D312" t="str">
            <v>MA503 0A</v>
          </cell>
          <cell r="E312" t="str">
            <v>RW32</v>
          </cell>
          <cell r="F312">
            <v>660</v>
          </cell>
          <cell r="G312">
            <v>4620</v>
          </cell>
        </row>
        <row r="313">
          <cell r="B313" t="str">
            <v>LSE4860</v>
          </cell>
          <cell r="C313" t="str">
            <v>581-06-02</v>
          </cell>
          <cell r="D313" t="str">
            <v>MA503 0A</v>
          </cell>
          <cell r="E313" t="str">
            <v>RW32</v>
          </cell>
          <cell r="F313">
            <v>660</v>
          </cell>
        </row>
        <row r="314">
          <cell r="B314" t="str">
            <v>LSE4860</v>
          </cell>
          <cell r="C314" t="str">
            <v>581-06-02</v>
          </cell>
          <cell r="D314" t="str">
            <v>MA503 0A</v>
          </cell>
          <cell r="E314" t="str">
            <v>RW32</v>
          </cell>
          <cell r="F314">
            <v>660</v>
          </cell>
        </row>
        <row r="315">
          <cell r="B315" t="str">
            <v>LSE4860</v>
          </cell>
          <cell r="C315" t="str">
            <v>581-06-02</v>
          </cell>
          <cell r="D315" t="str">
            <v>MA503 0A</v>
          </cell>
          <cell r="E315" t="str">
            <v>RW32</v>
          </cell>
          <cell r="F315">
            <v>660</v>
          </cell>
        </row>
        <row r="316">
          <cell r="B316" t="str">
            <v>LSE4860</v>
          </cell>
          <cell r="C316" t="str">
            <v>581-06-02</v>
          </cell>
          <cell r="D316" t="str">
            <v>MA503 0A</v>
          </cell>
          <cell r="E316" t="str">
            <v>RW32</v>
          </cell>
          <cell r="F316">
            <v>660</v>
          </cell>
        </row>
        <row r="317">
          <cell r="B317" t="str">
            <v>LSE4860</v>
          </cell>
          <cell r="C317" t="str">
            <v>581-06-02</v>
          </cell>
          <cell r="D317" t="str">
            <v>MA503 0A</v>
          </cell>
          <cell r="E317" t="str">
            <v>RW32</v>
          </cell>
          <cell r="F317">
            <v>660</v>
          </cell>
        </row>
        <row r="318">
          <cell r="B318" t="str">
            <v>LSE4860</v>
          </cell>
          <cell r="C318" t="str">
            <v>581-06-02</v>
          </cell>
          <cell r="D318" t="str">
            <v>MA503 0A</v>
          </cell>
          <cell r="E318" t="str">
            <v>RW32</v>
          </cell>
          <cell r="F318">
            <v>660</v>
          </cell>
        </row>
        <row r="319">
          <cell r="B319" t="str">
            <v>LSANZ4714</v>
          </cell>
          <cell r="C319" t="str">
            <v>00504-0207</v>
          </cell>
          <cell r="D319" t="str">
            <v>MA381 1A</v>
          </cell>
          <cell r="E319" t="str">
            <v>SW28</v>
          </cell>
          <cell r="F319">
            <v>660</v>
          </cell>
        </row>
        <row r="320">
          <cell r="B320" t="str">
            <v>LSANZ4714</v>
          </cell>
          <cell r="C320" t="str">
            <v>00504-0207</v>
          </cell>
          <cell r="D320" t="str">
            <v>MA381 1A</v>
          </cell>
          <cell r="E320" t="str">
            <v>SW28</v>
          </cell>
          <cell r="F320">
            <v>660</v>
          </cell>
        </row>
        <row r="322">
          <cell r="B322" t="str">
            <v>LSE4753</v>
          </cell>
          <cell r="C322" t="str">
            <v>582-06-16</v>
          </cell>
          <cell r="D322" t="str">
            <v>MA473 0B</v>
          </cell>
          <cell r="E322" t="str">
            <v>SW49</v>
          </cell>
          <cell r="F322">
            <v>660</v>
          </cell>
        </row>
        <row r="323">
          <cell r="B323" t="str">
            <v>LSE4764</v>
          </cell>
          <cell r="C323" t="str">
            <v>582-06-16</v>
          </cell>
          <cell r="D323" t="str">
            <v>MA473 0B</v>
          </cell>
          <cell r="E323" t="str">
            <v>SW49</v>
          </cell>
          <cell r="F323">
            <v>660</v>
          </cell>
          <cell r="G323">
            <v>2640</v>
          </cell>
        </row>
        <row r="324">
          <cell r="B324" t="str">
            <v>LSE4764</v>
          </cell>
          <cell r="C324" t="str">
            <v>582-06-16</v>
          </cell>
          <cell r="D324" t="str">
            <v>MA473 0B</v>
          </cell>
          <cell r="E324" t="str">
            <v>SW49</v>
          </cell>
          <cell r="F324">
            <v>660</v>
          </cell>
        </row>
        <row r="325">
          <cell r="B325" t="str">
            <v>LSE4764</v>
          </cell>
          <cell r="C325" t="str">
            <v>582-06-16</v>
          </cell>
          <cell r="D325" t="str">
            <v>MA473 0B</v>
          </cell>
          <cell r="E325" t="str">
            <v>SW49</v>
          </cell>
          <cell r="F325">
            <v>660</v>
          </cell>
        </row>
        <row r="326">
          <cell r="B326" t="str">
            <v>LSE4764</v>
          </cell>
          <cell r="C326" t="str">
            <v>582-06-16</v>
          </cell>
          <cell r="D326" t="str">
            <v>MA473 0B</v>
          </cell>
          <cell r="E326" t="str">
            <v>SW49</v>
          </cell>
          <cell r="F326">
            <v>660</v>
          </cell>
        </row>
        <row r="327">
          <cell r="B327" t="str">
            <v>LSE4767</v>
          </cell>
          <cell r="C327" t="str">
            <v>582-06-16</v>
          </cell>
          <cell r="D327" t="str">
            <v>MA473 0B</v>
          </cell>
          <cell r="E327" t="str">
            <v>SW49</v>
          </cell>
          <cell r="F327">
            <v>660</v>
          </cell>
          <cell r="G327">
            <v>3300</v>
          </cell>
        </row>
        <row r="328">
          <cell r="B328" t="str">
            <v>LSE4767</v>
          </cell>
          <cell r="C328" t="str">
            <v>582-06-16</v>
          </cell>
          <cell r="D328" t="str">
            <v>MA473 0B</v>
          </cell>
          <cell r="E328" t="str">
            <v>SW49</v>
          </cell>
          <cell r="F328">
            <v>660</v>
          </cell>
        </row>
        <row r="329">
          <cell r="B329" t="str">
            <v>LSE4767</v>
          </cell>
          <cell r="C329" t="str">
            <v>582-06-16</v>
          </cell>
          <cell r="D329" t="str">
            <v>MA473 0B</v>
          </cell>
          <cell r="E329" t="str">
            <v>SW49</v>
          </cell>
          <cell r="F329">
            <v>660</v>
          </cell>
        </row>
        <row r="330">
          <cell r="B330" t="str">
            <v>LSE4767</v>
          </cell>
          <cell r="C330" t="str">
            <v>582-06-16</v>
          </cell>
          <cell r="D330" t="str">
            <v>MA473 0B</v>
          </cell>
          <cell r="E330" t="str">
            <v>SW49</v>
          </cell>
          <cell r="F330">
            <v>660</v>
          </cell>
        </row>
        <row r="331">
          <cell r="B331" t="str">
            <v>LSE4767</v>
          </cell>
          <cell r="C331" t="str">
            <v>582-06-16</v>
          </cell>
          <cell r="D331" t="str">
            <v>MA473 0B</v>
          </cell>
          <cell r="E331" t="str">
            <v>SW49</v>
          </cell>
          <cell r="F331">
            <v>660</v>
          </cell>
        </row>
        <row r="332">
          <cell r="B332" t="str">
            <v>LSE4777</v>
          </cell>
          <cell r="C332" t="str">
            <v>582-06-16</v>
          </cell>
          <cell r="D332" t="str">
            <v>MA473 0B</v>
          </cell>
          <cell r="E332" t="str">
            <v>SW49</v>
          </cell>
          <cell r="F332">
            <v>660</v>
          </cell>
          <cell r="G332">
            <v>2640</v>
          </cell>
        </row>
        <row r="333">
          <cell r="B333" t="str">
            <v>LSE4777</v>
          </cell>
          <cell r="C333" t="str">
            <v>582-06-16</v>
          </cell>
          <cell r="D333" t="str">
            <v>MA473 0B</v>
          </cell>
          <cell r="E333" t="str">
            <v>SW49</v>
          </cell>
          <cell r="F333">
            <v>660</v>
          </cell>
        </row>
        <row r="334">
          <cell r="B334" t="str">
            <v>LSE4777</v>
          </cell>
          <cell r="C334" t="str">
            <v>582-06-16</v>
          </cell>
          <cell r="D334" t="str">
            <v>MA473 0B</v>
          </cell>
          <cell r="E334" t="str">
            <v>SW49</v>
          </cell>
          <cell r="F334">
            <v>660</v>
          </cell>
        </row>
        <row r="335">
          <cell r="B335" t="str">
            <v>LSE4777</v>
          </cell>
          <cell r="C335" t="str">
            <v>582-06-16</v>
          </cell>
          <cell r="D335" t="str">
            <v>MA473 0B</v>
          </cell>
          <cell r="E335" t="str">
            <v>SW49</v>
          </cell>
          <cell r="F335">
            <v>660</v>
          </cell>
        </row>
        <row r="336">
          <cell r="B336" t="str">
            <v>LSE4796</v>
          </cell>
          <cell r="C336" t="str">
            <v>582-06-16</v>
          </cell>
          <cell r="D336" t="str">
            <v>MA473 0B</v>
          </cell>
          <cell r="E336" t="str">
            <v>SW49</v>
          </cell>
          <cell r="F336">
            <v>660</v>
          </cell>
          <cell r="G336">
            <v>1110</v>
          </cell>
        </row>
        <row r="337">
          <cell r="B337" t="str">
            <v>LSE4796</v>
          </cell>
          <cell r="C337" t="str">
            <v>582-06-16</v>
          </cell>
          <cell r="D337" t="str">
            <v>MA473 0B</v>
          </cell>
          <cell r="E337" t="str">
            <v>SW49</v>
          </cell>
          <cell r="F337">
            <v>450</v>
          </cell>
        </row>
        <row r="338">
          <cell r="B338" t="str">
            <v>LSE4797</v>
          </cell>
          <cell r="C338" t="str">
            <v>582-06-02</v>
          </cell>
          <cell r="D338" t="str">
            <v>MA473 0B</v>
          </cell>
          <cell r="E338" t="str">
            <v>RW32</v>
          </cell>
          <cell r="F338">
            <v>660</v>
          </cell>
        </row>
        <row r="339">
          <cell r="B339" t="str">
            <v>LSE4797</v>
          </cell>
          <cell r="C339" t="str">
            <v>582-06-02</v>
          </cell>
          <cell r="D339" t="str">
            <v>MA473 0B</v>
          </cell>
          <cell r="E339" t="str">
            <v>RW32</v>
          </cell>
          <cell r="F339">
            <v>660</v>
          </cell>
          <cell r="G339">
            <v>1980</v>
          </cell>
        </row>
        <row r="340">
          <cell r="B340" t="str">
            <v>LSE4797</v>
          </cell>
          <cell r="C340" t="str">
            <v>582-06-02</v>
          </cell>
          <cell r="D340" t="str">
            <v>MA473 0B</v>
          </cell>
          <cell r="E340" t="str">
            <v>RW32</v>
          </cell>
          <cell r="F340">
            <v>660</v>
          </cell>
        </row>
        <row r="341">
          <cell r="B341" t="str">
            <v>LSE4817</v>
          </cell>
          <cell r="C341" t="str">
            <v>582-06-02</v>
          </cell>
          <cell r="D341" t="str">
            <v>MA473 0B</v>
          </cell>
          <cell r="E341" t="str">
            <v>RW32</v>
          </cell>
          <cell r="F341">
            <v>630</v>
          </cell>
          <cell r="G341">
            <v>630</v>
          </cell>
        </row>
        <row r="342">
          <cell r="B342" t="str">
            <v>LSE4808</v>
          </cell>
          <cell r="C342" t="str">
            <v>582-06-02</v>
          </cell>
          <cell r="D342" t="str">
            <v>MA473 0B</v>
          </cell>
          <cell r="E342" t="str">
            <v>RW32</v>
          </cell>
          <cell r="F342">
            <v>660</v>
          </cell>
          <cell r="G342">
            <v>660</v>
          </cell>
        </row>
        <row r="343">
          <cell r="B343" t="str">
            <v>LSE4807</v>
          </cell>
          <cell r="C343" t="str">
            <v>582-06-16</v>
          </cell>
          <cell r="D343" t="str">
            <v>MA473 0B</v>
          </cell>
          <cell r="E343" t="str">
            <v>SW49</v>
          </cell>
          <cell r="F343">
            <v>660</v>
          </cell>
          <cell r="G343">
            <v>1320</v>
          </cell>
        </row>
        <row r="344">
          <cell r="B344" t="str">
            <v>LSE4807</v>
          </cell>
          <cell r="C344" t="str">
            <v>582-06-16</v>
          </cell>
          <cell r="D344" t="str">
            <v>MA473 0B</v>
          </cell>
          <cell r="E344" t="str">
            <v>SW49</v>
          </cell>
          <cell r="F344">
            <v>660</v>
          </cell>
        </row>
        <row r="345">
          <cell r="B345" t="str">
            <v>LSE4802</v>
          </cell>
          <cell r="C345" t="str">
            <v>582-06-16</v>
          </cell>
          <cell r="D345" t="str">
            <v>MA473 0B</v>
          </cell>
          <cell r="E345" t="str">
            <v>SW49</v>
          </cell>
          <cell r="F345">
            <v>660</v>
          </cell>
          <cell r="G345">
            <v>1320</v>
          </cell>
        </row>
        <row r="346">
          <cell r="B346" t="str">
            <v>LSE4802</v>
          </cell>
          <cell r="C346" t="str">
            <v>582-06-16</v>
          </cell>
          <cell r="D346" t="str">
            <v>MA473 0B</v>
          </cell>
          <cell r="E346" t="str">
            <v>SW49</v>
          </cell>
          <cell r="F346">
            <v>660</v>
          </cell>
        </row>
        <row r="347">
          <cell r="B347" t="str">
            <v>LSE4794</v>
          </cell>
          <cell r="C347" t="str">
            <v>582-06-16</v>
          </cell>
          <cell r="D347" t="str">
            <v>MA473 0B</v>
          </cell>
          <cell r="E347" t="str">
            <v>SW49</v>
          </cell>
          <cell r="F347">
            <v>660</v>
          </cell>
          <cell r="G347">
            <v>1320</v>
          </cell>
        </row>
        <row r="348">
          <cell r="B348" t="str">
            <v>LSE4685</v>
          </cell>
          <cell r="C348" t="str">
            <v>527-02-02</v>
          </cell>
          <cell r="D348" t="str">
            <v>MA505 0A</v>
          </cell>
          <cell r="E348" t="str">
            <v>RW20</v>
          </cell>
          <cell r="F348">
            <v>44</v>
          </cell>
          <cell r="G348">
            <v>44</v>
          </cell>
        </row>
        <row r="349">
          <cell r="B349" t="str">
            <v>LSE4686</v>
          </cell>
          <cell r="C349" t="str">
            <v>527-02-75</v>
          </cell>
          <cell r="D349" t="str">
            <v>MA505 0A</v>
          </cell>
          <cell r="E349" t="str">
            <v>SB15</v>
          </cell>
          <cell r="F349">
            <v>44</v>
          </cell>
          <cell r="G349">
            <v>44</v>
          </cell>
        </row>
        <row r="350">
          <cell r="B350" t="str">
            <v>LSE4687</v>
          </cell>
          <cell r="C350" t="str">
            <v>527-02-76</v>
          </cell>
          <cell r="D350" t="str">
            <v>MA505 0A</v>
          </cell>
          <cell r="E350" t="str">
            <v>SB16</v>
          </cell>
          <cell r="F350">
            <v>44</v>
          </cell>
          <cell r="G350">
            <v>44</v>
          </cell>
        </row>
        <row r="351">
          <cell r="B351" t="str">
            <v>LSE4688</v>
          </cell>
          <cell r="C351" t="str">
            <v>527-02-75</v>
          </cell>
          <cell r="D351" t="str">
            <v>MA505 0A</v>
          </cell>
          <cell r="E351" t="str">
            <v>SB15</v>
          </cell>
          <cell r="F351">
            <v>132</v>
          </cell>
          <cell r="G351">
            <v>132</v>
          </cell>
        </row>
        <row r="352">
          <cell r="B352" t="str">
            <v>LSE4689</v>
          </cell>
          <cell r="C352" t="str">
            <v>527-02-76</v>
          </cell>
          <cell r="D352" t="str">
            <v>MA505 0A</v>
          </cell>
          <cell r="E352" t="str">
            <v>SB16</v>
          </cell>
          <cell r="F352">
            <v>132</v>
          </cell>
          <cell r="G352">
            <v>132</v>
          </cell>
        </row>
        <row r="353">
          <cell r="B353" t="str">
            <v>LSE4690</v>
          </cell>
          <cell r="C353" t="str">
            <v>527-02-75</v>
          </cell>
          <cell r="D353" t="str">
            <v>MA505 0A</v>
          </cell>
          <cell r="E353" t="str">
            <v>SB15</v>
          </cell>
          <cell r="F353">
            <v>135</v>
          </cell>
          <cell r="G353">
            <v>135</v>
          </cell>
        </row>
        <row r="354">
          <cell r="B354" t="str">
            <v>LSE4691</v>
          </cell>
          <cell r="C354" t="str">
            <v>527-02-76</v>
          </cell>
          <cell r="D354" t="str">
            <v>MA505 0A</v>
          </cell>
          <cell r="E354" t="str">
            <v>SB16</v>
          </cell>
          <cell r="F354">
            <v>100</v>
          </cell>
          <cell r="G354">
            <v>100</v>
          </cell>
        </row>
        <row r="355">
          <cell r="B355" t="str">
            <v>LSE4692</v>
          </cell>
          <cell r="C355" t="str">
            <v>527-02-75</v>
          </cell>
          <cell r="D355" t="str">
            <v>MA505 0A</v>
          </cell>
          <cell r="E355" t="str">
            <v>SB15</v>
          </cell>
          <cell r="F355">
            <v>15</v>
          </cell>
          <cell r="G355">
            <v>15</v>
          </cell>
        </row>
        <row r="356">
          <cell r="B356" t="str">
            <v>LSE4693</v>
          </cell>
          <cell r="C356" t="str">
            <v>527-02-76</v>
          </cell>
          <cell r="D356" t="str">
            <v>MA505 0A</v>
          </cell>
          <cell r="E356" t="str">
            <v>SB16</v>
          </cell>
          <cell r="F356">
            <v>15</v>
          </cell>
          <cell r="G356">
            <v>15</v>
          </cell>
        </row>
        <row r="357">
          <cell r="B357" t="str">
            <v>LSE4694</v>
          </cell>
          <cell r="C357" t="str">
            <v>581-06-16</v>
          </cell>
          <cell r="D357" t="str">
            <v>MA503 0A</v>
          </cell>
          <cell r="E357" t="str">
            <v>SW39</v>
          </cell>
          <cell r="F357">
            <v>240</v>
          </cell>
          <cell r="G357">
            <v>240</v>
          </cell>
        </row>
        <row r="358">
          <cell r="B358" t="str">
            <v>LSE4695</v>
          </cell>
          <cell r="C358" t="str">
            <v>581-06-13</v>
          </cell>
          <cell r="D358" t="str">
            <v>MA503 0A</v>
          </cell>
          <cell r="E358" t="str">
            <v>BW40</v>
          </cell>
          <cell r="F358">
            <v>216</v>
          </cell>
          <cell r="G358">
            <v>216</v>
          </cell>
        </row>
        <row r="359">
          <cell r="B359" t="str">
            <v>LSE4794</v>
          </cell>
          <cell r="C359" t="str">
            <v>582-06-16</v>
          </cell>
          <cell r="D359" t="str">
            <v>MA473 0B</v>
          </cell>
          <cell r="E359" t="str">
            <v>SW49</v>
          </cell>
          <cell r="F359">
            <v>660</v>
          </cell>
        </row>
        <row r="360">
          <cell r="B360" t="str">
            <v>LSE4814</v>
          </cell>
          <cell r="C360" t="str">
            <v>582-06-02</v>
          </cell>
          <cell r="D360" t="str">
            <v>MA473 0B</v>
          </cell>
          <cell r="E360" t="str">
            <v>RW32</v>
          </cell>
          <cell r="F360">
            <v>660</v>
          </cell>
          <cell r="G360">
            <v>660</v>
          </cell>
        </row>
        <row r="361">
          <cell r="B361" t="str">
            <v>LSE4805</v>
          </cell>
          <cell r="C361" t="str">
            <v>522-02-02</v>
          </cell>
          <cell r="D361" t="str">
            <v>MA363 1B</v>
          </cell>
          <cell r="E361" t="str">
            <v>RW20</v>
          </cell>
          <cell r="F361">
            <v>660</v>
          </cell>
          <cell r="G361">
            <v>1980</v>
          </cell>
        </row>
        <row r="362">
          <cell r="B362" t="str">
            <v>LSE4805</v>
          </cell>
          <cell r="C362" t="str">
            <v>522-02-02</v>
          </cell>
          <cell r="D362" t="str">
            <v>MA363 1B</v>
          </cell>
          <cell r="E362" t="str">
            <v>RW20</v>
          </cell>
          <cell r="F362">
            <v>660</v>
          </cell>
        </row>
        <row r="363">
          <cell r="B363" t="str">
            <v>LSE4805</v>
          </cell>
          <cell r="C363" t="str">
            <v>522-02-02</v>
          </cell>
          <cell r="D363" t="str">
            <v>MA363 1B</v>
          </cell>
          <cell r="E363" t="str">
            <v>RW20</v>
          </cell>
          <cell r="F363">
            <v>660</v>
          </cell>
        </row>
        <row r="364">
          <cell r="B364" t="str">
            <v>LSE4820</v>
          </cell>
          <cell r="C364" t="str">
            <v>523-02-79</v>
          </cell>
          <cell r="D364" t="str">
            <v>MA438 0A</v>
          </cell>
          <cell r="E364" t="str">
            <v>TW16</v>
          </cell>
          <cell r="F364">
            <v>682</v>
          </cell>
          <cell r="G364">
            <v>682</v>
          </cell>
        </row>
        <row r="365">
          <cell r="B365" t="str">
            <v>LSE4819</v>
          </cell>
          <cell r="C365" t="str">
            <v>575-02-75</v>
          </cell>
          <cell r="D365" t="str">
            <v>WA484 0A</v>
          </cell>
          <cell r="E365" t="str">
            <v>SB15</v>
          </cell>
          <cell r="F365">
            <v>660</v>
          </cell>
          <cell r="G365">
            <v>660</v>
          </cell>
        </row>
        <row r="366">
          <cell r="B366" t="str">
            <v>LSE4821</v>
          </cell>
          <cell r="C366" t="str">
            <v>575-02-75</v>
          </cell>
          <cell r="D366" t="str">
            <v>WA484 0A</v>
          </cell>
          <cell r="E366" t="str">
            <v>SB15</v>
          </cell>
          <cell r="F366">
            <v>660</v>
          </cell>
          <cell r="G366">
            <v>660</v>
          </cell>
        </row>
        <row r="367">
          <cell r="B367" t="str">
            <v>LSE4799</v>
          </cell>
          <cell r="C367" t="str">
            <v>575-02-02</v>
          </cell>
          <cell r="D367" t="str">
            <v>WA484 0A</v>
          </cell>
          <cell r="E367" t="str">
            <v>RW20</v>
          </cell>
          <cell r="F367">
            <v>660</v>
          </cell>
          <cell r="G367">
            <v>660</v>
          </cell>
        </row>
        <row r="368">
          <cell r="B368" t="str">
            <v>LSE4803</v>
          </cell>
          <cell r="C368" t="str">
            <v>575-02-02</v>
          </cell>
          <cell r="D368" t="str">
            <v>WA484 0A</v>
          </cell>
          <cell r="E368" t="str">
            <v>RW20</v>
          </cell>
          <cell r="F368">
            <v>660</v>
          </cell>
          <cell r="G368">
            <v>660</v>
          </cell>
        </row>
        <row r="369">
          <cell r="B369" t="str">
            <v>LSE4834</v>
          </cell>
          <cell r="C369" t="str">
            <v>575-02-02</v>
          </cell>
          <cell r="D369" t="str">
            <v>WA484 0A</v>
          </cell>
          <cell r="E369" t="str">
            <v>RW20</v>
          </cell>
          <cell r="F369">
            <v>660</v>
          </cell>
          <cell r="G369">
            <v>660</v>
          </cell>
        </row>
        <row r="370">
          <cell r="B370" t="str">
            <v>LSE4837</v>
          </cell>
          <cell r="C370" t="str">
            <v>575-02-02</v>
          </cell>
          <cell r="D370" t="str">
            <v>WA484 0A</v>
          </cell>
          <cell r="E370" t="str">
            <v>RW20</v>
          </cell>
          <cell r="F370">
            <v>660</v>
          </cell>
          <cell r="G370">
            <v>660</v>
          </cell>
        </row>
        <row r="371">
          <cell r="B371" t="str">
            <v>LSE4846</v>
          </cell>
          <cell r="C371" t="str">
            <v>523-02-02</v>
          </cell>
          <cell r="D371" t="str">
            <v>MA438 0A</v>
          </cell>
          <cell r="E371" t="str">
            <v>RW20</v>
          </cell>
          <cell r="F371">
            <v>660</v>
          </cell>
          <cell r="G371">
            <v>660</v>
          </cell>
        </row>
        <row r="372">
          <cell r="B372" t="str">
            <v>LSE4845</v>
          </cell>
          <cell r="C372" t="str">
            <v>522-02-02</v>
          </cell>
          <cell r="D372" t="str">
            <v>MA363 1B</v>
          </cell>
          <cell r="E372" t="str">
            <v>RW20</v>
          </cell>
          <cell r="F372">
            <v>660</v>
          </cell>
          <cell r="G372">
            <v>660</v>
          </cell>
        </row>
        <row r="373">
          <cell r="B373" t="str">
            <v>LSE4829</v>
          </cell>
          <cell r="C373" t="str">
            <v>522-02-16</v>
          </cell>
          <cell r="D373" t="str">
            <v>MA363 1B</v>
          </cell>
          <cell r="E373" t="str">
            <v>SW39</v>
          </cell>
          <cell r="F373">
            <v>660</v>
          </cell>
          <cell r="G373">
            <v>660</v>
          </cell>
        </row>
        <row r="374">
          <cell r="B374" t="str">
            <v>LSE4699</v>
          </cell>
          <cell r="C374" t="str">
            <v>582-16-13</v>
          </cell>
          <cell r="D374" t="str">
            <v>MA473 0B</v>
          </cell>
          <cell r="E374" t="str">
            <v>BW40</v>
          </cell>
          <cell r="F374">
            <v>160</v>
          </cell>
        </row>
        <row r="375">
          <cell r="B375" t="str">
            <v>LSE4700</v>
          </cell>
          <cell r="C375" t="str">
            <v>582-16-13</v>
          </cell>
          <cell r="D375" t="str">
            <v>MA473 0B</v>
          </cell>
          <cell r="E375" t="str">
            <v>BW40</v>
          </cell>
          <cell r="F375">
            <v>20</v>
          </cell>
        </row>
        <row r="376">
          <cell r="B376" t="str">
            <v>LSE4825</v>
          </cell>
          <cell r="C376" t="str">
            <v>582-06-16</v>
          </cell>
          <cell r="D376" t="str">
            <v>MA473 0B</v>
          </cell>
          <cell r="E376" t="str">
            <v>SW49</v>
          </cell>
          <cell r="F376">
            <v>660</v>
          </cell>
          <cell r="G376">
            <v>660</v>
          </cell>
        </row>
        <row r="377">
          <cell r="B377" t="str">
            <v>LSE4828</v>
          </cell>
          <cell r="C377" t="str">
            <v>582-06-02</v>
          </cell>
          <cell r="D377" t="str">
            <v>MA473 0B</v>
          </cell>
          <cell r="E377" t="str">
            <v>RW32</v>
          </cell>
          <cell r="F377">
            <v>660</v>
          </cell>
          <cell r="G377">
            <v>1320</v>
          </cell>
        </row>
        <row r="378">
          <cell r="B378" t="str">
            <v>LSE4828</v>
          </cell>
          <cell r="C378" t="str">
            <v>582-06-02</v>
          </cell>
          <cell r="D378" t="str">
            <v>MA473 0B</v>
          </cell>
          <cell r="E378" t="str">
            <v>RW32</v>
          </cell>
          <cell r="F378">
            <v>660</v>
          </cell>
        </row>
        <row r="379">
          <cell r="B379" t="str">
            <v>LSE4841</v>
          </cell>
          <cell r="C379" t="str">
            <v>582-06-02</v>
          </cell>
          <cell r="D379" t="str">
            <v>MA473 0B</v>
          </cell>
          <cell r="E379" t="str">
            <v>RW32</v>
          </cell>
          <cell r="F379">
            <v>660</v>
          </cell>
          <cell r="G379">
            <v>660</v>
          </cell>
        </row>
        <row r="380">
          <cell r="B380" t="str">
            <v>LSE4839</v>
          </cell>
          <cell r="C380" t="str">
            <v>582-06-16</v>
          </cell>
          <cell r="D380" t="str">
            <v>MA473 0B</v>
          </cell>
          <cell r="E380" t="str">
            <v>SW49</v>
          </cell>
          <cell r="F380">
            <v>660</v>
          </cell>
          <cell r="G380">
            <v>1320</v>
          </cell>
        </row>
        <row r="381">
          <cell r="B381" t="str">
            <v>LSE4839</v>
          </cell>
          <cell r="C381" t="str">
            <v>582-06-16</v>
          </cell>
          <cell r="D381" t="str">
            <v>MA473 0B</v>
          </cell>
          <cell r="E381" t="str">
            <v>SW49</v>
          </cell>
          <cell r="F381">
            <v>660</v>
          </cell>
        </row>
        <row r="382">
          <cell r="B382" t="str">
            <v>LSE4849</v>
          </cell>
          <cell r="C382" t="str">
            <v>582-06-16</v>
          </cell>
          <cell r="D382" t="str">
            <v>MA473 0B</v>
          </cell>
          <cell r="E382" t="str">
            <v>SW49</v>
          </cell>
          <cell r="F382">
            <v>660</v>
          </cell>
          <cell r="G382">
            <v>660</v>
          </cell>
        </row>
        <row r="383">
          <cell r="B383" t="str">
            <v>LSE4854</v>
          </cell>
          <cell r="C383" t="str">
            <v>582-06-16</v>
          </cell>
          <cell r="D383" t="str">
            <v>MA473 0B</v>
          </cell>
          <cell r="E383" t="str">
            <v>SW49</v>
          </cell>
          <cell r="F383">
            <v>660</v>
          </cell>
          <cell r="G383">
            <v>660</v>
          </cell>
        </row>
        <row r="384">
          <cell r="B384" t="str">
            <v>LSE4856</v>
          </cell>
          <cell r="C384" t="str">
            <v>582-06-02</v>
          </cell>
          <cell r="D384" t="str">
            <v>MA473 0B</v>
          </cell>
          <cell r="E384" t="str">
            <v>RW32</v>
          </cell>
          <cell r="F384">
            <v>660</v>
          </cell>
          <cell r="G384">
            <v>660</v>
          </cell>
        </row>
        <row r="385">
          <cell r="B385" t="str">
            <v>LSE4833</v>
          </cell>
          <cell r="C385" t="str">
            <v>582-06-02</v>
          </cell>
          <cell r="D385" t="str">
            <v>MA473 0B</v>
          </cell>
          <cell r="E385" t="str">
            <v>RW32</v>
          </cell>
          <cell r="F385">
            <v>660</v>
          </cell>
          <cell r="G385">
            <v>1980</v>
          </cell>
        </row>
        <row r="387">
          <cell r="B387" t="str">
            <v>LSE4810</v>
          </cell>
          <cell r="C387" t="str">
            <v>581-06-02</v>
          </cell>
          <cell r="D387" t="str">
            <v>MA503 0A</v>
          </cell>
          <cell r="E387" t="str">
            <v>RW32</v>
          </cell>
          <cell r="F387">
            <v>660</v>
          </cell>
          <cell r="G387">
            <v>2640</v>
          </cell>
        </row>
        <row r="388">
          <cell r="B388" t="str">
            <v>LSE4810</v>
          </cell>
          <cell r="C388" t="str">
            <v>581-06-02</v>
          </cell>
          <cell r="D388" t="str">
            <v>MA503 0A</v>
          </cell>
          <cell r="E388" t="str">
            <v>RW32</v>
          </cell>
          <cell r="F388">
            <v>660</v>
          </cell>
        </row>
        <row r="389">
          <cell r="B389" t="str">
            <v>LSE4801</v>
          </cell>
          <cell r="C389" t="str">
            <v>581-06-02</v>
          </cell>
          <cell r="D389" t="str">
            <v>MA503 0A</v>
          </cell>
          <cell r="E389" t="str">
            <v>RW32</v>
          </cell>
          <cell r="F389">
            <v>540</v>
          </cell>
          <cell r="G389">
            <v>840</v>
          </cell>
        </row>
        <row r="390">
          <cell r="B390" t="str">
            <v>LSE4801</v>
          </cell>
          <cell r="C390" t="str">
            <v>581-06-02</v>
          </cell>
          <cell r="D390" t="str">
            <v>MA503 0A</v>
          </cell>
          <cell r="E390" t="str">
            <v>RW32</v>
          </cell>
          <cell r="F390">
            <v>300</v>
          </cell>
        </row>
        <row r="391">
          <cell r="B391" t="str">
            <v>LSE4800</v>
          </cell>
          <cell r="C391" t="str">
            <v>581-06-16</v>
          </cell>
          <cell r="D391" t="str">
            <v>MA503 0A</v>
          </cell>
          <cell r="E391" t="str">
            <v>SW49</v>
          </cell>
          <cell r="F391">
            <v>660</v>
          </cell>
          <cell r="G391">
            <v>660</v>
          </cell>
        </row>
        <row r="392">
          <cell r="B392" t="str">
            <v>LSE4792</v>
          </cell>
          <cell r="C392" t="str">
            <v>581-06-16</v>
          </cell>
          <cell r="D392" t="str">
            <v>MA503 0A</v>
          </cell>
          <cell r="E392" t="str">
            <v>SW49</v>
          </cell>
          <cell r="F392">
            <v>660</v>
          </cell>
          <cell r="G392">
            <v>2640</v>
          </cell>
        </row>
        <row r="393">
          <cell r="B393" t="str">
            <v>LSE4792</v>
          </cell>
          <cell r="C393" t="str">
            <v>581-06-16</v>
          </cell>
          <cell r="D393" t="str">
            <v>MA503 0A</v>
          </cell>
          <cell r="E393" t="str">
            <v>SW49</v>
          </cell>
          <cell r="F393">
            <v>660</v>
          </cell>
        </row>
        <row r="394">
          <cell r="B394" t="str">
            <v>LSE4792</v>
          </cell>
          <cell r="C394" t="str">
            <v>581-06-16</v>
          </cell>
          <cell r="D394" t="str">
            <v>MA503 0A</v>
          </cell>
          <cell r="E394" t="str">
            <v>SW49</v>
          </cell>
          <cell r="F394">
            <v>660</v>
          </cell>
        </row>
        <row r="395">
          <cell r="B395" t="str">
            <v>LSE4792</v>
          </cell>
          <cell r="C395" t="str">
            <v>581-06-16</v>
          </cell>
          <cell r="D395" t="str">
            <v>MA503 0A</v>
          </cell>
          <cell r="E395" t="str">
            <v>SW49</v>
          </cell>
          <cell r="F395">
            <v>660</v>
          </cell>
        </row>
        <row r="396">
          <cell r="B396" t="str">
            <v>LSE4793</v>
          </cell>
          <cell r="C396" t="str">
            <v>581-06-02</v>
          </cell>
          <cell r="D396" t="str">
            <v>MA503 0A</v>
          </cell>
          <cell r="E396" t="str">
            <v>RW32</v>
          </cell>
          <cell r="F396">
            <v>660</v>
          </cell>
          <cell r="G396">
            <v>1320</v>
          </cell>
        </row>
        <row r="397">
          <cell r="B397" t="str">
            <v>LSE4793</v>
          </cell>
          <cell r="C397" t="str">
            <v>581-06-02</v>
          </cell>
          <cell r="D397" t="str">
            <v>MA503 0A</v>
          </cell>
          <cell r="E397" t="str">
            <v>RW32</v>
          </cell>
          <cell r="F397">
            <v>660</v>
          </cell>
        </row>
        <row r="398">
          <cell r="B398" t="str">
            <v>LSE4780</v>
          </cell>
          <cell r="C398" t="str">
            <v>582-06-16</v>
          </cell>
          <cell r="D398" t="str">
            <v>MA473 0B</v>
          </cell>
          <cell r="E398" t="str">
            <v>SW49</v>
          </cell>
          <cell r="F398">
            <v>660</v>
          </cell>
          <cell r="G398">
            <v>1320</v>
          </cell>
        </row>
        <row r="399">
          <cell r="B399" t="str">
            <v>LSE4780</v>
          </cell>
          <cell r="C399" t="str">
            <v>582-06-16</v>
          </cell>
          <cell r="D399" t="str">
            <v>MA473 0B</v>
          </cell>
          <cell r="E399" t="str">
            <v>SW49</v>
          </cell>
          <cell r="F399">
            <v>660</v>
          </cell>
        </row>
        <row r="400">
          <cell r="B400" t="str">
            <v>LSE4785</v>
          </cell>
          <cell r="C400" t="str">
            <v>582-06-16</v>
          </cell>
          <cell r="D400" t="str">
            <v>MA473 0B</v>
          </cell>
          <cell r="E400" t="str">
            <v>SW49</v>
          </cell>
          <cell r="F400">
            <v>660</v>
          </cell>
          <cell r="G400">
            <v>1320</v>
          </cell>
        </row>
        <row r="401">
          <cell r="B401" t="str">
            <v>LSE4785</v>
          </cell>
          <cell r="C401" t="str">
            <v>582-06-16</v>
          </cell>
          <cell r="D401" t="str">
            <v>MA473 0B</v>
          </cell>
          <cell r="E401" t="str">
            <v>SW49</v>
          </cell>
          <cell r="F401">
            <v>660</v>
          </cell>
        </row>
        <row r="402">
          <cell r="B402" t="str">
            <v>LSE4783</v>
          </cell>
          <cell r="C402" t="str">
            <v>582-06-16</v>
          </cell>
          <cell r="D402" t="str">
            <v>MA473 0B</v>
          </cell>
          <cell r="E402" t="str">
            <v>SW49</v>
          </cell>
          <cell r="F402">
            <v>660</v>
          </cell>
          <cell r="G402">
            <v>2640</v>
          </cell>
        </row>
        <row r="403">
          <cell r="B403" t="str">
            <v>LSE4783</v>
          </cell>
          <cell r="C403" t="str">
            <v>582-06-16</v>
          </cell>
          <cell r="D403" t="str">
            <v>MA473 0B</v>
          </cell>
          <cell r="E403" t="str">
            <v>SW49</v>
          </cell>
          <cell r="F403">
            <v>660</v>
          </cell>
        </row>
        <row r="404">
          <cell r="B404" t="str">
            <v>LSE4783</v>
          </cell>
          <cell r="C404" t="str">
            <v>582-06-16</v>
          </cell>
          <cell r="D404" t="str">
            <v>MA473 0B</v>
          </cell>
          <cell r="E404" t="str">
            <v>SW49</v>
          </cell>
          <cell r="F404">
            <v>660</v>
          </cell>
        </row>
        <row r="405">
          <cell r="B405" t="str">
            <v>LSE4783</v>
          </cell>
          <cell r="C405" t="str">
            <v>582-06-16</v>
          </cell>
          <cell r="D405" t="str">
            <v>MA473 0B</v>
          </cell>
          <cell r="E405" t="str">
            <v>SW49</v>
          </cell>
          <cell r="F405">
            <v>660</v>
          </cell>
        </row>
        <row r="406">
          <cell r="B406" t="str">
            <v>LSANZ4668</v>
          </cell>
          <cell r="C406" t="str">
            <v>00607-0407</v>
          </cell>
          <cell r="D406" t="str">
            <v>MA130 1B</v>
          </cell>
          <cell r="E406" t="str">
            <v>SW29</v>
          </cell>
          <cell r="F406">
            <v>600</v>
          </cell>
          <cell r="G406">
            <v>600</v>
          </cell>
        </row>
        <row r="407">
          <cell r="B407" t="str">
            <v>LSANZ4667</v>
          </cell>
          <cell r="C407" t="str">
            <v>00602-0407</v>
          </cell>
          <cell r="D407" t="str">
            <v>MA396 1B</v>
          </cell>
          <cell r="E407" t="str">
            <v>SW29</v>
          </cell>
          <cell r="F407">
            <v>600</v>
          </cell>
          <cell r="G407">
            <v>600</v>
          </cell>
        </row>
        <row r="408">
          <cell r="B408" t="str">
            <v>LSANZ4662</v>
          </cell>
          <cell r="C408" t="str">
            <v>00512-0208</v>
          </cell>
          <cell r="D408" t="str">
            <v>MA418 1A</v>
          </cell>
          <cell r="E408" t="str">
            <v>SW36</v>
          </cell>
          <cell r="F408">
            <v>600</v>
          </cell>
          <cell r="G408">
            <v>600</v>
          </cell>
        </row>
        <row r="409">
          <cell r="B409" t="str">
            <v>LSANZ4663</v>
          </cell>
          <cell r="C409" t="str">
            <v>00517-0301</v>
          </cell>
          <cell r="D409" t="str">
            <v>MA443 1A</v>
          </cell>
          <cell r="E409" t="str">
            <v>RW15</v>
          </cell>
          <cell r="F409">
            <v>600</v>
          </cell>
          <cell r="G409">
            <v>600</v>
          </cell>
        </row>
        <row r="410">
          <cell r="B410" t="str">
            <v>LSANZ4664</v>
          </cell>
          <cell r="C410" t="str">
            <v>00550-0201</v>
          </cell>
          <cell r="D410" t="str">
            <v>WA383 1A</v>
          </cell>
          <cell r="E410" t="str">
            <v>RW15</v>
          </cell>
          <cell r="F410">
            <v>600</v>
          </cell>
          <cell r="G410">
            <v>600</v>
          </cell>
        </row>
        <row r="411">
          <cell r="B411" t="str">
            <v>LSANZ4666</v>
          </cell>
          <cell r="C411" t="str">
            <v>00558-0201</v>
          </cell>
          <cell r="D411" t="str">
            <v>WA385 1A</v>
          </cell>
          <cell r="E411" t="str">
            <v>RW15</v>
          </cell>
          <cell r="F411">
            <v>600</v>
          </cell>
          <cell r="G411">
            <v>600</v>
          </cell>
        </row>
        <row r="412">
          <cell r="B412" t="str">
            <v>LSANZ4669</v>
          </cell>
          <cell r="C412" t="str">
            <v>00704-0206</v>
          </cell>
          <cell r="D412" t="str">
            <v>MO143 1B</v>
          </cell>
          <cell r="E412" t="str">
            <v>BW27</v>
          </cell>
          <cell r="F412">
            <v>600</v>
          </cell>
          <cell r="G412">
            <v>600</v>
          </cell>
        </row>
        <row r="413">
          <cell r="B413" t="str">
            <v>LSANZ4670</v>
          </cell>
          <cell r="C413" t="str">
            <v>00704-0207</v>
          </cell>
          <cell r="D413" t="str">
            <v>MO143 1B</v>
          </cell>
          <cell r="E413" t="str">
            <v>SW40</v>
          </cell>
          <cell r="F413">
            <v>600</v>
          </cell>
          <cell r="G413">
            <v>600</v>
          </cell>
        </row>
        <row r="414">
          <cell r="B414" t="str">
            <v>LSE4830</v>
          </cell>
          <cell r="C414" t="str">
            <v>581-06-16</v>
          </cell>
          <cell r="D414" t="str">
            <v>MA503 0A</v>
          </cell>
          <cell r="E414" t="str">
            <v>SW49</v>
          </cell>
          <cell r="F414">
            <v>660</v>
          </cell>
          <cell r="G414">
            <v>660</v>
          </cell>
        </row>
        <row r="415">
          <cell r="B415" t="str">
            <v>LSE4843</v>
          </cell>
          <cell r="C415" t="str">
            <v>581-06-16</v>
          </cell>
          <cell r="D415" t="str">
            <v>MA503 0A</v>
          </cell>
          <cell r="E415" t="str">
            <v>SW49</v>
          </cell>
          <cell r="F415">
            <v>660</v>
          </cell>
          <cell r="G415">
            <v>660</v>
          </cell>
        </row>
        <row r="416">
          <cell r="B416" t="str">
            <v>LSE4844</v>
          </cell>
          <cell r="C416" t="str">
            <v>581-06-02</v>
          </cell>
          <cell r="D416" t="str">
            <v>MA503 0A</v>
          </cell>
          <cell r="E416" t="str">
            <v>RW32</v>
          </cell>
          <cell r="F416">
            <v>660</v>
          </cell>
          <cell r="G416">
            <v>660</v>
          </cell>
        </row>
        <row r="417">
          <cell r="B417" t="str">
            <v>LSE4840</v>
          </cell>
          <cell r="C417" t="str">
            <v>581-06-02</v>
          </cell>
          <cell r="D417" t="str">
            <v>MA503 0A</v>
          </cell>
          <cell r="E417" t="str">
            <v>RW32</v>
          </cell>
          <cell r="F417">
            <v>660</v>
          </cell>
          <cell r="G417">
            <v>660</v>
          </cell>
        </row>
        <row r="418">
          <cell r="B418" t="str">
            <v>LSE4838</v>
          </cell>
          <cell r="C418" t="str">
            <v>581-06-16</v>
          </cell>
          <cell r="D418" t="str">
            <v>MA503 0A</v>
          </cell>
          <cell r="E418" t="str">
            <v>SW49</v>
          </cell>
          <cell r="F418">
            <v>660</v>
          </cell>
          <cell r="G418">
            <v>1320</v>
          </cell>
        </row>
        <row r="419">
          <cell r="B419" t="str">
            <v>LSE4838</v>
          </cell>
          <cell r="C419" t="str">
            <v>581-06-16</v>
          </cell>
          <cell r="D419" t="str">
            <v>MA503 0A</v>
          </cell>
          <cell r="E419" t="str">
            <v>SW49</v>
          </cell>
          <cell r="F419">
            <v>660</v>
          </cell>
        </row>
        <row r="420">
          <cell r="B420" t="str">
            <v>LSE4655 ReCut</v>
          </cell>
          <cell r="C420" t="str">
            <v>581-06-16</v>
          </cell>
          <cell r="D420" t="str">
            <v>MA503 0A</v>
          </cell>
          <cell r="E420" t="str">
            <v>SW49</v>
          </cell>
          <cell r="F420">
            <v>50</v>
          </cell>
          <cell r="G420">
            <v>50</v>
          </cell>
        </row>
        <row r="421">
          <cell r="B421" t="str">
            <v>LSE4835</v>
          </cell>
          <cell r="C421" t="str">
            <v>581-06-16</v>
          </cell>
          <cell r="D421" t="str">
            <v>MA503 0A</v>
          </cell>
          <cell r="E421" t="str">
            <v>SW49</v>
          </cell>
          <cell r="F421">
            <v>660</v>
          </cell>
          <cell r="G421">
            <v>660</v>
          </cell>
        </row>
        <row r="422">
          <cell r="B422" t="str">
            <v>LSE4853</v>
          </cell>
          <cell r="C422" t="str">
            <v>581-06-16</v>
          </cell>
          <cell r="D422" t="str">
            <v>MA503 0A</v>
          </cell>
          <cell r="E422" t="str">
            <v>SW49</v>
          </cell>
          <cell r="F422">
            <v>660</v>
          </cell>
          <cell r="G422">
            <v>5280</v>
          </cell>
        </row>
        <row r="423">
          <cell r="B423" t="str">
            <v>LSE4853</v>
          </cell>
          <cell r="C423" t="str">
            <v>581-06-16</v>
          </cell>
          <cell r="D423" t="str">
            <v>MA503 0A</v>
          </cell>
          <cell r="E423" t="str">
            <v>SW49</v>
          </cell>
          <cell r="F423">
            <v>660</v>
          </cell>
        </row>
        <row r="424">
          <cell r="B424" t="str">
            <v>LSE4853</v>
          </cell>
          <cell r="C424" t="str">
            <v>581-06-16</v>
          </cell>
          <cell r="D424" t="str">
            <v>MA503 0A</v>
          </cell>
          <cell r="E424" t="str">
            <v>SW49</v>
          </cell>
          <cell r="F424">
            <v>660</v>
          </cell>
        </row>
        <row r="425">
          <cell r="B425" t="str">
            <v>LSE4853</v>
          </cell>
          <cell r="C425" t="str">
            <v>581-06-16</v>
          </cell>
          <cell r="D425" t="str">
            <v>MA503 0A</v>
          </cell>
          <cell r="E425" t="str">
            <v>SW49</v>
          </cell>
          <cell r="F425">
            <v>660</v>
          </cell>
        </row>
        <row r="426">
          <cell r="B426" t="str">
            <v>LSE4853</v>
          </cell>
          <cell r="C426" t="str">
            <v>581-06-16</v>
          </cell>
          <cell r="D426" t="str">
            <v>MA503 0A</v>
          </cell>
          <cell r="E426" t="str">
            <v>SW49</v>
          </cell>
          <cell r="F426">
            <v>660</v>
          </cell>
        </row>
        <row r="427">
          <cell r="B427" t="str">
            <v>LSE4853</v>
          </cell>
          <cell r="C427" t="str">
            <v>581-06-16</v>
          </cell>
          <cell r="D427" t="str">
            <v>MA503 0A</v>
          </cell>
          <cell r="E427" t="str">
            <v>SW49</v>
          </cell>
          <cell r="F427">
            <v>660</v>
          </cell>
        </row>
        <row r="428">
          <cell r="B428" t="str">
            <v>LSE4853</v>
          </cell>
          <cell r="C428" t="str">
            <v>581-06-16</v>
          </cell>
          <cell r="D428" t="str">
            <v>MA503 0A</v>
          </cell>
          <cell r="E428" t="str">
            <v>SW49</v>
          </cell>
          <cell r="F428">
            <v>660</v>
          </cell>
        </row>
        <row r="429">
          <cell r="B429" t="str">
            <v>LSE4853</v>
          </cell>
          <cell r="C429" t="str">
            <v>581-06-16</v>
          </cell>
          <cell r="D429" t="str">
            <v>MA503 0A</v>
          </cell>
          <cell r="E429" t="str">
            <v>SW49</v>
          </cell>
          <cell r="F429">
            <v>660</v>
          </cell>
        </row>
        <row r="430">
          <cell r="B430" t="str">
            <v>LSE4855</v>
          </cell>
          <cell r="C430" t="str">
            <v>581-06-02</v>
          </cell>
          <cell r="D430" t="str">
            <v>MA503 0A</v>
          </cell>
          <cell r="E430" t="str">
            <v>RW32</v>
          </cell>
          <cell r="F430">
            <v>660</v>
          </cell>
          <cell r="G430">
            <v>7920</v>
          </cell>
        </row>
        <row r="431">
          <cell r="B431" t="str">
            <v>LSE4855</v>
          </cell>
          <cell r="C431" t="str">
            <v>581-06-02</v>
          </cell>
          <cell r="D431" t="str">
            <v>MA503 0A</v>
          </cell>
          <cell r="E431" t="str">
            <v>RW32</v>
          </cell>
          <cell r="F431">
            <v>660</v>
          </cell>
        </row>
        <row r="432">
          <cell r="B432" t="str">
            <v>LSE4855</v>
          </cell>
          <cell r="C432" t="str">
            <v>581-06-02</v>
          </cell>
          <cell r="D432" t="str">
            <v>MA503 0A</v>
          </cell>
          <cell r="E432" t="str">
            <v>RW32</v>
          </cell>
          <cell r="F432">
            <v>660</v>
          </cell>
        </row>
        <row r="433">
          <cell r="B433" t="str">
            <v>LSE4855</v>
          </cell>
          <cell r="C433" t="str">
            <v>581-06-02</v>
          </cell>
          <cell r="D433" t="str">
            <v>MA503 0A</v>
          </cell>
          <cell r="E433" t="str">
            <v>RW32</v>
          </cell>
          <cell r="F433">
            <v>660</v>
          </cell>
        </row>
        <row r="434">
          <cell r="B434" t="str">
            <v>LSE4855</v>
          </cell>
          <cell r="C434" t="str">
            <v>581-06-02</v>
          </cell>
          <cell r="D434" t="str">
            <v>MA503 0A</v>
          </cell>
          <cell r="E434" t="str">
            <v>RW32</v>
          </cell>
          <cell r="F434">
            <v>660</v>
          </cell>
        </row>
        <row r="435">
          <cell r="B435" t="str">
            <v>LSE4855</v>
          </cell>
          <cell r="C435" t="str">
            <v>581-06-02</v>
          </cell>
          <cell r="D435" t="str">
            <v>MA503 0A</v>
          </cell>
          <cell r="E435" t="str">
            <v>RW32</v>
          </cell>
          <cell r="F435">
            <v>660</v>
          </cell>
        </row>
        <row r="436">
          <cell r="B436" t="str">
            <v>LSE4855</v>
          </cell>
          <cell r="C436" t="str">
            <v>581-06-02</v>
          </cell>
          <cell r="D436" t="str">
            <v>MA503 0A</v>
          </cell>
          <cell r="E436" t="str">
            <v>RW32</v>
          </cell>
          <cell r="F436">
            <v>660</v>
          </cell>
        </row>
        <row r="437">
          <cell r="B437" t="str">
            <v>LSE4855</v>
          </cell>
          <cell r="C437" t="str">
            <v>581-06-02</v>
          </cell>
          <cell r="D437" t="str">
            <v>MA503 0A</v>
          </cell>
          <cell r="E437" t="str">
            <v>RW32</v>
          </cell>
          <cell r="F437">
            <v>660</v>
          </cell>
        </row>
        <row r="438">
          <cell r="B438" t="str">
            <v>LSE4855</v>
          </cell>
          <cell r="C438" t="str">
            <v>581-06-02</v>
          </cell>
          <cell r="D438" t="str">
            <v>MA503 0A</v>
          </cell>
          <cell r="E438" t="str">
            <v>RW32</v>
          </cell>
          <cell r="F438">
            <v>660</v>
          </cell>
        </row>
        <row r="439">
          <cell r="B439" t="str">
            <v>LSE4855</v>
          </cell>
          <cell r="C439" t="str">
            <v>581-06-02</v>
          </cell>
          <cell r="D439" t="str">
            <v>MA503 0A</v>
          </cell>
          <cell r="E439" t="str">
            <v>RW32</v>
          </cell>
          <cell r="F439">
            <v>660</v>
          </cell>
        </row>
        <row r="440">
          <cell r="B440" t="str">
            <v>LSE4855</v>
          </cell>
          <cell r="C440" t="str">
            <v>581-06-02</v>
          </cell>
          <cell r="D440" t="str">
            <v>MA503 0A</v>
          </cell>
          <cell r="E440" t="str">
            <v>RW32</v>
          </cell>
          <cell r="F440">
            <v>660</v>
          </cell>
        </row>
        <row r="441">
          <cell r="B441" t="str">
            <v>LSE4855</v>
          </cell>
          <cell r="C441" t="str">
            <v>581-06-02</v>
          </cell>
          <cell r="D441" t="str">
            <v>MA503 0A</v>
          </cell>
          <cell r="E441" t="str">
            <v>RW32</v>
          </cell>
          <cell r="F441">
            <v>660</v>
          </cell>
        </row>
        <row r="442">
          <cell r="B442" t="str">
            <v>LSE4857</v>
          </cell>
          <cell r="C442" t="str">
            <v>521-02-76</v>
          </cell>
          <cell r="D442" t="str">
            <v>MA362 1A</v>
          </cell>
          <cell r="E442" t="str">
            <v>SB16</v>
          </cell>
          <cell r="F442">
            <v>660</v>
          </cell>
          <cell r="G442">
            <v>660</v>
          </cell>
        </row>
        <row r="443">
          <cell r="B443" t="str">
            <v>LSE4847</v>
          </cell>
          <cell r="C443" t="str">
            <v>521-02-76</v>
          </cell>
          <cell r="D443" t="str">
            <v>MA362 1A</v>
          </cell>
          <cell r="E443" t="str">
            <v>SB16</v>
          </cell>
          <cell r="F443">
            <v>660</v>
          </cell>
          <cell r="G443">
            <v>1980</v>
          </cell>
        </row>
        <row r="445">
          <cell r="B445" t="str">
            <v>LSANZ4671</v>
          </cell>
          <cell r="C445" t="str">
            <v>78500-0201</v>
          </cell>
          <cell r="D445" t="str">
            <v>JA495 0A</v>
          </cell>
          <cell r="E445" t="str">
            <v>RW15</v>
          </cell>
          <cell r="F445">
            <v>180</v>
          </cell>
        </row>
        <row r="446">
          <cell r="B446" t="str">
            <v>LSANZ4671</v>
          </cell>
          <cell r="C446" t="str">
            <v>78500-0201</v>
          </cell>
          <cell r="D446" t="str">
            <v>JA495 0A</v>
          </cell>
          <cell r="E446" t="str">
            <v>RW15</v>
          </cell>
          <cell r="F446">
            <v>186</v>
          </cell>
        </row>
        <row r="447">
          <cell r="B447" t="str">
            <v>LSANZ4710</v>
          </cell>
          <cell r="C447" t="str">
            <v>70500-8580</v>
          </cell>
          <cell r="D447" t="str">
            <v>JA494 0A</v>
          </cell>
          <cell r="E447" t="str">
            <v>SP03</v>
          </cell>
          <cell r="F447">
            <v>240</v>
          </cell>
          <cell r="G447">
            <v>512</v>
          </cell>
        </row>
        <row r="448">
          <cell r="B448" t="str">
            <v>LSANZ4710</v>
          </cell>
          <cell r="C448" t="str">
            <v>70500-8580</v>
          </cell>
          <cell r="D448" t="str">
            <v>JA494 0A</v>
          </cell>
          <cell r="E448" t="str">
            <v>SP03</v>
          </cell>
          <cell r="F448">
            <v>224</v>
          </cell>
        </row>
        <row r="449">
          <cell r="B449" t="str">
            <v>LSANZ4710</v>
          </cell>
          <cell r="C449" t="str">
            <v>70500-8580</v>
          </cell>
          <cell r="D449" t="str">
            <v>JA494 0A</v>
          </cell>
          <cell r="E449" t="str">
            <v>SP03</v>
          </cell>
          <cell r="F449">
            <v>48</v>
          </cell>
        </row>
        <row r="450">
          <cell r="B450" t="str">
            <v>LSANZ4712</v>
          </cell>
          <cell r="C450" t="str">
            <v>78500-8575</v>
          </cell>
          <cell r="D450" t="str">
            <v>JA495 0A</v>
          </cell>
          <cell r="E450" t="str">
            <v>SB30</v>
          </cell>
          <cell r="F450">
            <v>150</v>
          </cell>
          <cell r="G450">
            <v>1190</v>
          </cell>
        </row>
        <row r="451">
          <cell r="B451" t="str">
            <v>LSANZ4712</v>
          </cell>
          <cell r="C451" t="str">
            <v>78500-8575</v>
          </cell>
          <cell r="D451" t="str">
            <v>JA495 0A</v>
          </cell>
          <cell r="E451" t="str">
            <v>SB30</v>
          </cell>
          <cell r="F451">
            <v>150</v>
          </cell>
        </row>
        <row r="452">
          <cell r="B452" t="str">
            <v>LSANZ4712</v>
          </cell>
          <cell r="C452" t="str">
            <v>78500-8575</v>
          </cell>
          <cell r="D452" t="str">
            <v>JA495 0A</v>
          </cell>
          <cell r="E452" t="str">
            <v>SB30</v>
          </cell>
          <cell r="F452">
            <v>150</v>
          </cell>
        </row>
        <row r="453">
          <cell r="B453" t="str">
            <v>LSANZ4712</v>
          </cell>
          <cell r="C453" t="str">
            <v>78500-8575</v>
          </cell>
          <cell r="D453" t="str">
            <v>JA495 0A</v>
          </cell>
          <cell r="E453" t="str">
            <v>SB30</v>
          </cell>
          <cell r="F453">
            <v>150</v>
          </cell>
        </row>
        <row r="454">
          <cell r="B454" t="str">
            <v>LSANZ4712</v>
          </cell>
          <cell r="C454" t="str">
            <v>78500-8575</v>
          </cell>
          <cell r="D454" t="str">
            <v>JA495 0A</v>
          </cell>
          <cell r="E454" t="str">
            <v>SB30</v>
          </cell>
          <cell r="F454">
            <v>200</v>
          </cell>
        </row>
        <row r="455">
          <cell r="B455" t="str">
            <v>LSANZ4712</v>
          </cell>
          <cell r="C455" t="str">
            <v>78500-8575</v>
          </cell>
          <cell r="D455" t="str">
            <v>JA495 0A</v>
          </cell>
          <cell r="E455" t="str">
            <v>SB30</v>
          </cell>
          <cell r="F455">
            <v>240</v>
          </cell>
        </row>
        <row r="456">
          <cell r="B456" t="str">
            <v>LSANZ4713</v>
          </cell>
          <cell r="C456" t="str">
            <v>78500-8580</v>
          </cell>
          <cell r="D456" t="str">
            <v>JA495 0A</v>
          </cell>
          <cell r="E456" t="str">
            <v>SP03</v>
          </cell>
          <cell r="F456">
            <v>240</v>
          </cell>
          <cell r="G456">
            <v>1028</v>
          </cell>
        </row>
        <row r="457">
          <cell r="B457" t="str">
            <v>LSANZ4713</v>
          </cell>
          <cell r="C457" t="str">
            <v>78500-8580</v>
          </cell>
          <cell r="D457" t="str">
            <v>JA495 0A</v>
          </cell>
          <cell r="E457" t="str">
            <v>SP03</v>
          </cell>
          <cell r="F457">
            <v>184</v>
          </cell>
        </row>
        <row r="458">
          <cell r="B458" t="str">
            <v>LSANZ4713</v>
          </cell>
          <cell r="C458" t="str">
            <v>78500-8580</v>
          </cell>
          <cell r="D458" t="str">
            <v>JA495 0A</v>
          </cell>
          <cell r="E458" t="str">
            <v>SP03</v>
          </cell>
          <cell r="F458">
            <v>88</v>
          </cell>
        </row>
        <row r="460">
          <cell r="B460" t="str">
            <v>LSE4697</v>
          </cell>
          <cell r="C460" t="str">
            <v>581-06-16</v>
          </cell>
          <cell r="D460" t="str">
            <v>MA503 0A</v>
          </cell>
          <cell r="E460" t="str">
            <v>SW49</v>
          </cell>
          <cell r="F460">
            <v>25</v>
          </cell>
        </row>
        <row r="461">
          <cell r="B461" t="str">
            <v>LSE4698</v>
          </cell>
          <cell r="C461" t="str">
            <v>581-06-13</v>
          </cell>
          <cell r="D461" t="str">
            <v>MA503 0A</v>
          </cell>
          <cell r="E461" t="str">
            <v>BW40</v>
          </cell>
          <cell r="F461">
            <v>20</v>
          </cell>
        </row>
        <row r="462">
          <cell r="B462" t="str">
            <v>LSE4809</v>
          </cell>
          <cell r="C462" t="str">
            <v>581-06-16</v>
          </cell>
          <cell r="D462" t="str">
            <v>MA503 0A</v>
          </cell>
          <cell r="E462" t="str">
            <v>SW49</v>
          </cell>
          <cell r="F462">
            <v>660</v>
          </cell>
        </row>
        <row r="463">
          <cell r="B463" t="str">
            <v>LSE4809</v>
          </cell>
          <cell r="C463" t="str">
            <v>581-06-16</v>
          </cell>
          <cell r="D463" t="str">
            <v>MA503 0A</v>
          </cell>
          <cell r="E463" t="str">
            <v>SW49</v>
          </cell>
          <cell r="F463">
            <v>660</v>
          </cell>
        </row>
        <row r="464">
          <cell r="B464" t="str">
            <v>LSE4809</v>
          </cell>
          <cell r="C464" t="str">
            <v>581-06-16</v>
          </cell>
          <cell r="D464" t="str">
            <v>MA503 0A</v>
          </cell>
          <cell r="E464" t="str">
            <v>SW49</v>
          </cell>
          <cell r="F464">
            <v>660</v>
          </cell>
        </row>
        <row r="465">
          <cell r="B465" t="str">
            <v>LSE4810</v>
          </cell>
          <cell r="C465" t="str">
            <v>581-06-02</v>
          </cell>
          <cell r="D465" t="str">
            <v>MA503 0A</v>
          </cell>
          <cell r="E465" t="str">
            <v>RW32</v>
          </cell>
          <cell r="F465">
            <v>660</v>
          </cell>
        </row>
        <row r="466">
          <cell r="B466" t="str">
            <v>LSE4810</v>
          </cell>
          <cell r="C466" t="str">
            <v>581-06-02</v>
          </cell>
          <cell r="D466" t="str">
            <v>MA503 0A</v>
          </cell>
          <cell r="E466" t="str">
            <v>RW32</v>
          </cell>
          <cell r="F466">
            <v>660</v>
          </cell>
        </row>
        <row r="467">
          <cell r="B467" t="str">
            <v>LSE4810</v>
          </cell>
          <cell r="C467" t="str">
            <v>581-06-02</v>
          </cell>
          <cell r="D467" t="str">
            <v>MA503 0A</v>
          </cell>
          <cell r="E467" t="str">
            <v>RW32</v>
          </cell>
          <cell r="F467">
            <v>660</v>
          </cell>
        </row>
        <row r="468">
          <cell r="B468" t="str">
            <v>LSE4810</v>
          </cell>
          <cell r="C468" t="str">
            <v>581-06-02</v>
          </cell>
          <cell r="D468" t="str">
            <v>MA503 0A</v>
          </cell>
          <cell r="E468" t="str">
            <v>RW32</v>
          </cell>
          <cell r="F468">
            <v>660</v>
          </cell>
        </row>
        <row r="470">
          <cell r="B470" t="str">
            <v>LSANZ4671</v>
          </cell>
          <cell r="C470" t="str">
            <v>78500-0201</v>
          </cell>
          <cell r="D470" t="str">
            <v>JA495 0A</v>
          </cell>
          <cell r="E470" t="str">
            <v>RW15</v>
          </cell>
          <cell r="F470">
            <v>128</v>
          </cell>
        </row>
        <row r="471">
          <cell r="B471" t="str">
            <v>LSANZ4671</v>
          </cell>
          <cell r="C471" t="str">
            <v>78500-0201</v>
          </cell>
          <cell r="D471" t="str">
            <v>JA495 0A</v>
          </cell>
          <cell r="E471" t="str">
            <v>RW15</v>
          </cell>
          <cell r="F471">
            <v>64</v>
          </cell>
        </row>
        <row r="473">
          <cell r="B473" t="str">
            <v>LSANZ4714</v>
          </cell>
          <cell r="C473" t="str">
            <v>00504-0207</v>
          </cell>
          <cell r="D473" t="str">
            <v>MA381 1A</v>
          </cell>
          <cell r="E473" t="str">
            <v>SW28</v>
          </cell>
          <cell r="F473">
            <v>660</v>
          </cell>
          <cell r="G473">
            <v>4020</v>
          </cell>
        </row>
        <row r="474">
          <cell r="B474" t="str">
            <v>LSANZ4714</v>
          </cell>
          <cell r="C474" t="str">
            <v>00504-0207</v>
          </cell>
          <cell r="D474" t="str">
            <v>MA381 1A</v>
          </cell>
          <cell r="E474" t="str">
            <v>SW28</v>
          </cell>
          <cell r="F474">
            <v>660</v>
          </cell>
        </row>
        <row r="475">
          <cell r="B475" t="str">
            <v>LSANZ4714</v>
          </cell>
          <cell r="C475" t="str">
            <v>00504-0207</v>
          </cell>
          <cell r="D475" t="str">
            <v>MA381 1A</v>
          </cell>
          <cell r="E475" t="str">
            <v>SW28</v>
          </cell>
          <cell r="F475">
            <v>660</v>
          </cell>
        </row>
        <row r="476">
          <cell r="B476" t="str">
            <v>CAR2251B</v>
          </cell>
          <cell r="C476" t="str">
            <v>704 PB</v>
          </cell>
          <cell r="D476" t="str">
            <v>MB480 0A</v>
          </cell>
          <cell r="E476" t="str">
            <v>Rigid</v>
          </cell>
          <cell r="F476">
            <v>72</v>
          </cell>
          <cell r="G476">
            <v>3794</v>
          </cell>
        </row>
        <row r="477">
          <cell r="B477" t="str">
            <v>CAR2251B</v>
          </cell>
          <cell r="C477" t="str">
            <v>704 PB</v>
          </cell>
          <cell r="D477" t="str">
            <v>MB480 0A</v>
          </cell>
          <cell r="E477" t="str">
            <v>Rigid</v>
          </cell>
          <cell r="F477">
            <v>600</v>
          </cell>
        </row>
        <row r="478">
          <cell r="B478" t="str">
            <v>CAR2251B</v>
          </cell>
          <cell r="C478" t="str">
            <v>704 PB</v>
          </cell>
          <cell r="D478" t="str">
            <v>MB480 0A</v>
          </cell>
          <cell r="E478" t="str">
            <v>Rigid</v>
          </cell>
          <cell r="F478">
            <v>600</v>
          </cell>
        </row>
        <row r="479">
          <cell r="B479" t="str">
            <v>CAR2251B</v>
          </cell>
          <cell r="C479" t="str">
            <v>704 PB</v>
          </cell>
          <cell r="D479" t="str">
            <v>MB480 0A</v>
          </cell>
          <cell r="E479" t="str">
            <v>Rigid</v>
          </cell>
          <cell r="F479">
            <v>600</v>
          </cell>
        </row>
        <row r="480">
          <cell r="B480" t="str">
            <v>CAR2251B</v>
          </cell>
          <cell r="C480" t="str">
            <v>704 PB</v>
          </cell>
          <cell r="D480" t="str">
            <v>MB480 0A</v>
          </cell>
          <cell r="E480" t="str">
            <v>Rigid</v>
          </cell>
          <cell r="F480">
            <v>620</v>
          </cell>
        </row>
        <row r="481">
          <cell r="B481" t="str">
            <v>CAR2251B</v>
          </cell>
          <cell r="C481" t="str">
            <v>704 PB</v>
          </cell>
          <cell r="D481" t="str">
            <v>MB480 0A</v>
          </cell>
          <cell r="E481" t="str">
            <v>Rigid</v>
          </cell>
          <cell r="F481">
            <v>620</v>
          </cell>
        </row>
        <row r="482">
          <cell r="B482" t="str">
            <v>CAR2251B</v>
          </cell>
          <cell r="C482" t="str">
            <v>704 PB</v>
          </cell>
          <cell r="D482" t="str">
            <v>MB480 0A</v>
          </cell>
          <cell r="E482" t="str">
            <v>Rigid</v>
          </cell>
          <cell r="F482">
            <v>682</v>
          </cell>
        </row>
        <row r="483">
          <cell r="B483" t="str">
            <v>SR285A Recut</v>
          </cell>
          <cell r="C483" t="str">
            <v>3173 Bootcut</v>
          </cell>
          <cell r="D483" t="str">
            <v>MA506 0A</v>
          </cell>
          <cell r="E483" t="str">
            <v>SP06</v>
          </cell>
          <cell r="F483">
            <v>76</v>
          </cell>
          <cell r="G483">
            <v>76</v>
          </cell>
        </row>
        <row r="484">
          <cell r="B484" t="str">
            <v>CAR2252</v>
          </cell>
          <cell r="C484" t="str">
            <v>710 PB</v>
          </cell>
          <cell r="D484" t="str">
            <v>MB204 1B</v>
          </cell>
          <cell r="E484" t="str">
            <v>Rigid</v>
          </cell>
          <cell r="F484">
            <v>720</v>
          </cell>
        </row>
        <row r="485">
          <cell r="B485" t="str">
            <v>CAR2252</v>
          </cell>
          <cell r="C485" t="str">
            <v>710 PB</v>
          </cell>
          <cell r="D485" t="str">
            <v>MB204 1B</v>
          </cell>
          <cell r="E485" t="str">
            <v>Rigid</v>
          </cell>
          <cell r="F485">
            <v>744</v>
          </cell>
        </row>
        <row r="486">
          <cell r="B486" t="str">
            <v>CAR2252</v>
          </cell>
          <cell r="C486" t="str">
            <v>710 PB</v>
          </cell>
          <cell r="D486" t="str">
            <v>MB204 1B</v>
          </cell>
          <cell r="E486" t="str">
            <v>Rigid</v>
          </cell>
          <cell r="F486">
            <v>744</v>
          </cell>
        </row>
        <row r="487">
          <cell r="B487" t="str">
            <v>CAR2252</v>
          </cell>
          <cell r="C487" t="str">
            <v>710 PB</v>
          </cell>
          <cell r="D487" t="str">
            <v>MB204 1B</v>
          </cell>
          <cell r="E487" t="str">
            <v>Rigid</v>
          </cell>
          <cell r="F487">
            <v>540</v>
          </cell>
        </row>
        <row r="488">
          <cell r="B488" t="str">
            <v>CAR2249</v>
          </cell>
          <cell r="C488" t="str">
            <v>704 PB</v>
          </cell>
          <cell r="D488" t="str">
            <v>MA480 0A</v>
          </cell>
          <cell r="E488" t="str">
            <v>Rigid</v>
          </cell>
          <cell r="F488">
            <v>60</v>
          </cell>
          <cell r="G488">
            <v>4998</v>
          </cell>
        </row>
        <row r="489">
          <cell r="B489" t="str">
            <v>CAR2249</v>
          </cell>
          <cell r="C489" t="str">
            <v>704 PB</v>
          </cell>
          <cell r="D489" t="str">
            <v>MA480 0A</v>
          </cell>
          <cell r="E489" t="str">
            <v>Rigid</v>
          </cell>
          <cell r="F489">
            <v>660</v>
          </cell>
        </row>
        <row r="490">
          <cell r="B490" t="str">
            <v>CAR2249</v>
          </cell>
          <cell r="C490" t="str">
            <v>704 PB</v>
          </cell>
          <cell r="D490" t="str">
            <v>MA480 0A</v>
          </cell>
          <cell r="E490" t="str">
            <v>Rigid</v>
          </cell>
          <cell r="F490">
            <v>660</v>
          </cell>
        </row>
        <row r="492">
          <cell r="B492" t="str">
            <v>LSANZ4714</v>
          </cell>
          <cell r="C492" t="str">
            <v>00504-0207</v>
          </cell>
          <cell r="D492" t="str">
            <v>MA381 1A</v>
          </cell>
          <cell r="E492" t="str">
            <v>SW28</v>
          </cell>
          <cell r="F492">
            <v>720</v>
          </cell>
        </row>
        <row r="493">
          <cell r="B493" t="str">
            <v>CAR2250B</v>
          </cell>
          <cell r="C493" t="str">
            <v>710 PB</v>
          </cell>
          <cell r="D493" t="str">
            <v>MB204 1B</v>
          </cell>
          <cell r="E493" t="str">
            <v>Rigid</v>
          </cell>
          <cell r="F493">
            <v>140</v>
          </cell>
          <cell r="G493">
            <v>8660</v>
          </cell>
        </row>
        <row r="494">
          <cell r="B494" t="str">
            <v>CAR2250B</v>
          </cell>
          <cell r="C494" t="str">
            <v>710 PB</v>
          </cell>
          <cell r="D494" t="str">
            <v>MB204 1B</v>
          </cell>
          <cell r="E494" t="str">
            <v>Rigid</v>
          </cell>
          <cell r="F494">
            <v>600</v>
          </cell>
        </row>
        <row r="495">
          <cell r="B495" t="str">
            <v>CAR2250B</v>
          </cell>
          <cell r="C495" t="str">
            <v>710 PB</v>
          </cell>
          <cell r="D495" t="str">
            <v>MB204 1B</v>
          </cell>
          <cell r="E495" t="str">
            <v>Rigid</v>
          </cell>
          <cell r="F495">
            <v>600</v>
          </cell>
        </row>
        <row r="496">
          <cell r="B496" t="str">
            <v>CAR2250B</v>
          </cell>
          <cell r="C496" t="str">
            <v>710 PB</v>
          </cell>
          <cell r="D496" t="str">
            <v>MB204 1B</v>
          </cell>
          <cell r="E496" t="str">
            <v>Rigid</v>
          </cell>
          <cell r="F496">
            <v>600</v>
          </cell>
        </row>
        <row r="497">
          <cell r="B497" t="str">
            <v>CAR2250B</v>
          </cell>
          <cell r="C497" t="str">
            <v>710 PB</v>
          </cell>
          <cell r="D497" t="str">
            <v>MB204 1B</v>
          </cell>
          <cell r="E497" t="str">
            <v>Rigid</v>
          </cell>
          <cell r="F497">
            <v>600</v>
          </cell>
        </row>
        <row r="498">
          <cell r="B498" t="str">
            <v>CAR2250B</v>
          </cell>
          <cell r="C498" t="str">
            <v>710 PB</v>
          </cell>
          <cell r="D498" t="str">
            <v>MB204 1B</v>
          </cell>
          <cell r="E498" t="str">
            <v>Rigid</v>
          </cell>
          <cell r="F498">
            <v>600</v>
          </cell>
        </row>
        <row r="499">
          <cell r="B499" t="str">
            <v>CAR2250B</v>
          </cell>
          <cell r="C499" t="str">
            <v>710 PB</v>
          </cell>
          <cell r="D499" t="str">
            <v>MB204 1B</v>
          </cell>
          <cell r="E499" t="str">
            <v>Rigid</v>
          </cell>
          <cell r="F499">
            <v>620</v>
          </cell>
        </row>
        <row r="500">
          <cell r="B500" t="str">
            <v>CAR2250B</v>
          </cell>
          <cell r="C500" t="str">
            <v>710 PB</v>
          </cell>
          <cell r="D500" t="str">
            <v>MB204 1B</v>
          </cell>
          <cell r="E500" t="str">
            <v>Rigid</v>
          </cell>
          <cell r="F500">
            <v>620</v>
          </cell>
        </row>
        <row r="501">
          <cell r="B501" t="str">
            <v>CAR2250B</v>
          </cell>
          <cell r="C501" t="str">
            <v>710 PB</v>
          </cell>
          <cell r="D501" t="str">
            <v>MB204 1B</v>
          </cell>
          <cell r="E501" t="str">
            <v>Rigid</v>
          </cell>
          <cell r="F501">
            <v>620</v>
          </cell>
        </row>
        <row r="502">
          <cell r="B502" t="str">
            <v>CAR2250B</v>
          </cell>
          <cell r="C502" t="str">
            <v>710 PB</v>
          </cell>
          <cell r="D502" t="str">
            <v>MB204 1B</v>
          </cell>
          <cell r="E502" t="str">
            <v>Rigid</v>
          </cell>
          <cell r="F502">
            <v>620</v>
          </cell>
        </row>
        <row r="503">
          <cell r="B503" t="str">
            <v>CAR2250B</v>
          </cell>
          <cell r="C503" t="str">
            <v>710 PB</v>
          </cell>
          <cell r="D503" t="str">
            <v>MB204 1B</v>
          </cell>
          <cell r="E503" t="str">
            <v>Rigid</v>
          </cell>
          <cell r="F503">
            <v>620</v>
          </cell>
        </row>
        <row r="504">
          <cell r="B504" t="str">
            <v>CAR2250B</v>
          </cell>
          <cell r="C504" t="str">
            <v>710 PB</v>
          </cell>
          <cell r="D504" t="str">
            <v>MB204 1B</v>
          </cell>
          <cell r="E504" t="str">
            <v>Rigid</v>
          </cell>
          <cell r="F504">
            <v>600</v>
          </cell>
        </row>
        <row r="505">
          <cell r="B505" t="str">
            <v>CAR2250B</v>
          </cell>
          <cell r="C505" t="str">
            <v>710 PB</v>
          </cell>
          <cell r="D505" t="str">
            <v>MB204 1B</v>
          </cell>
          <cell r="E505" t="str">
            <v>Rigid</v>
          </cell>
          <cell r="F505">
            <v>600</v>
          </cell>
        </row>
        <row r="506">
          <cell r="B506" t="str">
            <v>CAR2250B</v>
          </cell>
          <cell r="C506" t="str">
            <v>710 PB</v>
          </cell>
          <cell r="D506" t="str">
            <v>MB204 1B</v>
          </cell>
          <cell r="E506" t="str">
            <v>Rigid</v>
          </cell>
          <cell r="F506">
            <v>620</v>
          </cell>
        </row>
        <row r="507">
          <cell r="B507" t="str">
            <v>CAR2250B</v>
          </cell>
          <cell r="C507" t="str">
            <v>710 PB</v>
          </cell>
          <cell r="D507" t="str">
            <v>MB204 1B</v>
          </cell>
          <cell r="E507" t="str">
            <v>Rigid</v>
          </cell>
          <cell r="F507">
            <v>600</v>
          </cell>
        </row>
        <row r="508">
          <cell r="B508" t="str">
            <v>CAR2252</v>
          </cell>
          <cell r="C508" t="str">
            <v>710 PB</v>
          </cell>
          <cell r="D508" t="str">
            <v>MB204 1B</v>
          </cell>
          <cell r="E508" t="str">
            <v>Rigid</v>
          </cell>
          <cell r="F508">
            <v>100</v>
          </cell>
          <cell r="G508">
            <v>18330</v>
          </cell>
        </row>
        <row r="509">
          <cell r="B509" t="str">
            <v>CAR2252</v>
          </cell>
          <cell r="C509" t="str">
            <v>710 PB</v>
          </cell>
          <cell r="D509" t="str">
            <v>MB204 1B</v>
          </cell>
          <cell r="E509" t="str">
            <v>Rigid</v>
          </cell>
          <cell r="F509">
            <v>660</v>
          </cell>
        </row>
        <row r="510">
          <cell r="B510" t="str">
            <v>CAR2252</v>
          </cell>
          <cell r="C510" t="str">
            <v>710 PB</v>
          </cell>
          <cell r="D510" t="str">
            <v>MB204 1B</v>
          </cell>
          <cell r="E510" t="str">
            <v>Rigid</v>
          </cell>
          <cell r="F510">
            <v>660</v>
          </cell>
        </row>
        <row r="511">
          <cell r="B511" t="str">
            <v>CAR2252</v>
          </cell>
          <cell r="C511" t="str">
            <v>710 PB</v>
          </cell>
          <cell r="D511" t="str">
            <v>MB204 1B</v>
          </cell>
          <cell r="E511" t="str">
            <v>Rigid</v>
          </cell>
          <cell r="F511">
            <v>660</v>
          </cell>
        </row>
        <row r="512">
          <cell r="B512" t="str">
            <v>CAR2252</v>
          </cell>
          <cell r="C512" t="str">
            <v>710 PB</v>
          </cell>
          <cell r="D512" t="str">
            <v>MB204 1B</v>
          </cell>
          <cell r="E512" t="str">
            <v>Rigid</v>
          </cell>
          <cell r="F512">
            <v>660</v>
          </cell>
        </row>
        <row r="513">
          <cell r="B513" t="str">
            <v>CAR2252</v>
          </cell>
          <cell r="C513" t="str">
            <v>710 PB</v>
          </cell>
          <cell r="D513" t="str">
            <v>MB204 1B</v>
          </cell>
          <cell r="E513" t="str">
            <v>Rigid</v>
          </cell>
          <cell r="F513">
            <v>660</v>
          </cell>
        </row>
        <row r="514">
          <cell r="B514" t="str">
            <v>CAR2252</v>
          </cell>
          <cell r="C514" t="str">
            <v>710 PB</v>
          </cell>
          <cell r="D514" t="str">
            <v>MB204 1B</v>
          </cell>
          <cell r="E514" t="str">
            <v>Rigid</v>
          </cell>
          <cell r="F514">
            <v>660</v>
          </cell>
        </row>
        <row r="515">
          <cell r="B515" t="str">
            <v>CAR2252</v>
          </cell>
          <cell r="C515" t="str">
            <v>710 PB</v>
          </cell>
          <cell r="D515" t="str">
            <v>MB204 1B</v>
          </cell>
          <cell r="E515" t="str">
            <v>Rigid</v>
          </cell>
          <cell r="F515">
            <v>660</v>
          </cell>
        </row>
        <row r="516">
          <cell r="B516" t="str">
            <v>CAR2252</v>
          </cell>
          <cell r="C516" t="str">
            <v>710 PB</v>
          </cell>
          <cell r="D516" t="str">
            <v>MB204 1B</v>
          </cell>
          <cell r="E516" t="str">
            <v>Rigid</v>
          </cell>
          <cell r="F516">
            <v>660</v>
          </cell>
        </row>
        <row r="517">
          <cell r="B517" t="str">
            <v>CAR2252</v>
          </cell>
          <cell r="C517" t="str">
            <v>710 PB</v>
          </cell>
          <cell r="D517" t="str">
            <v>MB204 1B</v>
          </cell>
          <cell r="E517" t="str">
            <v>Rigid</v>
          </cell>
          <cell r="F517">
            <v>660</v>
          </cell>
        </row>
        <row r="518">
          <cell r="B518" t="str">
            <v>CAR2252</v>
          </cell>
          <cell r="C518" t="str">
            <v>710 PB</v>
          </cell>
          <cell r="D518" t="str">
            <v>MB204 1B</v>
          </cell>
          <cell r="E518" t="str">
            <v>Rigid</v>
          </cell>
          <cell r="F518">
            <v>660</v>
          </cell>
        </row>
        <row r="519">
          <cell r="B519" t="str">
            <v>CAR2252</v>
          </cell>
          <cell r="C519" t="str">
            <v>710 PB</v>
          </cell>
          <cell r="D519" t="str">
            <v>MB204 1B</v>
          </cell>
          <cell r="E519" t="str">
            <v>Rigid</v>
          </cell>
          <cell r="F519">
            <v>660</v>
          </cell>
        </row>
        <row r="520">
          <cell r="B520" t="str">
            <v>CAR2252</v>
          </cell>
          <cell r="C520" t="str">
            <v>710 PB</v>
          </cell>
          <cell r="D520" t="str">
            <v>MB204 1B</v>
          </cell>
          <cell r="E520" t="str">
            <v>Rigid</v>
          </cell>
          <cell r="F520">
            <v>682</v>
          </cell>
        </row>
        <row r="521">
          <cell r="B521" t="str">
            <v>CAR2252</v>
          </cell>
          <cell r="C521" t="str">
            <v>710 PB</v>
          </cell>
          <cell r="D521" t="str">
            <v>MB204 1B</v>
          </cell>
          <cell r="E521" t="str">
            <v>Rigid</v>
          </cell>
          <cell r="F521">
            <v>682</v>
          </cell>
        </row>
        <row r="522">
          <cell r="B522" t="str">
            <v>CAR2252</v>
          </cell>
          <cell r="C522" t="str">
            <v>710 PB</v>
          </cell>
          <cell r="D522" t="str">
            <v>MB204 1B</v>
          </cell>
          <cell r="E522" t="str">
            <v>Rigid</v>
          </cell>
          <cell r="F522">
            <v>682</v>
          </cell>
        </row>
        <row r="523">
          <cell r="B523" t="str">
            <v>CAR2252</v>
          </cell>
          <cell r="C523" t="str">
            <v>710 PB</v>
          </cell>
          <cell r="D523" t="str">
            <v>MB204 1B</v>
          </cell>
          <cell r="E523" t="str">
            <v>Rigid</v>
          </cell>
          <cell r="F523">
            <v>682</v>
          </cell>
        </row>
        <row r="524">
          <cell r="B524" t="str">
            <v>CAR2252</v>
          </cell>
          <cell r="C524" t="str">
            <v>710 PB</v>
          </cell>
          <cell r="D524" t="str">
            <v>MB204 1B</v>
          </cell>
          <cell r="E524" t="str">
            <v>Rigid</v>
          </cell>
          <cell r="F524">
            <v>682</v>
          </cell>
        </row>
        <row r="525">
          <cell r="B525" t="str">
            <v>CAR2252</v>
          </cell>
          <cell r="C525" t="str">
            <v>710 PB</v>
          </cell>
          <cell r="D525" t="str">
            <v>MB204 1B</v>
          </cell>
          <cell r="E525" t="str">
            <v>Rigid</v>
          </cell>
          <cell r="F525">
            <v>682</v>
          </cell>
        </row>
        <row r="526">
          <cell r="B526" t="str">
            <v>CAR2252</v>
          </cell>
          <cell r="C526" t="str">
            <v>710 PB</v>
          </cell>
          <cell r="D526" t="str">
            <v>MB204 1B</v>
          </cell>
          <cell r="E526" t="str">
            <v>Rigid</v>
          </cell>
          <cell r="F526">
            <v>682</v>
          </cell>
        </row>
        <row r="527">
          <cell r="B527" t="str">
            <v>CAR2252</v>
          </cell>
          <cell r="C527" t="str">
            <v>710 PB</v>
          </cell>
          <cell r="D527" t="str">
            <v>MB204 1B</v>
          </cell>
          <cell r="E527" t="str">
            <v>Rigid</v>
          </cell>
          <cell r="F527">
            <v>682</v>
          </cell>
        </row>
        <row r="528">
          <cell r="B528" t="str">
            <v>CAR2252</v>
          </cell>
          <cell r="C528" t="str">
            <v>710 PB</v>
          </cell>
          <cell r="D528" t="str">
            <v>MB204 1B</v>
          </cell>
          <cell r="E528" t="str">
            <v>Rigid</v>
          </cell>
          <cell r="F528">
            <v>682</v>
          </cell>
        </row>
        <row r="529">
          <cell r="B529" t="str">
            <v>CAR2252</v>
          </cell>
          <cell r="C529" t="str">
            <v>710 PB</v>
          </cell>
          <cell r="D529" t="str">
            <v>MB204 1B</v>
          </cell>
          <cell r="E529" t="str">
            <v>Rigid</v>
          </cell>
          <cell r="F529">
            <v>682</v>
          </cell>
        </row>
        <row r="530">
          <cell r="B530" t="str">
            <v>CAR2252</v>
          </cell>
          <cell r="C530" t="str">
            <v>710 PB</v>
          </cell>
          <cell r="D530" t="str">
            <v>MB204 1B</v>
          </cell>
          <cell r="E530" t="str">
            <v>Rigid</v>
          </cell>
          <cell r="F530">
            <v>682</v>
          </cell>
        </row>
        <row r="531">
          <cell r="B531" t="str">
            <v>CAR2252</v>
          </cell>
          <cell r="C531" t="str">
            <v>710 PB</v>
          </cell>
          <cell r="D531" t="str">
            <v>MB204 1B</v>
          </cell>
          <cell r="E531" t="str">
            <v>Rigid</v>
          </cell>
          <cell r="F531">
            <v>720</v>
          </cell>
        </row>
        <row r="532">
          <cell r="B532" t="str">
            <v>LSANZ4721</v>
          </cell>
          <cell r="C532" t="str">
            <v>00504-0207</v>
          </cell>
          <cell r="D532" t="str">
            <v>MA381 1A</v>
          </cell>
          <cell r="E532" t="str">
            <v>SW28</v>
          </cell>
          <cell r="F532">
            <v>600</v>
          </cell>
          <cell r="G532">
            <v>3000</v>
          </cell>
        </row>
        <row r="533">
          <cell r="B533" t="str">
            <v>LSANZ4721</v>
          </cell>
          <cell r="C533" t="str">
            <v>00504-0207</v>
          </cell>
          <cell r="D533" t="str">
            <v>MA381 1A</v>
          </cell>
          <cell r="E533" t="str">
            <v>SW28</v>
          </cell>
          <cell r="F533">
            <v>600</v>
          </cell>
        </row>
        <row r="534">
          <cell r="B534" t="str">
            <v>LSANZ4721</v>
          </cell>
          <cell r="C534" t="str">
            <v>00504-0207</v>
          </cell>
          <cell r="D534" t="str">
            <v>MA381 1A</v>
          </cell>
          <cell r="E534" t="str">
            <v>SW28</v>
          </cell>
          <cell r="F534">
            <v>600</v>
          </cell>
        </row>
        <row r="535">
          <cell r="B535" t="str">
            <v>LSANZ4721</v>
          </cell>
          <cell r="C535" t="str">
            <v>00504-0207</v>
          </cell>
          <cell r="D535" t="str">
            <v>MA381 1A</v>
          </cell>
          <cell r="E535" t="str">
            <v>SW28</v>
          </cell>
          <cell r="F535">
            <v>600</v>
          </cell>
        </row>
        <row r="536">
          <cell r="B536" t="str">
            <v>LSANZ4721</v>
          </cell>
          <cell r="C536" t="str">
            <v>00504-0207</v>
          </cell>
          <cell r="D536" t="str">
            <v>MA381 1A</v>
          </cell>
          <cell r="E536" t="str">
            <v>SW28</v>
          </cell>
          <cell r="F536">
            <v>600</v>
          </cell>
        </row>
        <row r="537">
          <cell r="B537" t="str">
            <v>LSANZ4717</v>
          </cell>
          <cell r="C537" t="str">
            <v>00502-0313</v>
          </cell>
          <cell r="D537" t="str">
            <v>MA391 1A</v>
          </cell>
          <cell r="E537" t="str">
            <v>TW11</v>
          </cell>
          <cell r="F537">
            <v>682</v>
          </cell>
          <cell r="G537">
            <v>1860</v>
          </cell>
        </row>
        <row r="538">
          <cell r="B538" t="str">
            <v>LSANZ4717</v>
          </cell>
          <cell r="C538" t="str">
            <v>00502-0313</v>
          </cell>
          <cell r="D538" t="str">
            <v>MA391 1A</v>
          </cell>
          <cell r="E538" t="str">
            <v>TW11</v>
          </cell>
          <cell r="F538">
            <v>682</v>
          </cell>
        </row>
        <row r="539">
          <cell r="B539" t="str">
            <v>LSANZ4717</v>
          </cell>
          <cell r="C539" t="str">
            <v>00502-0313</v>
          </cell>
          <cell r="D539" t="str">
            <v>MA391 1A</v>
          </cell>
          <cell r="E539" t="str">
            <v>TW11</v>
          </cell>
          <cell r="F539">
            <v>496</v>
          </cell>
        </row>
        <row r="540">
          <cell r="B540" t="str">
            <v>LSANZ4724</v>
          </cell>
          <cell r="C540" t="str">
            <v>00502-0313</v>
          </cell>
          <cell r="D540" t="str">
            <v>MA391 1A</v>
          </cell>
          <cell r="E540" t="str">
            <v>TW11</v>
          </cell>
          <cell r="F540">
            <v>620</v>
          </cell>
          <cell r="G540">
            <v>992</v>
          </cell>
        </row>
        <row r="541">
          <cell r="B541" t="str">
            <v>LSANZ4724</v>
          </cell>
          <cell r="C541" t="str">
            <v>00502-0313</v>
          </cell>
          <cell r="D541" t="str">
            <v>MA391 1A</v>
          </cell>
          <cell r="E541" t="str">
            <v>TW11</v>
          </cell>
          <cell r="F541">
            <v>372</v>
          </cell>
        </row>
        <row r="543">
          <cell r="B543" t="str">
            <v>LSE4833</v>
          </cell>
          <cell r="C543" t="str">
            <v>582-06-02</v>
          </cell>
          <cell r="D543" t="str">
            <v>MA473 0B</v>
          </cell>
          <cell r="E543" t="str">
            <v>RW32</v>
          </cell>
          <cell r="F543">
            <v>660</v>
          </cell>
        </row>
        <row r="544">
          <cell r="B544" t="str">
            <v>LSE4833</v>
          </cell>
          <cell r="C544" t="str">
            <v>582-06-02</v>
          </cell>
          <cell r="D544" t="str">
            <v>MA473 0B</v>
          </cell>
          <cell r="E544" t="str">
            <v>RW32</v>
          </cell>
          <cell r="F544">
            <v>660</v>
          </cell>
        </row>
        <row r="545">
          <cell r="B545" t="str">
            <v>LSE4871</v>
          </cell>
          <cell r="C545" t="str">
            <v>582-06-02</v>
          </cell>
          <cell r="D545" t="str">
            <v>MA473 0B</v>
          </cell>
          <cell r="E545" t="str">
            <v>RW32</v>
          </cell>
          <cell r="F545">
            <v>660</v>
          </cell>
          <cell r="G545">
            <v>2640</v>
          </cell>
        </row>
        <row r="546">
          <cell r="B546" t="str">
            <v>LSE4871</v>
          </cell>
          <cell r="C546" t="str">
            <v>582-06-02</v>
          </cell>
          <cell r="D546" t="str">
            <v>MA473 0B</v>
          </cell>
          <cell r="E546" t="str">
            <v>RW32</v>
          </cell>
          <cell r="F546">
            <v>660</v>
          </cell>
        </row>
        <row r="547">
          <cell r="B547" t="str">
            <v>LSE4871</v>
          </cell>
          <cell r="C547" t="str">
            <v>582-06-02</v>
          </cell>
          <cell r="D547" t="str">
            <v>MA473 0B</v>
          </cell>
          <cell r="E547" t="str">
            <v>RW32</v>
          </cell>
          <cell r="F547">
            <v>660</v>
          </cell>
        </row>
        <row r="548">
          <cell r="B548" t="str">
            <v>LSE4871</v>
          </cell>
          <cell r="C548" t="str">
            <v>582-06-02</v>
          </cell>
          <cell r="D548" t="str">
            <v>MA473 0B</v>
          </cell>
          <cell r="E548" t="str">
            <v>RW32</v>
          </cell>
          <cell r="F548">
            <v>660</v>
          </cell>
        </row>
        <row r="549">
          <cell r="B549" t="str">
            <v>LSE4858</v>
          </cell>
          <cell r="C549" t="str">
            <v>581-06-16</v>
          </cell>
          <cell r="D549" t="str">
            <v>MA503 0A</v>
          </cell>
          <cell r="E549" t="str">
            <v>SW49</v>
          </cell>
          <cell r="F549">
            <v>660</v>
          </cell>
          <cell r="G549">
            <v>1980</v>
          </cell>
        </row>
        <row r="550">
          <cell r="B550" t="str">
            <v>LSE4858</v>
          </cell>
          <cell r="C550" t="str">
            <v>581-06-16</v>
          </cell>
          <cell r="D550" t="str">
            <v>MA503 0A</v>
          </cell>
          <cell r="E550" t="str">
            <v>SW49</v>
          </cell>
          <cell r="F550">
            <v>660</v>
          </cell>
        </row>
        <row r="551">
          <cell r="B551" t="str">
            <v>LSE4858</v>
          </cell>
          <cell r="C551" t="str">
            <v>581-06-16</v>
          </cell>
          <cell r="D551" t="str">
            <v>MA503 0A</v>
          </cell>
          <cell r="E551" t="str">
            <v>SW49</v>
          </cell>
          <cell r="F551">
            <v>660</v>
          </cell>
        </row>
        <row r="552">
          <cell r="B552" t="str">
            <v>LSE4861</v>
          </cell>
          <cell r="C552" t="str">
            <v>581-06-16</v>
          </cell>
          <cell r="D552" t="str">
            <v>MA503 0A</v>
          </cell>
          <cell r="E552" t="str">
            <v>SW49</v>
          </cell>
          <cell r="F552">
            <v>660</v>
          </cell>
          <cell r="G552">
            <v>660</v>
          </cell>
        </row>
        <row r="553">
          <cell r="B553" t="str">
            <v>LSE4883</v>
          </cell>
          <cell r="C553" t="str">
            <v>581-06-16</v>
          </cell>
          <cell r="D553" t="str">
            <v>MA503 0A</v>
          </cell>
          <cell r="E553" t="str">
            <v>SW49</v>
          </cell>
          <cell r="F553">
            <v>660</v>
          </cell>
        </row>
        <row r="554">
          <cell r="B554" t="str">
            <v>LSE4883</v>
          </cell>
          <cell r="C554" t="str">
            <v>581-06-16</v>
          </cell>
          <cell r="D554" t="str">
            <v>MA503 0A</v>
          </cell>
          <cell r="E554" t="str">
            <v>SW49</v>
          </cell>
          <cell r="F554">
            <v>660</v>
          </cell>
        </row>
        <row r="555">
          <cell r="B555" t="str">
            <v>LSE4880</v>
          </cell>
          <cell r="C555" t="str">
            <v>581-06-16</v>
          </cell>
          <cell r="D555" t="str">
            <v>MA503 0A</v>
          </cell>
          <cell r="E555" t="str">
            <v>SW49</v>
          </cell>
          <cell r="F555">
            <v>660</v>
          </cell>
          <cell r="G555">
            <v>660</v>
          </cell>
        </row>
        <row r="556">
          <cell r="B556" t="str">
            <v>LSE4872</v>
          </cell>
          <cell r="C556" t="str">
            <v>581-06-16</v>
          </cell>
          <cell r="D556" t="str">
            <v>MA503 0A</v>
          </cell>
          <cell r="E556" t="str">
            <v>SW49</v>
          </cell>
          <cell r="F556">
            <v>660</v>
          </cell>
          <cell r="G556">
            <v>1980</v>
          </cell>
        </row>
        <row r="557">
          <cell r="B557" t="str">
            <v>LSE4872</v>
          </cell>
          <cell r="C557" t="str">
            <v>581-06-16</v>
          </cell>
          <cell r="D557" t="str">
            <v>MA503 0A</v>
          </cell>
          <cell r="E557" t="str">
            <v>SW49</v>
          </cell>
          <cell r="F557">
            <v>660</v>
          </cell>
        </row>
        <row r="558">
          <cell r="B558" t="str">
            <v>LSE4872</v>
          </cell>
          <cell r="C558" t="str">
            <v>581-06-16</v>
          </cell>
          <cell r="D558" t="str">
            <v>MA503 0A</v>
          </cell>
          <cell r="E558" t="str">
            <v>SW49</v>
          </cell>
          <cell r="F558">
            <v>660</v>
          </cell>
        </row>
        <row r="559">
          <cell r="B559" t="str">
            <v>LSE4905</v>
          </cell>
          <cell r="C559" t="str">
            <v>521-02-02</v>
          </cell>
          <cell r="D559" t="str">
            <v>MA362 1A</v>
          </cell>
          <cell r="E559" t="str">
            <v>RW20</v>
          </cell>
          <cell r="F559">
            <v>660</v>
          </cell>
          <cell r="G559">
            <v>660</v>
          </cell>
        </row>
        <row r="560">
          <cell r="B560" t="str">
            <v>LSE4894</v>
          </cell>
          <cell r="C560" t="str">
            <v>521-02-16</v>
          </cell>
          <cell r="D560" t="str">
            <v>MA362 1A</v>
          </cell>
          <cell r="E560" t="str">
            <v>SW39</v>
          </cell>
          <cell r="F560">
            <v>660</v>
          </cell>
          <cell r="G560">
            <v>660</v>
          </cell>
        </row>
        <row r="561">
          <cell r="B561" t="str">
            <v>LSE4817</v>
          </cell>
          <cell r="C561" t="str">
            <v>582-06-02</v>
          </cell>
          <cell r="D561" t="str">
            <v>MA473 0B</v>
          </cell>
          <cell r="E561" t="str">
            <v>RW32</v>
          </cell>
          <cell r="F561">
            <v>30</v>
          </cell>
          <cell r="G561">
            <v>660</v>
          </cell>
        </row>
        <row r="562">
          <cell r="B562" t="str">
            <v>LSE4835</v>
          </cell>
          <cell r="C562" t="str">
            <v>581-06-16</v>
          </cell>
          <cell r="D562" t="str">
            <v>MA503 0A</v>
          </cell>
          <cell r="E562" t="str">
            <v>SW49</v>
          </cell>
          <cell r="F562">
            <v>30</v>
          </cell>
          <cell r="G562">
            <v>660</v>
          </cell>
        </row>
        <row r="563">
          <cell r="B563" t="str">
            <v>LSE4886</v>
          </cell>
          <cell r="C563" t="str">
            <v>521-02-76</v>
          </cell>
          <cell r="D563" t="str">
            <v>MA362 1A</v>
          </cell>
          <cell r="E563" t="str">
            <v>SB16</v>
          </cell>
          <cell r="F563">
            <v>660</v>
          </cell>
          <cell r="G563">
            <v>3300</v>
          </cell>
        </row>
        <row r="564">
          <cell r="B564" t="str">
            <v>LSE4886</v>
          </cell>
          <cell r="C564" t="str">
            <v>521-02-76</v>
          </cell>
          <cell r="D564" t="str">
            <v>MA362 1A</v>
          </cell>
          <cell r="E564" t="str">
            <v>SB16</v>
          </cell>
          <cell r="F564">
            <v>660</v>
          </cell>
        </row>
        <row r="565">
          <cell r="B565" t="str">
            <v>LSE4886</v>
          </cell>
          <cell r="C565" t="str">
            <v>521-02-76</v>
          </cell>
          <cell r="D565" t="str">
            <v>MA362 1A</v>
          </cell>
          <cell r="E565" t="str">
            <v>SB16</v>
          </cell>
          <cell r="F565">
            <v>660</v>
          </cell>
        </row>
        <row r="566">
          <cell r="B566" t="str">
            <v>LSE4886</v>
          </cell>
          <cell r="C566" t="str">
            <v>521-02-76</v>
          </cell>
          <cell r="D566" t="str">
            <v>MA362 1A</v>
          </cell>
          <cell r="E566" t="str">
            <v>SB16</v>
          </cell>
          <cell r="F566">
            <v>660</v>
          </cell>
        </row>
        <row r="567">
          <cell r="B567" t="str">
            <v>LSE4886</v>
          </cell>
          <cell r="C567" t="str">
            <v>521-02-76</v>
          </cell>
          <cell r="D567" t="str">
            <v>MA362 1A</v>
          </cell>
          <cell r="E567" t="str">
            <v>SB16</v>
          </cell>
          <cell r="F567">
            <v>660</v>
          </cell>
        </row>
        <row r="568">
          <cell r="B568" t="str">
            <v>LSE4887</v>
          </cell>
          <cell r="C568" t="str">
            <v>521-02-76</v>
          </cell>
          <cell r="D568" t="str">
            <v>MA362 1A</v>
          </cell>
          <cell r="E568" t="str">
            <v>SB16</v>
          </cell>
          <cell r="F568">
            <v>660</v>
          </cell>
          <cell r="G568">
            <v>660</v>
          </cell>
        </row>
        <row r="569">
          <cell r="B569" t="str">
            <v>LSE4923</v>
          </cell>
          <cell r="C569" t="str">
            <v>521-02-76</v>
          </cell>
          <cell r="D569" t="str">
            <v>MA362 1A</v>
          </cell>
          <cell r="E569" t="str">
            <v>SB16</v>
          </cell>
          <cell r="F569">
            <v>660</v>
          </cell>
          <cell r="G569">
            <v>660</v>
          </cell>
        </row>
        <row r="570">
          <cell r="B570" t="str">
            <v>LSE4820</v>
          </cell>
          <cell r="C570" t="str">
            <v>523-02-79</v>
          </cell>
          <cell r="D570" t="str">
            <v>MA438 0A</v>
          </cell>
          <cell r="E570" t="str">
            <v>TW16</v>
          </cell>
          <cell r="F570">
            <v>682</v>
          </cell>
          <cell r="G570">
            <v>682</v>
          </cell>
        </row>
        <row r="571">
          <cell r="B571" t="str">
            <v>LSE4868</v>
          </cell>
          <cell r="C571" t="str">
            <v>582-06-16</v>
          </cell>
          <cell r="D571" t="str">
            <v>MA473 0B</v>
          </cell>
          <cell r="E571" t="str">
            <v>SW49</v>
          </cell>
          <cell r="F571">
            <v>660</v>
          </cell>
          <cell r="G571">
            <v>3300</v>
          </cell>
        </row>
        <row r="572">
          <cell r="B572" t="str">
            <v>LSE4868</v>
          </cell>
          <cell r="C572" t="str">
            <v>582-06-16</v>
          </cell>
          <cell r="D572" t="str">
            <v>MA473 0B</v>
          </cell>
          <cell r="E572" t="str">
            <v>SW49</v>
          </cell>
          <cell r="F572">
            <v>660</v>
          </cell>
        </row>
        <row r="573">
          <cell r="B573" t="str">
            <v>LSE4868</v>
          </cell>
          <cell r="C573" t="str">
            <v>582-06-16</v>
          </cell>
          <cell r="D573" t="str">
            <v>MA473 0B</v>
          </cell>
          <cell r="E573" t="str">
            <v>SW49</v>
          </cell>
          <cell r="F573">
            <v>660</v>
          </cell>
        </row>
        <row r="574">
          <cell r="B574" t="str">
            <v>LSE4699 Recut</v>
          </cell>
          <cell r="C574" t="str">
            <v>582-06-13</v>
          </cell>
          <cell r="D574" t="str">
            <v>MA473 0B</v>
          </cell>
          <cell r="E574" t="str">
            <v>BW40</v>
          </cell>
          <cell r="F574">
            <v>70</v>
          </cell>
          <cell r="G574">
            <v>70</v>
          </cell>
        </row>
        <row r="575">
          <cell r="B575" t="str">
            <v>LSE4700 Recut</v>
          </cell>
          <cell r="C575" t="str">
            <v>582-06-13</v>
          </cell>
          <cell r="D575" t="str">
            <v>MA473 0B</v>
          </cell>
          <cell r="E575" t="str">
            <v>BW40</v>
          </cell>
          <cell r="F575">
            <v>20</v>
          </cell>
          <cell r="G575">
            <v>20</v>
          </cell>
        </row>
        <row r="576">
          <cell r="B576" t="str">
            <v>LSE4855 Recut</v>
          </cell>
          <cell r="C576" t="str">
            <v>581-06-02</v>
          </cell>
          <cell r="D576" t="str">
            <v>MA503 0A</v>
          </cell>
          <cell r="E576" t="str">
            <v>RW32</v>
          </cell>
          <cell r="F576">
            <v>260</v>
          </cell>
          <cell r="G576">
            <v>290</v>
          </cell>
        </row>
        <row r="577">
          <cell r="B577" t="str">
            <v>LSE4855 Recut</v>
          </cell>
          <cell r="C577" t="str">
            <v>581-06-02</v>
          </cell>
          <cell r="D577" t="str">
            <v>MA503 0A</v>
          </cell>
          <cell r="E577" t="str">
            <v>RW32</v>
          </cell>
          <cell r="F577">
            <v>30</v>
          </cell>
        </row>
        <row r="578">
          <cell r="B578" t="str">
            <v>LSE4868</v>
          </cell>
          <cell r="C578" t="str">
            <v>582-06-16</v>
          </cell>
          <cell r="D578" t="str">
            <v>MA473 0B</v>
          </cell>
          <cell r="E578" t="str">
            <v>SW49</v>
          </cell>
          <cell r="F578">
            <v>660</v>
          </cell>
        </row>
        <row r="579">
          <cell r="B579" t="str">
            <v>LSE4868</v>
          </cell>
          <cell r="C579" t="str">
            <v>582-06-16</v>
          </cell>
          <cell r="D579" t="str">
            <v>MA473 0B</v>
          </cell>
          <cell r="E579" t="str">
            <v>SW49</v>
          </cell>
          <cell r="F579">
            <v>660</v>
          </cell>
        </row>
        <row r="580">
          <cell r="B580" t="str">
            <v>LSE4885</v>
          </cell>
          <cell r="C580" t="str">
            <v>523-02-02</v>
          </cell>
          <cell r="D580" t="str">
            <v>MA438 0A</v>
          </cell>
          <cell r="E580" t="str">
            <v>RW20</v>
          </cell>
          <cell r="F580">
            <v>660</v>
          </cell>
        </row>
        <row r="581">
          <cell r="B581" t="str">
            <v>LSE4901</v>
          </cell>
          <cell r="C581" t="str">
            <v>522-02-02</v>
          </cell>
          <cell r="D581" t="str">
            <v>MA363 1B</v>
          </cell>
          <cell r="E581" t="str">
            <v>RW20</v>
          </cell>
          <cell r="F581">
            <v>660</v>
          </cell>
          <cell r="G581">
            <v>6510</v>
          </cell>
        </row>
        <row r="582">
          <cell r="B582" t="str">
            <v>LSE4901</v>
          </cell>
          <cell r="C582" t="str">
            <v>522-02-02</v>
          </cell>
          <cell r="D582" t="str">
            <v>MA363 1B</v>
          </cell>
          <cell r="E582" t="str">
            <v>RW20</v>
          </cell>
          <cell r="F582">
            <v>660</v>
          </cell>
        </row>
        <row r="583">
          <cell r="B583" t="str">
            <v>LSE4901</v>
          </cell>
          <cell r="C583" t="str">
            <v>522-02-02</v>
          </cell>
          <cell r="D583" t="str">
            <v>MA363 1B</v>
          </cell>
          <cell r="E583" t="str">
            <v>RW20</v>
          </cell>
          <cell r="F583">
            <v>660</v>
          </cell>
        </row>
        <row r="584">
          <cell r="B584" t="str">
            <v>LSE4901</v>
          </cell>
          <cell r="C584" t="str">
            <v>522-02-02</v>
          </cell>
          <cell r="D584" t="str">
            <v>MA363 1B</v>
          </cell>
          <cell r="E584" t="str">
            <v>RW20</v>
          </cell>
          <cell r="F584">
            <v>660</v>
          </cell>
        </row>
        <row r="585">
          <cell r="B585" t="str">
            <v>LSE4901</v>
          </cell>
          <cell r="C585" t="str">
            <v>522-02-02</v>
          </cell>
          <cell r="D585" t="str">
            <v>MA363 1B</v>
          </cell>
          <cell r="E585" t="str">
            <v>RW20</v>
          </cell>
          <cell r="F585">
            <v>660</v>
          </cell>
        </row>
        <row r="586">
          <cell r="B586" t="str">
            <v>LSE4901</v>
          </cell>
          <cell r="C586" t="str">
            <v>522-02-02</v>
          </cell>
          <cell r="D586" t="str">
            <v>MA363 1B</v>
          </cell>
          <cell r="E586" t="str">
            <v>RW20</v>
          </cell>
          <cell r="F586">
            <v>660</v>
          </cell>
        </row>
        <row r="587">
          <cell r="B587" t="str">
            <v>LSE4901</v>
          </cell>
          <cell r="C587" t="str">
            <v>522-02-02</v>
          </cell>
          <cell r="D587" t="str">
            <v>MA363 1B</v>
          </cell>
          <cell r="E587" t="str">
            <v>RW20</v>
          </cell>
          <cell r="F587">
            <v>660</v>
          </cell>
        </row>
        <row r="588">
          <cell r="B588" t="str">
            <v>LSE4901</v>
          </cell>
          <cell r="C588" t="str">
            <v>522-02-02</v>
          </cell>
          <cell r="D588" t="str">
            <v>MA363 1B</v>
          </cell>
          <cell r="E588" t="str">
            <v>RW20</v>
          </cell>
          <cell r="F588">
            <v>660</v>
          </cell>
        </row>
        <row r="589">
          <cell r="B589" t="str">
            <v>LSE4901</v>
          </cell>
          <cell r="C589" t="str">
            <v>522-02-02</v>
          </cell>
          <cell r="D589" t="str">
            <v>MA363 1B</v>
          </cell>
          <cell r="E589" t="str">
            <v>RW20</v>
          </cell>
          <cell r="F589">
            <v>660</v>
          </cell>
        </row>
        <row r="590">
          <cell r="B590" t="str">
            <v>LSE4901</v>
          </cell>
          <cell r="C590" t="str">
            <v>522-02-02</v>
          </cell>
          <cell r="D590" t="str">
            <v>MA363 1B</v>
          </cell>
          <cell r="E590" t="str">
            <v>RW20</v>
          </cell>
          <cell r="F590">
            <v>570</v>
          </cell>
        </row>
        <row r="591">
          <cell r="B591" t="str">
            <v>LSE4908</v>
          </cell>
          <cell r="C591" t="str">
            <v>522-02-02</v>
          </cell>
          <cell r="D591" t="str">
            <v>MA363 1B</v>
          </cell>
          <cell r="E591" t="str">
            <v>RW20</v>
          </cell>
          <cell r="F591">
            <v>660</v>
          </cell>
          <cell r="G591">
            <v>2640</v>
          </cell>
        </row>
        <row r="592">
          <cell r="B592" t="str">
            <v>LSE4908</v>
          </cell>
          <cell r="C592" t="str">
            <v>522-02-02</v>
          </cell>
          <cell r="D592" t="str">
            <v>MA363 1B</v>
          </cell>
          <cell r="E592" t="str">
            <v>RW20</v>
          </cell>
          <cell r="F592">
            <v>660</v>
          </cell>
        </row>
        <row r="593">
          <cell r="B593" t="str">
            <v>LSE4908</v>
          </cell>
          <cell r="C593" t="str">
            <v>522-02-02</v>
          </cell>
          <cell r="D593" t="str">
            <v>MA363 1B</v>
          </cell>
          <cell r="E593" t="str">
            <v>RW20</v>
          </cell>
          <cell r="F593">
            <v>660</v>
          </cell>
        </row>
        <row r="594">
          <cell r="B594" t="str">
            <v>LSE4908</v>
          </cell>
          <cell r="C594" t="str">
            <v>522-02-02</v>
          </cell>
          <cell r="D594" t="str">
            <v>MA363 1B</v>
          </cell>
          <cell r="E594" t="str">
            <v>RW20</v>
          </cell>
          <cell r="F594">
            <v>660</v>
          </cell>
        </row>
        <row r="595">
          <cell r="B595" t="str">
            <v>LSE4895</v>
          </cell>
          <cell r="C595" t="str">
            <v>522-02-16</v>
          </cell>
          <cell r="D595" t="str">
            <v>MA363 1B</v>
          </cell>
          <cell r="E595" t="str">
            <v>SW39</v>
          </cell>
          <cell r="F595">
            <v>660</v>
          </cell>
          <cell r="G595">
            <v>3510</v>
          </cell>
        </row>
        <row r="596">
          <cell r="B596" t="str">
            <v>LSE4895</v>
          </cell>
          <cell r="C596" t="str">
            <v>522-02-16</v>
          </cell>
          <cell r="D596" t="str">
            <v>MA363 1B</v>
          </cell>
          <cell r="E596" t="str">
            <v>SW39</v>
          </cell>
          <cell r="F596">
            <v>660</v>
          </cell>
        </row>
        <row r="597">
          <cell r="B597" t="str">
            <v>LSE4895</v>
          </cell>
          <cell r="C597" t="str">
            <v>522-02-16</v>
          </cell>
          <cell r="D597" t="str">
            <v>MA363 1B</v>
          </cell>
          <cell r="E597" t="str">
            <v>SW39</v>
          </cell>
          <cell r="F597">
            <v>660</v>
          </cell>
        </row>
        <row r="598">
          <cell r="B598" t="str">
            <v>LSE4895</v>
          </cell>
          <cell r="C598" t="str">
            <v>522-02-16</v>
          </cell>
          <cell r="D598" t="str">
            <v>MA363 1B</v>
          </cell>
          <cell r="E598" t="str">
            <v>SW39</v>
          </cell>
          <cell r="F598">
            <v>480</v>
          </cell>
        </row>
        <row r="599">
          <cell r="B599" t="str">
            <v>LSE4895</v>
          </cell>
          <cell r="C599" t="str">
            <v>522-02-16</v>
          </cell>
          <cell r="D599" t="str">
            <v>MA363 1B</v>
          </cell>
          <cell r="E599" t="str">
            <v>SW39</v>
          </cell>
          <cell r="F599">
            <v>480</v>
          </cell>
        </row>
        <row r="600">
          <cell r="B600" t="str">
            <v>LSE4895</v>
          </cell>
          <cell r="C600" t="str">
            <v>522-02-16</v>
          </cell>
          <cell r="D600" t="str">
            <v>MA363 1B</v>
          </cell>
          <cell r="E600" t="str">
            <v>SW39</v>
          </cell>
          <cell r="F600">
            <v>570</v>
          </cell>
        </row>
        <row r="601">
          <cell r="B601" t="str">
            <v>LSE4929</v>
          </cell>
          <cell r="C601" t="str">
            <v>575-02-75</v>
          </cell>
          <cell r="D601" t="str">
            <v>WA484 0A</v>
          </cell>
          <cell r="E601" t="str">
            <v>SB15</v>
          </cell>
          <cell r="F601">
            <v>660</v>
          </cell>
          <cell r="G601">
            <v>660</v>
          </cell>
        </row>
        <row r="602">
          <cell r="B602" t="str">
            <v>LSE4930</v>
          </cell>
          <cell r="C602" t="str">
            <v>522-02-16</v>
          </cell>
          <cell r="D602" t="str">
            <v>MA363 1B</v>
          </cell>
          <cell r="E602" t="str">
            <v>SW39</v>
          </cell>
          <cell r="F602">
            <v>660</v>
          </cell>
          <cell r="G602">
            <v>10020</v>
          </cell>
        </row>
        <row r="603">
          <cell r="B603" t="str">
            <v>LSE4930</v>
          </cell>
          <cell r="C603" t="str">
            <v>522-02-16</v>
          </cell>
          <cell r="D603" t="str">
            <v>MA363 1B</v>
          </cell>
          <cell r="E603" t="str">
            <v>SW39</v>
          </cell>
          <cell r="F603">
            <v>660</v>
          </cell>
        </row>
        <row r="604">
          <cell r="B604" t="str">
            <v>LSE4930</v>
          </cell>
          <cell r="C604" t="str">
            <v>522-02-16</v>
          </cell>
          <cell r="D604" t="str">
            <v>MA363 1B</v>
          </cell>
          <cell r="E604" t="str">
            <v>SW39</v>
          </cell>
          <cell r="F604">
            <v>660</v>
          </cell>
        </row>
        <row r="605">
          <cell r="B605" t="str">
            <v>LSE4930</v>
          </cell>
          <cell r="C605" t="str">
            <v>522-02-16</v>
          </cell>
          <cell r="D605" t="str">
            <v>MA363 1B</v>
          </cell>
          <cell r="E605" t="str">
            <v>SW39</v>
          </cell>
          <cell r="F605">
            <v>660</v>
          </cell>
        </row>
        <row r="606">
          <cell r="B606" t="str">
            <v>LSE4930</v>
          </cell>
          <cell r="C606" t="str">
            <v>522-02-16</v>
          </cell>
          <cell r="D606" t="str">
            <v>MA363 1B</v>
          </cell>
          <cell r="E606" t="str">
            <v>SW39</v>
          </cell>
          <cell r="F606">
            <v>660</v>
          </cell>
        </row>
        <row r="607">
          <cell r="B607" t="str">
            <v>LSE4930</v>
          </cell>
          <cell r="C607" t="str">
            <v>522-02-16</v>
          </cell>
          <cell r="D607" t="str">
            <v>MA363 1B</v>
          </cell>
          <cell r="E607" t="str">
            <v>SW39</v>
          </cell>
          <cell r="F607">
            <v>660</v>
          </cell>
        </row>
        <row r="609">
          <cell r="B609" t="str">
            <v>LSE4847</v>
          </cell>
          <cell r="C609" t="str">
            <v>521-02-76</v>
          </cell>
          <cell r="D609" t="str">
            <v>MA362 1A</v>
          </cell>
          <cell r="E609" t="str">
            <v>SB16</v>
          </cell>
          <cell r="F609">
            <v>660</v>
          </cell>
        </row>
        <row r="610">
          <cell r="B610" t="str">
            <v>LSE4847</v>
          </cell>
          <cell r="C610" t="str">
            <v>521-02-76</v>
          </cell>
          <cell r="D610" t="str">
            <v>MA362 1A</v>
          </cell>
          <cell r="E610" t="str">
            <v>SB16</v>
          </cell>
          <cell r="F610">
            <v>660</v>
          </cell>
        </row>
        <row r="611">
          <cell r="B611" t="str">
            <v>LSE4851</v>
          </cell>
          <cell r="C611" t="str">
            <v>521-02-76</v>
          </cell>
          <cell r="D611" t="str">
            <v>MA362 1A</v>
          </cell>
          <cell r="E611" t="str">
            <v>SB16</v>
          </cell>
          <cell r="F611">
            <v>660</v>
          </cell>
          <cell r="G611">
            <v>660</v>
          </cell>
        </row>
        <row r="612">
          <cell r="B612" t="str">
            <v>LSANZ4701</v>
          </cell>
          <cell r="C612" t="str">
            <v>20985-8575</v>
          </cell>
          <cell r="D612" t="str">
            <v>WA476 1A</v>
          </cell>
          <cell r="E612" t="str">
            <v>SB29</v>
          </cell>
          <cell r="F612">
            <v>84</v>
          </cell>
          <cell r="G612">
            <v>2836</v>
          </cell>
        </row>
        <row r="613">
          <cell r="B613" t="str">
            <v>LSANZ4701</v>
          </cell>
          <cell r="C613" t="str">
            <v>20985-8575</v>
          </cell>
          <cell r="D613" t="str">
            <v>WA476 1A</v>
          </cell>
          <cell r="E613" t="str">
            <v>SB29</v>
          </cell>
          <cell r="F613">
            <v>660</v>
          </cell>
        </row>
        <row r="614">
          <cell r="B614" t="str">
            <v>LSANZ4701</v>
          </cell>
          <cell r="C614" t="str">
            <v>20985-8575</v>
          </cell>
          <cell r="D614" t="str">
            <v>WA476 1A</v>
          </cell>
          <cell r="E614" t="str">
            <v>SB29</v>
          </cell>
          <cell r="F614">
            <v>660</v>
          </cell>
        </row>
        <row r="615">
          <cell r="B615" t="str">
            <v>LSANZ4701</v>
          </cell>
          <cell r="C615" t="str">
            <v>20985-8575</v>
          </cell>
          <cell r="D615" t="str">
            <v>WA476 1A</v>
          </cell>
          <cell r="E615" t="str">
            <v>SB29</v>
          </cell>
          <cell r="F615">
            <v>682</v>
          </cell>
        </row>
        <row r="616">
          <cell r="B616" t="str">
            <v>LSANZ4701</v>
          </cell>
          <cell r="C616" t="str">
            <v>20985-8575</v>
          </cell>
          <cell r="D616" t="str">
            <v>WA476 1A</v>
          </cell>
          <cell r="E616" t="str">
            <v>SB29</v>
          </cell>
          <cell r="F616">
            <v>750</v>
          </cell>
        </row>
        <row r="617">
          <cell r="B617" t="str">
            <v>LSANZ4702</v>
          </cell>
          <cell r="C617" t="str">
            <v>20985-8580</v>
          </cell>
          <cell r="D617" t="str">
            <v>WA476 1A</v>
          </cell>
          <cell r="E617" t="str">
            <v>SP02</v>
          </cell>
          <cell r="F617">
            <v>286</v>
          </cell>
          <cell r="G617">
            <v>1577</v>
          </cell>
        </row>
        <row r="618">
          <cell r="B618" t="str">
            <v>LSANZ4702</v>
          </cell>
          <cell r="C618" t="str">
            <v>20985-8580</v>
          </cell>
          <cell r="D618" t="str">
            <v>WA476 1A</v>
          </cell>
          <cell r="E618" t="str">
            <v>SP02</v>
          </cell>
          <cell r="F618">
            <v>682</v>
          </cell>
        </row>
        <row r="619">
          <cell r="B619" t="str">
            <v>LSANZ4702</v>
          </cell>
          <cell r="C619" t="str">
            <v>20985-8580</v>
          </cell>
          <cell r="D619" t="str">
            <v>WA476 1A</v>
          </cell>
          <cell r="E619" t="str">
            <v>SP02</v>
          </cell>
          <cell r="F619">
            <v>609</v>
          </cell>
        </row>
        <row r="620">
          <cell r="B620" t="str">
            <v>LSANZ4705</v>
          </cell>
          <cell r="C620" t="str">
            <v>43460-8520</v>
          </cell>
          <cell r="D620" t="str">
            <v>WA504 0A</v>
          </cell>
          <cell r="E620" t="str">
            <v>TW19</v>
          </cell>
          <cell r="F620">
            <v>378</v>
          </cell>
          <cell r="G620">
            <v>378</v>
          </cell>
        </row>
        <row r="621">
          <cell r="B621" t="str">
            <v>LSANZ4706</v>
          </cell>
          <cell r="C621" t="str">
            <v>43460-8575</v>
          </cell>
          <cell r="D621" t="str">
            <v>WA504 0A</v>
          </cell>
          <cell r="E621" t="str">
            <v>SB29</v>
          </cell>
          <cell r="F621">
            <v>378</v>
          </cell>
          <cell r="G621">
            <v>378</v>
          </cell>
        </row>
        <row r="622">
          <cell r="B622" t="str">
            <v>LSANZ4707</v>
          </cell>
          <cell r="C622" t="str">
            <v>43460-8580</v>
          </cell>
          <cell r="D622" t="str">
            <v>WA504 0A</v>
          </cell>
          <cell r="E622" t="str">
            <v>SP02</v>
          </cell>
          <cell r="F622">
            <v>378</v>
          </cell>
          <cell r="G622">
            <v>378</v>
          </cell>
        </row>
        <row r="623">
          <cell r="B623" t="str">
            <v>LSANZ4703</v>
          </cell>
          <cell r="C623" t="str">
            <v>43450-8575</v>
          </cell>
          <cell r="D623" t="str">
            <v>WA421 2A</v>
          </cell>
          <cell r="E623" t="str">
            <v>SB29</v>
          </cell>
          <cell r="F623">
            <v>52</v>
          </cell>
          <cell r="G623">
            <v>1152</v>
          </cell>
        </row>
        <row r="624">
          <cell r="B624" t="str">
            <v>LSANZ4703</v>
          </cell>
          <cell r="C624" t="str">
            <v>43450-8575</v>
          </cell>
          <cell r="D624" t="str">
            <v>WA421 2A</v>
          </cell>
          <cell r="E624" t="str">
            <v>SB29</v>
          </cell>
          <cell r="F624">
            <v>620</v>
          </cell>
        </row>
        <row r="625">
          <cell r="B625" t="str">
            <v>LSANZ4703</v>
          </cell>
          <cell r="C625" t="str">
            <v>43450-8575</v>
          </cell>
          <cell r="D625" t="str">
            <v>WA421 2A</v>
          </cell>
          <cell r="E625" t="str">
            <v>SB29</v>
          </cell>
          <cell r="F625">
            <v>480</v>
          </cell>
        </row>
        <row r="626">
          <cell r="B626" t="str">
            <v>LSANZ4704</v>
          </cell>
          <cell r="C626" t="str">
            <v>43450-8580</v>
          </cell>
          <cell r="D626" t="str">
            <v>WA421 2A</v>
          </cell>
          <cell r="E626" t="str">
            <v>SP02</v>
          </cell>
          <cell r="F626">
            <v>52</v>
          </cell>
          <cell r="G626">
            <v>1152</v>
          </cell>
        </row>
        <row r="627">
          <cell r="B627" t="str">
            <v>LSANZ4704</v>
          </cell>
          <cell r="C627" t="str">
            <v>43450-8580</v>
          </cell>
          <cell r="D627" t="str">
            <v>WA421 2A</v>
          </cell>
          <cell r="E627" t="str">
            <v>SP02</v>
          </cell>
          <cell r="F627">
            <v>620</v>
          </cell>
        </row>
        <row r="628">
          <cell r="B628" t="str">
            <v>LSANZ4704</v>
          </cell>
          <cell r="C628" t="str">
            <v>43450-8580</v>
          </cell>
          <cell r="D628" t="str">
            <v>WA421 2A</v>
          </cell>
          <cell r="E628" t="str">
            <v>SP02</v>
          </cell>
          <cell r="F628">
            <v>480</v>
          </cell>
        </row>
        <row r="629">
          <cell r="B629" t="str">
            <v>LSANZ4667</v>
          </cell>
          <cell r="C629" t="str">
            <v>00602-0407</v>
          </cell>
          <cell r="D629" t="str">
            <v>MA396 1B</v>
          </cell>
          <cell r="E629" t="str">
            <v>SW29</v>
          </cell>
          <cell r="F629">
            <v>600</v>
          </cell>
          <cell r="G629">
            <v>600</v>
          </cell>
        </row>
        <row r="630">
          <cell r="B630" t="str">
            <v>LSANZ4716</v>
          </cell>
          <cell r="C630" t="str">
            <v>00704-0207</v>
          </cell>
          <cell r="D630" t="str">
            <v>MO143 1B</v>
          </cell>
          <cell r="E630" t="str">
            <v>SW40</v>
          </cell>
          <cell r="F630">
            <v>600</v>
          </cell>
          <cell r="G630">
            <v>600</v>
          </cell>
        </row>
        <row r="631">
          <cell r="B631" t="str">
            <v>LSE4802 Recut</v>
          </cell>
          <cell r="C631" t="str">
            <v>582-06-16</v>
          </cell>
          <cell r="D631" t="str">
            <v>MA473 0B</v>
          </cell>
          <cell r="E631" t="str">
            <v>SW49</v>
          </cell>
          <cell r="F631">
            <v>120</v>
          </cell>
          <cell r="G631">
            <v>148</v>
          </cell>
        </row>
        <row r="632">
          <cell r="B632" t="str">
            <v>LSE4802 Recut</v>
          </cell>
          <cell r="C632" t="str">
            <v>582-06-16</v>
          </cell>
          <cell r="D632" t="str">
            <v>MA473 0B</v>
          </cell>
          <cell r="E632" t="str">
            <v>SW49</v>
          </cell>
          <cell r="F632">
            <v>28</v>
          </cell>
        </row>
        <row r="633">
          <cell r="B633" t="str">
            <v>LSE4853 Recut</v>
          </cell>
          <cell r="C633" t="str">
            <v>581-06-16</v>
          </cell>
          <cell r="D633" t="str">
            <v>MA503 0A</v>
          </cell>
          <cell r="E633" t="str">
            <v>SW49</v>
          </cell>
          <cell r="F633">
            <v>120</v>
          </cell>
          <cell r="G633">
            <v>146</v>
          </cell>
        </row>
        <row r="634">
          <cell r="B634" t="str">
            <v>LSE4853 Recut</v>
          </cell>
          <cell r="C634" t="str">
            <v>581-06-16</v>
          </cell>
          <cell r="D634" t="str">
            <v>MA503 0A</v>
          </cell>
          <cell r="E634" t="str">
            <v>SW49</v>
          </cell>
          <cell r="F634">
            <v>26</v>
          </cell>
        </row>
        <row r="635">
          <cell r="B635" t="str">
            <v>LSANZ4715</v>
          </cell>
          <cell r="C635" t="str">
            <v>00504-0208</v>
          </cell>
          <cell r="D635" t="str">
            <v>MA381 1A</v>
          </cell>
          <cell r="E635" t="str">
            <v>BW22</v>
          </cell>
          <cell r="F635">
            <v>660</v>
          </cell>
          <cell r="G635">
            <v>1020</v>
          </cell>
        </row>
        <row r="636">
          <cell r="B636" t="str">
            <v>LSANZ4715</v>
          </cell>
          <cell r="C636" t="str">
            <v>00504-0208</v>
          </cell>
          <cell r="D636" t="str">
            <v>MA381 1A</v>
          </cell>
          <cell r="E636" t="str">
            <v>BW22</v>
          </cell>
          <cell r="F636">
            <v>360</v>
          </cell>
        </row>
        <row r="637">
          <cell r="B637" t="str">
            <v>LSANZ4718</v>
          </cell>
          <cell r="C637" t="str">
            <v>00520-8575</v>
          </cell>
          <cell r="D637" t="str">
            <v>MA447 1A</v>
          </cell>
          <cell r="E637" t="str">
            <v>SB29</v>
          </cell>
          <cell r="F637">
            <v>273</v>
          </cell>
          <cell r="G637">
            <v>305</v>
          </cell>
        </row>
        <row r="638">
          <cell r="B638" t="str">
            <v>LSANZ4718</v>
          </cell>
          <cell r="C638" t="str">
            <v>00520-8575</v>
          </cell>
          <cell r="D638" t="str">
            <v>MA447 1A</v>
          </cell>
          <cell r="E638" t="str">
            <v>SB29</v>
          </cell>
          <cell r="F638">
            <v>22</v>
          </cell>
        </row>
        <row r="639">
          <cell r="B639" t="str">
            <v>LSANZ4718</v>
          </cell>
          <cell r="C639" t="str">
            <v>00520-8575</v>
          </cell>
          <cell r="D639" t="str">
            <v>MA447 1A</v>
          </cell>
          <cell r="E639" t="str">
            <v>SB29</v>
          </cell>
          <cell r="F639">
            <v>10</v>
          </cell>
        </row>
        <row r="640">
          <cell r="B640" t="str">
            <v>LSANZ4719</v>
          </cell>
          <cell r="C640" t="str">
            <v>00520-8580</v>
          </cell>
          <cell r="D640" t="str">
            <v>MA447 1A</v>
          </cell>
          <cell r="E640" t="str">
            <v>SP02</v>
          </cell>
          <cell r="F640">
            <v>168</v>
          </cell>
          <cell r="G640">
            <v>1248</v>
          </cell>
        </row>
        <row r="641">
          <cell r="B641" t="str">
            <v>LSANZ4719</v>
          </cell>
          <cell r="C641" t="str">
            <v>00520-8580</v>
          </cell>
          <cell r="D641" t="str">
            <v>MA447 1A</v>
          </cell>
          <cell r="E641" t="str">
            <v>SP02</v>
          </cell>
          <cell r="F641">
            <v>600</v>
          </cell>
        </row>
        <row r="642">
          <cell r="B642" t="str">
            <v>LSANZ4719</v>
          </cell>
          <cell r="C642" t="str">
            <v>00520-8580</v>
          </cell>
          <cell r="D642" t="str">
            <v>MA447 1A</v>
          </cell>
          <cell r="E642" t="str">
            <v>SP02</v>
          </cell>
          <cell r="F642">
            <v>480</v>
          </cell>
        </row>
        <row r="643">
          <cell r="B643" t="str">
            <v>LSE4950</v>
          </cell>
          <cell r="C643" t="str">
            <v>521-02-16</v>
          </cell>
          <cell r="D643" t="str">
            <v>MA362 1A</v>
          </cell>
          <cell r="E643" t="str">
            <v>SW39</v>
          </cell>
          <cell r="F643">
            <v>660</v>
          </cell>
          <cell r="G643">
            <v>660</v>
          </cell>
        </row>
        <row r="644">
          <cell r="B644" t="str">
            <v>LSE4960</v>
          </cell>
          <cell r="C644" t="str">
            <v>521-02-16</v>
          </cell>
          <cell r="D644" t="str">
            <v>MA362 1A</v>
          </cell>
          <cell r="E644" t="str">
            <v>SW39</v>
          </cell>
          <cell r="F644">
            <v>660</v>
          </cell>
          <cell r="G644">
            <v>660</v>
          </cell>
        </row>
        <row r="645">
          <cell r="B645" t="str">
            <v>LSE4956</v>
          </cell>
          <cell r="C645" t="str">
            <v>521-02-76</v>
          </cell>
          <cell r="D645" t="str">
            <v>MA362 1A</v>
          </cell>
          <cell r="E645" t="str">
            <v>SB16</v>
          </cell>
          <cell r="F645">
            <v>660</v>
          </cell>
          <cell r="G645">
            <v>1320</v>
          </cell>
        </row>
        <row r="646">
          <cell r="B646" t="str">
            <v>LSE4956</v>
          </cell>
          <cell r="C646" t="str">
            <v>521-02-76</v>
          </cell>
          <cell r="D646" t="str">
            <v>MA362 1A</v>
          </cell>
          <cell r="E646" t="str">
            <v>SB16</v>
          </cell>
          <cell r="F646">
            <v>660</v>
          </cell>
        </row>
        <row r="647">
          <cell r="B647" t="str">
            <v>LSE4957</v>
          </cell>
          <cell r="C647" t="str">
            <v>521-02-76</v>
          </cell>
          <cell r="D647" t="str">
            <v>MA362 1A</v>
          </cell>
          <cell r="E647" t="str">
            <v>SB16</v>
          </cell>
          <cell r="F647">
            <v>330</v>
          </cell>
          <cell r="G647">
            <v>330</v>
          </cell>
        </row>
        <row r="648">
          <cell r="B648" t="str">
            <v>LSANZ4720</v>
          </cell>
          <cell r="C648" t="str">
            <v>20985-8501</v>
          </cell>
          <cell r="D648" t="str">
            <v>WA476 1A</v>
          </cell>
          <cell r="E648" t="str">
            <v>RW38</v>
          </cell>
          <cell r="F648">
            <v>105</v>
          </cell>
          <cell r="G648">
            <v>1245</v>
          </cell>
        </row>
        <row r="649">
          <cell r="B649" t="str">
            <v>LSANZ4720</v>
          </cell>
          <cell r="C649" t="str">
            <v>20985-8501</v>
          </cell>
          <cell r="D649" t="str">
            <v>WA476 1A</v>
          </cell>
          <cell r="E649" t="str">
            <v>RW38</v>
          </cell>
          <cell r="F649">
            <v>600</v>
          </cell>
        </row>
        <row r="650">
          <cell r="B650" t="str">
            <v>LSANZ4720</v>
          </cell>
          <cell r="C650" t="str">
            <v>20985-8501</v>
          </cell>
          <cell r="D650" t="str">
            <v>WA476 1A</v>
          </cell>
          <cell r="E650" t="str">
            <v>RW38</v>
          </cell>
          <cell r="F650">
            <v>540</v>
          </cell>
        </row>
        <row r="651">
          <cell r="B651" t="str">
            <v>LSANZ4722</v>
          </cell>
          <cell r="C651" t="str">
            <v>00607-0407</v>
          </cell>
          <cell r="D651" t="str">
            <v>MA130 1B</v>
          </cell>
          <cell r="E651" t="str">
            <v>SW29</v>
          </cell>
          <cell r="F651">
            <v>600</v>
          </cell>
          <cell r="G651">
            <v>1020</v>
          </cell>
        </row>
        <row r="652">
          <cell r="B652" t="str">
            <v>LSANZ4722</v>
          </cell>
          <cell r="C652" t="str">
            <v>00607-0407</v>
          </cell>
          <cell r="D652" t="str">
            <v>MA130 1B</v>
          </cell>
          <cell r="E652" t="str">
            <v>SW29</v>
          </cell>
          <cell r="F652">
            <v>420</v>
          </cell>
        </row>
        <row r="653">
          <cell r="B653" t="str">
            <v>LSANZ4723</v>
          </cell>
          <cell r="C653" t="str">
            <v>00704-0207</v>
          </cell>
          <cell r="D653" t="str">
            <v>MO143 1B</v>
          </cell>
          <cell r="E653" t="str">
            <v>SW40</v>
          </cell>
          <cell r="F653">
            <v>600</v>
          </cell>
          <cell r="G653">
            <v>1200</v>
          </cell>
        </row>
        <row r="654">
          <cell r="B654" t="str">
            <v>LSANZ4723</v>
          </cell>
          <cell r="C654" t="str">
            <v>00704-0207</v>
          </cell>
          <cell r="D654" t="str">
            <v>MO143 1B</v>
          </cell>
          <cell r="E654" t="str">
            <v>SW40</v>
          </cell>
          <cell r="F654">
            <v>600</v>
          </cell>
        </row>
        <row r="656">
          <cell r="B656" t="str">
            <v>CAR2259</v>
          </cell>
          <cell r="C656" t="str">
            <v>450YU</v>
          </cell>
          <cell r="D656" t="str">
            <v>JA501 1A</v>
          </cell>
          <cell r="E656" t="str">
            <v>SW55</v>
          </cell>
          <cell r="F656">
            <v>200</v>
          </cell>
          <cell r="G656">
            <v>668</v>
          </cell>
        </row>
        <row r="657">
          <cell r="B657" t="str">
            <v>CAR2259</v>
          </cell>
          <cell r="C657" t="str">
            <v>450YU</v>
          </cell>
          <cell r="D657" t="str">
            <v>JA501 1A</v>
          </cell>
          <cell r="E657" t="str">
            <v>SW55</v>
          </cell>
          <cell r="F657">
            <v>208</v>
          </cell>
        </row>
        <row r="658">
          <cell r="B658" t="str">
            <v>LSANZ4708 Recut</v>
          </cell>
          <cell r="C658" t="str">
            <v>70500-8520</v>
          </cell>
          <cell r="D658" t="str">
            <v>JA494 0A</v>
          </cell>
          <cell r="E658" t="str">
            <v>TW20</v>
          </cell>
          <cell r="F658">
            <v>39</v>
          </cell>
          <cell r="G658">
            <v>39</v>
          </cell>
        </row>
        <row r="659">
          <cell r="B659" t="str">
            <v>LSANZ4711 Recut</v>
          </cell>
          <cell r="C659" t="str">
            <v>78500-8520</v>
          </cell>
          <cell r="D659" t="str">
            <v>JA495 0A</v>
          </cell>
          <cell r="E659" t="str">
            <v>TW20</v>
          </cell>
          <cell r="F659">
            <v>63</v>
          </cell>
          <cell r="G659">
            <v>63</v>
          </cell>
        </row>
        <row r="660">
          <cell r="B660" t="str">
            <v>CAR2259</v>
          </cell>
          <cell r="C660" t="str">
            <v>450YU</v>
          </cell>
          <cell r="D660" t="str">
            <v>JA501 1A</v>
          </cell>
          <cell r="E660" t="str">
            <v>SW55</v>
          </cell>
          <cell r="F660">
            <v>260</v>
          </cell>
        </row>
        <row r="661">
          <cell r="B661" t="str">
            <v>CAR2262</v>
          </cell>
          <cell r="C661" t="str">
            <v>450YU</v>
          </cell>
          <cell r="D661" t="str">
            <v>JA501 1A</v>
          </cell>
          <cell r="E661" t="str">
            <v>SW55</v>
          </cell>
          <cell r="F661">
            <v>200</v>
          </cell>
          <cell r="G661">
            <v>668</v>
          </cell>
        </row>
        <row r="662">
          <cell r="B662" t="str">
            <v>CAR2262</v>
          </cell>
          <cell r="C662" t="str">
            <v>450YU</v>
          </cell>
          <cell r="D662" t="str">
            <v>JA501 1A</v>
          </cell>
          <cell r="E662" t="str">
            <v>SW55</v>
          </cell>
          <cell r="F662">
            <v>208</v>
          </cell>
        </row>
        <row r="663">
          <cell r="B663" t="str">
            <v>CAR2262</v>
          </cell>
          <cell r="C663" t="str">
            <v>450YU</v>
          </cell>
          <cell r="D663" t="str">
            <v>JA501 1A</v>
          </cell>
          <cell r="E663" t="str">
            <v>SW55</v>
          </cell>
          <cell r="F663">
            <v>260</v>
          </cell>
        </row>
        <row r="664">
          <cell r="B664" t="str">
            <v>CAR2265</v>
          </cell>
          <cell r="C664" t="str">
            <v>450YU</v>
          </cell>
          <cell r="D664" t="str">
            <v>JA501 1A</v>
          </cell>
          <cell r="E664" t="str">
            <v>SW55</v>
          </cell>
          <cell r="F664">
            <v>200</v>
          </cell>
          <cell r="G664">
            <v>668</v>
          </cell>
        </row>
        <row r="665">
          <cell r="B665" t="str">
            <v>CAR2265</v>
          </cell>
          <cell r="C665" t="str">
            <v>450YU</v>
          </cell>
          <cell r="D665" t="str">
            <v>JA501 1A</v>
          </cell>
          <cell r="E665" t="str">
            <v>SW55</v>
          </cell>
          <cell r="F665">
            <v>208</v>
          </cell>
        </row>
        <row r="667">
          <cell r="B667" t="str">
            <v>CAR2249</v>
          </cell>
          <cell r="C667" t="str">
            <v>704 PB</v>
          </cell>
          <cell r="D667" t="str">
            <v>MA480 0A</v>
          </cell>
          <cell r="E667" t="str">
            <v>Rigid</v>
          </cell>
          <cell r="F667">
            <v>660</v>
          </cell>
        </row>
        <row r="668">
          <cell r="B668" t="str">
            <v>CAR2249</v>
          </cell>
          <cell r="C668" t="str">
            <v>704 PB</v>
          </cell>
          <cell r="D668" t="str">
            <v>MA480 0A</v>
          </cell>
          <cell r="E668" t="str">
            <v>Rigid</v>
          </cell>
          <cell r="F668">
            <v>682</v>
          </cell>
        </row>
        <row r="669">
          <cell r="B669" t="str">
            <v>LSANZ4696 Recut</v>
          </cell>
          <cell r="C669" t="str">
            <v>502-8575</v>
          </cell>
          <cell r="D669" t="str">
            <v>MA391 1A</v>
          </cell>
          <cell r="E669" t="str">
            <v>SB29</v>
          </cell>
          <cell r="F669">
            <v>181</v>
          </cell>
          <cell r="G669">
            <v>181</v>
          </cell>
        </row>
        <row r="670">
          <cell r="B670" t="str">
            <v>LSANZ4698 Recut</v>
          </cell>
          <cell r="C670" t="str">
            <v>520-8575</v>
          </cell>
          <cell r="D670" t="str">
            <v>MA447 1A</v>
          </cell>
          <cell r="E670" t="str">
            <v>SB29</v>
          </cell>
          <cell r="F670">
            <v>141</v>
          </cell>
          <cell r="G670">
            <v>141</v>
          </cell>
        </row>
        <row r="671">
          <cell r="B671" t="str">
            <v>CAR2249</v>
          </cell>
          <cell r="C671" t="str">
            <v>704 PB</v>
          </cell>
          <cell r="D671" t="str">
            <v>MA480 0A</v>
          </cell>
          <cell r="E671" t="str">
            <v>Rigid</v>
          </cell>
          <cell r="F671">
            <v>682</v>
          </cell>
        </row>
        <row r="672">
          <cell r="B672" t="str">
            <v>CAR2249</v>
          </cell>
          <cell r="C672" t="str">
            <v>704 PB</v>
          </cell>
          <cell r="D672" t="str">
            <v>MA480 0A</v>
          </cell>
          <cell r="E672" t="str">
            <v>Rigid</v>
          </cell>
          <cell r="F672">
            <v>682</v>
          </cell>
        </row>
        <row r="673">
          <cell r="B673" t="str">
            <v>CAR2249</v>
          </cell>
          <cell r="C673" t="str">
            <v>704 PB</v>
          </cell>
          <cell r="D673" t="str">
            <v>MA480 0A</v>
          </cell>
          <cell r="E673" t="str">
            <v>Rigid</v>
          </cell>
          <cell r="F673">
            <v>540</v>
          </cell>
        </row>
        <row r="674">
          <cell r="B674" t="str">
            <v>CAR2249</v>
          </cell>
          <cell r="C674" t="str">
            <v>704 PB</v>
          </cell>
          <cell r="D674" t="str">
            <v>MA480 0A</v>
          </cell>
          <cell r="E674" t="str">
            <v>Rigid</v>
          </cell>
          <cell r="F674">
            <v>372</v>
          </cell>
        </row>
        <row r="675">
          <cell r="B675" t="str">
            <v>CGL/LG/39</v>
          </cell>
          <cell r="C675" t="str">
            <v>MA104</v>
          </cell>
          <cell r="D675" t="str">
            <v>MA104 0F</v>
          </cell>
          <cell r="E675" t="str">
            <v>SW08</v>
          </cell>
          <cell r="F675">
            <v>310</v>
          </cell>
          <cell r="G675">
            <v>440</v>
          </cell>
        </row>
        <row r="676">
          <cell r="B676" t="str">
            <v>CGL/LG/39</v>
          </cell>
          <cell r="C676" t="str">
            <v>MA104</v>
          </cell>
          <cell r="D676" t="str">
            <v>MA104 0F</v>
          </cell>
          <cell r="E676" t="str">
            <v>SW08</v>
          </cell>
          <cell r="F676">
            <v>120</v>
          </cell>
        </row>
        <row r="677">
          <cell r="B677" t="str">
            <v>CGL/LG/39</v>
          </cell>
          <cell r="C677" t="str">
            <v>MA104</v>
          </cell>
          <cell r="D677" t="str">
            <v>MA104 0F</v>
          </cell>
          <cell r="E677" t="str">
            <v>SW08</v>
          </cell>
          <cell r="F677">
            <v>10</v>
          </cell>
        </row>
        <row r="679">
          <cell r="B679" t="str">
            <v>LSE4900</v>
          </cell>
          <cell r="C679" t="str">
            <v>583-06-02</v>
          </cell>
          <cell r="D679" t="str">
            <v>WA474 0A</v>
          </cell>
          <cell r="E679" t="str">
            <v>RW32</v>
          </cell>
          <cell r="F679">
            <v>660</v>
          </cell>
          <cell r="G679">
            <v>660</v>
          </cell>
        </row>
        <row r="680">
          <cell r="B680" t="str">
            <v>LSE4918</v>
          </cell>
          <cell r="C680" t="str">
            <v>583-06-02</v>
          </cell>
          <cell r="D680" t="str">
            <v>WA474 0A</v>
          </cell>
          <cell r="E680" t="str">
            <v>RW32</v>
          </cell>
          <cell r="F680">
            <v>660</v>
          </cell>
          <cell r="G680">
            <v>660</v>
          </cell>
        </row>
        <row r="681">
          <cell r="B681" t="str">
            <v>LSE4937</v>
          </cell>
          <cell r="C681" t="str">
            <v>583-06-02</v>
          </cell>
          <cell r="D681" t="str">
            <v>WA474 0A</v>
          </cell>
          <cell r="E681" t="str">
            <v>RW32</v>
          </cell>
          <cell r="F681">
            <v>660</v>
          </cell>
          <cell r="G681">
            <v>1320</v>
          </cell>
        </row>
        <row r="682">
          <cell r="B682" t="str">
            <v>LSE4937</v>
          </cell>
          <cell r="C682" t="str">
            <v>583-06-02</v>
          </cell>
          <cell r="D682" t="str">
            <v>WA474 0A</v>
          </cell>
          <cell r="E682" t="str">
            <v>RW32</v>
          </cell>
          <cell r="F682">
            <v>660</v>
          </cell>
        </row>
        <row r="683">
          <cell r="B683" t="str">
            <v>LSE4941</v>
          </cell>
          <cell r="C683" t="str">
            <v>583-06-02</v>
          </cell>
          <cell r="D683" t="str">
            <v>WA474 0A</v>
          </cell>
          <cell r="E683" t="str">
            <v>RW32</v>
          </cell>
          <cell r="F683">
            <v>660</v>
          </cell>
          <cell r="G683">
            <v>660</v>
          </cell>
        </row>
        <row r="684">
          <cell r="B684" t="str">
            <v>LSE4878</v>
          </cell>
          <cell r="C684" t="str">
            <v>581-06-02</v>
          </cell>
          <cell r="D684" t="str">
            <v>MA503 0A</v>
          </cell>
          <cell r="E684" t="str">
            <v>RW32</v>
          </cell>
          <cell r="F684">
            <v>660</v>
          </cell>
          <cell r="G684">
            <v>660</v>
          </cell>
        </row>
        <row r="685">
          <cell r="B685" t="str">
            <v>LSE4863</v>
          </cell>
          <cell r="C685" t="str">
            <v>581-06-02</v>
          </cell>
          <cell r="D685" t="str">
            <v>MA503 0A</v>
          </cell>
          <cell r="E685" t="str">
            <v>RW32</v>
          </cell>
          <cell r="F685">
            <v>660</v>
          </cell>
          <cell r="G685">
            <v>660</v>
          </cell>
        </row>
        <row r="686">
          <cell r="B686" t="str">
            <v>LSE4870</v>
          </cell>
          <cell r="C686" t="str">
            <v>581-06-02</v>
          </cell>
          <cell r="D686" t="str">
            <v>MA503 0A</v>
          </cell>
          <cell r="E686" t="str">
            <v>RW32</v>
          </cell>
          <cell r="F686">
            <v>660</v>
          </cell>
          <cell r="G686">
            <v>660</v>
          </cell>
        </row>
        <row r="687">
          <cell r="B687" t="str">
            <v>LSE4884</v>
          </cell>
          <cell r="C687" t="str">
            <v>581-06-02</v>
          </cell>
          <cell r="D687" t="str">
            <v>MA503 0A</v>
          </cell>
          <cell r="E687" t="str">
            <v>RW32</v>
          </cell>
          <cell r="F687">
            <v>660</v>
          </cell>
          <cell r="G687">
            <v>1320</v>
          </cell>
        </row>
        <row r="688">
          <cell r="B688" t="str">
            <v>LSE4884</v>
          </cell>
          <cell r="C688" t="str">
            <v>581-06-02</v>
          </cell>
          <cell r="D688" t="str">
            <v>MA503 0A</v>
          </cell>
          <cell r="E688" t="str">
            <v>RW32</v>
          </cell>
          <cell r="F688">
            <v>660</v>
          </cell>
        </row>
        <row r="690">
          <cell r="B690" t="str">
            <v>LSE4930</v>
          </cell>
          <cell r="C690" t="str">
            <v>522-02-16</v>
          </cell>
          <cell r="D690" t="str">
            <v>MA363 1B</v>
          </cell>
          <cell r="E690" t="str">
            <v>SW39</v>
          </cell>
          <cell r="F690">
            <v>660</v>
          </cell>
        </row>
        <row r="691">
          <cell r="B691" t="str">
            <v>LSE4930</v>
          </cell>
          <cell r="C691" t="str">
            <v>522-02-16</v>
          </cell>
          <cell r="D691" t="str">
            <v>MA363 1B</v>
          </cell>
          <cell r="E691" t="str">
            <v>SW39</v>
          </cell>
          <cell r="F691">
            <v>660</v>
          </cell>
        </row>
        <row r="692">
          <cell r="B692" t="str">
            <v>LSE4930</v>
          </cell>
          <cell r="C692" t="str">
            <v>522-02-16</v>
          </cell>
          <cell r="D692" t="str">
            <v>MA363 1B</v>
          </cell>
          <cell r="E692" t="str">
            <v>SW39</v>
          </cell>
          <cell r="F692">
            <v>660</v>
          </cell>
        </row>
        <row r="693">
          <cell r="B693" t="str">
            <v>LSE4930</v>
          </cell>
          <cell r="C693" t="str">
            <v>522-02-16</v>
          </cell>
          <cell r="D693" t="str">
            <v>MA363 1B</v>
          </cell>
          <cell r="E693" t="str">
            <v>SW39</v>
          </cell>
          <cell r="F693">
            <v>660</v>
          </cell>
        </row>
        <row r="694">
          <cell r="B694" t="str">
            <v>LSE4930</v>
          </cell>
          <cell r="C694" t="str">
            <v>522-02-16</v>
          </cell>
          <cell r="D694" t="str">
            <v>MA363 1B</v>
          </cell>
          <cell r="E694" t="str">
            <v>SW39</v>
          </cell>
          <cell r="F694">
            <v>660</v>
          </cell>
        </row>
        <row r="695">
          <cell r="B695" t="str">
            <v>LSE4930</v>
          </cell>
          <cell r="C695" t="str">
            <v>522-02-16</v>
          </cell>
          <cell r="D695" t="str">
            <v>MA363 1B</v>
          </cell>
          <cell r="E695" t="str">
            <v>SW39</v>
          </cell>
          <cell r="F695">
            <v>660</v>
          </cell>
        </row>
        <row r="696">
          <cell r="B696" t="str">
            <v>LSE4930</v>
          </cell>
          <cell r="C696" t="str">
            <v>522-02-16</v>
          </cell>
          <cell r="D696" t="str">
            <v>MA363 1B</v>
          </cell>
          <cell r="E696" t="str">
            <v>SW39</v>
          </cell>
          <cell r="F696">
            <v>660</v>
          </cell>
        </row>
        <row r="697">
          <cell r="B697" t="str">
            <v>LSE4930</v>
          </cell>
          <cell r="C697" t="str">
            <v>522-02-16</v>
          </cell>
          <cell r="D697" t="str">
            <v>MA363 1B</v>
          </cell>
          <cell r="E697" t="str">
            <v>SW39</v>
          </cell>
          <cell r="F697">
            <v>720</v>
          </cell>
        </row>
        <row r="698">
          <cell r="B698" t="str">
            <v>LSE4930</v>
          </cell>
          <cell r="C698" t="str">
            <v>522-02-16</v>
          </cell>
          <cell r="D698" t="str">
            <v>MA363 1B</v>
          </cell>
          <cell r="E698" t="str">
            <v>SW39</v>
          </cell>
          <cell r="F698">
            <v>720</v>
          </cell>
        </row>
        <row r="699">
          <cell r="B699" t="str">
            <v>LSE4866</v>
          </cell>
          <cell r="C699" t="str">
            <v>582-06-02</v>
          </cell>
          <cell r="D699" t="str">
            <v>MA473 0B</v>
          </cell>
          <cell r="E699" t="str">
            <v>RW32</v>
          </cell>
          <cell r="F699">
            <v>660</v>
          </cell>
          <cell r="G699">
            <v>1320</v>
          </cell>
        </row>
        <row r="700">
          <cell r="B700" t="str">
            <v>LSE4866</v>
          </cell>
          <cell r="C700" t="str">
            <v>582-06-02</v>
          </cell>
          <cell r="D700" t="str">
            <v>MA473 0B</v>
          </cell>
          <cell r="E700" t="str">
            <v>RW32</v>
          </cell>
          <cell r="F700">
            <v>660</v>
          </cell>
        </row>
        <row r="701">
          <cell r="B701" t="str">
            <v>LSE4879</v>
          </cell>
          <cell r="C701" t="str">
            <v>582-06-02</v>
          </cell>
          <cell r="D701" t="str">
            <v>MA473 0B</v>
          </cell>
          <cell r="E701" t="str">
            <v>RW32</v>
          </cell>
          <cell r="F701">
            <v>660</v>
          </cell>
          <cell r="G701">
            <v>1320</v>
          </cell>
        </row>
        <row r="702">
          <cell r="B702" t="str">
            <v>LSE4879</v>
          </cell>
          <cell r="C702" t="str">
            <v>582-06-02</v>
          </cell>
          <cell r="D702" t="str">
            <v>MA473 0B</v>
          </cell>
          <cell r="E702" t="str">
            <v>RW32</v>
          </cell>
          <cell r="F702">
            <v>660</v>
          </cell>
        </row>
        <row r="703">
          <cell r="B703" t="str">
            <v>LSE4882</v>
          </cell>
          <cell r="C703" t="str">
            <v>582-06-02</v>
          </cell>
          <cell r="D703" t="str">
            <v>MA473 0B</v>
          </cell>
          <cell r="E703" t="str">
            <v>RW32</v>
          </cell>
          <cell r="F703">
            <v>660</v>
          </cell>
          <cell r="G703">
            <v>660</v>
          </cell>
        </row>
        <row r="704">
          <cell r="B704" t="str">
            <v>LSE4876</v>
          </cell>
          <cell r="C704" t="str">
            <v>582-06-02</v>
          </cell>
          <cell r="D704" t="str">
            <v>MA473 0B</v>
          </cell>
          <cell r="E704" t="str">
            <v>RW32</v>
          </cell>
          <cell r="F704">
            <v>660</v>
          </cell>
          <cell r="G704">
            <v>660</v>
          </cell>
        </row>
        <row r="705">
          <cell r="B705" t="str">
            <v>LSE4917</v>
          </cell>
          <cell r="C705" t="str">
            <v>582-06-02</v>
          </cell>
          <cell r="D705" t="str">
            <v>MA473 0B</v>
          </cell>
          <cell r="E705" t="str">
            <v>RW32</v>
          </cell>
          <cell r="F705">
            <v>660</v>
          </cell>
          <cell r="G705">
            <v>660</v>
          </cell>
        </row>
        <row r="706">
          <cell r="B706" t="str">
            <v>LSE4922</v>
          </cell>
          <cell r="C706" t="str">
            <v>582-06-02</v>
          </cell>
          <cell r="D706" t="str">
            <v>MA473 0B</v>
          </cell>
          <cell r="E706" t="str">
            <v>RW32</v>
          </cell>
          <cell r="F706">
            <v>660</v>
          </cell>
          <cell r="G706">
            <v>3960</v>
          </cell>
        </row>
        <row r="707">
          <cell r="B707" t="str">
            <v>LSE4922</v>
          </cell>
          <cell r="C707" t="str">
            <v>582-06-02</v>
          </cell>
          <cell r="D707" t="str">
            <v>MA473 0B</v>
          </cell>
          <cell r="E707" t="str">
            <v>RW32</v>
          </cell>
          <cell r="F707">
            <v>660</v>
          </cell>
        </row>
        <row r="708">
          <cell r="B708" t="str">
            <v>LSE4922</v>
          </cell>
          <cell r="C708" t="str">
            <v>582-06-02</v>
          </cell>
          <cell r="D708" t="str">
            <v>MA473 0B</v>
          </cell>
          <cell r="E708" t="str">
            <v>RW32</v>
          </cell>
          <cell r="F708">
            <v>660</v>
          </cell>
        </row>
        <row r="709">
          <cell r="B709" t="str">
            <v>LSE4922</v>
          </cell>
          <cell r="C709" t="str">
            <v>582-06-02</v>
          </cell>
          <cell r="D709" t="str">
            <v>MA473 0B</v>
          </cell>
          <cell r="E709" t="str">
            <v>RW32</v>
          </cell>
          <cell r="F709">
            <v>660</v>
          </cell>
        </row>
        <row r="710">
          <cell r="B710" t="str">
            <v>LSE4922</v>
          </cell>
          <cell r="C710" t="str">
            <v>582-06-02</v>
          </cell>
          <cell r="D710" t="str">
            <v>MA473 0B</v>
          </cell>
          <cell r="E710" t="str">
            <v>RW32</v>
          </cell>
          <cell r="F710">
            <v>660</v>
          </cell>
        </row>
        <row r="711">
          <cell r="B711" t="str">
            <v>LSE4922</v>
          </cell>
          <cell r="C711" t="str">
            <v>582-06-02</v>
          </cell>
          <cell r="D711" t="str">
            <v>MA473 0B</v>
          </cell>
          <cell r="E711" t="str">
            <v>RW32</v>
          </cell>
          <cell r="F711">
            <v>660</v>
          </cell>
        </row>
        <row r="712">
          <cell r="B712" t="str">
            <v>LSE4899</v>
          </cell>
          <cell r="C712" t="str">
            <v>582-06-02</v>
          </cell>
          <cell r="D712" t="str">
            <v>MA473 0B</v>
          </cell>
          <cell r="E712" t="str">
            <v>RW32</v>
          </cell>
          <cell r="F712">
            <v>660</v>
          </cell>
          <cell r="G712">
            <v>3300</v>
          </cell>
        </row>
        <row r="713">
          <cell r="B713" t="str">
            <v>LSE4899</v>
          </cell>
          <cell r="C713" t="str">
            <v>582-06-02</v>
          </cell>
          <cell r="D713" t="str">
            <v>MA473 0B</v>
          </cell>
          <cell r="E713" t="str">
            <v>RW32</v>
          </cell>
          <cell r="F713">
            <v>660</v>
          </cell>
        </row>
        <row r="714">
          <cell r="B714" t="str">
            <v>LSE4899</v>
          </cell>
          <cell r="C714" t="str">
            <v>582-06-02</v>
          </cell>
          <cell r="D714" t="str">
            <v>MA473 0B</v>
          </cell>
          <cell r="E714" t="str">
            <v>RW32</v>
          </cell>
          <cell r="F714">
            <v>660</v>
          </cell>
        </row>
        <row r="715">
          <cell r="B715" t="str">
            <v>LSE4899</v>
          </cell>
          <cell r="C715" t="str">
            <v>582-06-02</v>
          </cell>
          <cell r="D715" t="str">
            <v>MA473 0B</v>
          </cell>
          <cell r="E715" t="str">
            <v>RW32</v>
          </cell>
          <cell r="F715">
            <v>660</v>
          </cell>
        </row>
        <row r="716">
          <cell r="B716" t="str">
            <v>LSE4899</v>
          </cell>
          <cell r="C716" t="str">
            <v>582-06-02</v>
          </cell>
          <cell r="D716" t="str">
            <v>MA473 0B</v>
          </cell>
          <cell r="E716" t="str">
            <v>RW32</v>
          </cell>
          <cell r="F716">
            <v>660</v>
          </cell>
        </row>
        <row r="717">
          <cell r="B717" t="str">
            <v>LSE4907</v>
          </cell>
          <cell r="C717" t="str">
            <v>582-06-02</v>
          </cell>
          <cell r="D717" t="str">
            <v>MA473 0B</v>
          </cell>
          <cell r="E717" t="str">
            <v>RW32</v>
          </cell>
          <cell r="F717">
            <v>660</v>
          </cell>
          <cell r="G717">
            <v>1320</v>
          </cell>
        </row>
        <row r="718">
          <cell r="B718" t="str">
            <v>LSE4907</v>
          </cell>
          <cell r="C718" t="str">
            <v>582-06-02</v>
          </cell>
          <cell r="D718" t="str">
            <v>MA473 0B</v>
          </cell>
          <cell r="E718" t="str">
            <v>RW32</v>
          </cell>
          <cell r="F718">
            <v>660</v>
          </cell>
        </row>
        <row r="719">
          <cell r="B719" t="str">
            <v>LSE4928</v>
          </cell>
          <cell r="C719" t="str">
            <v>582-06-02</v>
          </cell>
          <cell r="D719" t="str">
            <v>MA473 0B</v>
          </cell>
          <cell r="E719" t="str">
            <v>RW32</v>
          </cell>
          <cell r="F719">
            <v>660</v>
          </cell>
          <cell r="G719">
            <v>660</v>
          </cell>
        </row>
        <row r="720">
          <cell r="B720" t="str">
            <v>LSE4913</v>
          </cell>
          <cell r="C720" t="str">
            <v>582-06-02</v>
          </cell>
          <cell r="D720" t="str">
            <v>MA473 0B</v>
          </cell>
          <cell r="E720" t="str">
            <v>RW32</v>
          </cell>
          <cell r="F720">
            <v>660</v>
          </cell>
          <cell r="G720">
            <v>660</v>
          </cell>
        </row>
        <row r="721">
          <cell r="B721" t="str">
            <v>LSE4904</v>
          </cell>
          <cell r="C721" t="str">
            <v>582-06-02</v>
          </cell>
          <cell r="D721" t="str">
            <v>MA473 0B</v>
          </cell>
          <cell r="E721" t="str">
            <v>RW32</v>
          </cell>
          <cell r="F721">
            <v>660</v>
          </cell>
          <cell r="G721">
            <v>660</v>
          </cell>
        </row>
        <row r="722">
          <cell r="B722" t="str">
            <v>LSE4940</v>
          </cell>
          <cell r="C722" t="str">
            <v>582-06-02</v>
          </cell>
          <cell r="D722" t="str">
            <v>MA473 0B</v>
          </cell>
          <cell r="E722" t="str">
            <v>RW32</v>
          </cell>
          <cell r="F722">
            <v>660</v>
          </cell>
          <cell r="G722">
            <v>1320</v>
          </cell>
        </row>
        <row r="723">
          <cell r="B723" t="str">
            <v>LSE4940</v>
          </cell>
          <cell r="C723" t="str">
            <v>582-06-02</v>
          </cell>
          <cell r="D723" t="str">
            <v>MA473 0B</v>
          </cell>
          <cell r="E723" t="str">
            <v>RW32</v>
          </cell>
          <cell r="F723">
            <v>660</v>
          </cell>
        </row>
        <row r="724">
          <cell r="B724" t="str">
            <v>LSE4949</v>
          </cell>
          <cell r="C724" t="str">
            <v>582-06-02</v>
          </cell>
          <cell r="D724" t="str">
            <v>MA473 0B</v>
          </cell>
          <cell r="E724" t="str">
            <v>RW32</v>
          </cell>
          <cell r="F724">
            <v>660</v>
          </cell>
          <cell r="G724">
            <v>660</v>
          </cell>
        </row>
        <row r="725">
          <cell r="B725" t="str">
            <v>LSE4955</v>
          </cell>
          <cell r="C725" t="str">
            <v>582-06-02</v>
          </cell>
          <cell r="D725" t="str">
            <v>MA473 0B</v>
          </cell>
          <cell r="E725" t="str">
            <v>RW32</v>
          </cell>
          <cell r="F725">
            <v>660</v>
          </cell>
          <cell r="G725">
            <v>1320</v>
          </cell>
        </row>
        <row r="726">
          <cell r="B726" t="str">
            <v>LSE4955</v>
          </cell>
          <cell r="C726" t="str">
            <v>582-06-02</v>
          </cell>
          <cell r="D726" t="str">
            <v>MA473 0B</v>
          </cell>
          <cell r="E726" t="str">
            <v>RW32</v>
          </cell>
          <cell r="F726">
            <v>660</v>
          </cell>
        </row>
        <row r="727">
          <cell r="B727" t="str">
            <v>LSE4963</v>
          </cell>
          <cell r="C727" t="str">
            <v>582-06-02</v>
          </cell>
          <cell r="D727" t="str">
            <v>MA473 0B</v>
          </cell>
          <cell r="E727" t="str">
            <v>RW32</v>
          </cell>
          <cell r="F727">
            <v>660</v>
          </cell>
          <cell r="G727">
            <v>660</v>
          </cell>
        </row>
        <row r="729">
          <cell r="B729" t="str">
            <v>LSANZ4734</v>
          </cell>
          <cell r="C729" t="str">
            <v>00502-0220</v>
          </cell>
          <cell r="D729" t="str">
            <v>MA391 1A</v>
          </cell>
          <cell r="E729" t="str">
            <v>TW14</v>
          </cell>
          <cell r="F729">
            <v>126</v>
          </cell>
          <cell r="G729">
            <v>3368</v>
          </cell>
        </row>
        <row r="730">
          <cell r="B730" t="str">
            <v>LSANZ4734</v>
          </cell>
          <cell r="C730" t="str">
            <v>00502-0220</v>
          </cell>
          <cell r="D730" t="str">
            <v>MA391 1A</v>
          </cell>
          <cell r="E730" t="str">
            <v>TW14</v>
          </cell>
          <cell r="F730">
            <v>660</v>
          </cell>
        </row>
        <row r="731">
          <cell r="B731" t="str">
            <v>LSANZ4734</v>
          </cell>
          <cell r="C731" t="str">
            <v>00502-0220</v>
          </cell>
          <cell r="D731" t="str">
            <v>MA391 1A</v>
          </cell>
          <cell r="E731" t="str">
            <v>TW14</v>
          </cell>
          <cell r="F731">
            <v>660</v>
          </cell>
        </row>
        <row r="732">
          <cell r="B732" t="str">
            <v>LSANZ4734</v>
          </cell>
          <cell r="C732" t="str">
            <v>00502-0220</v>
          </cell>
          <cell r="D732" t="str">
            <v>MA391 1A</v>
          </cell>
          <cell r="E732" t="str">
            <v>TW14</v>
          </cell>
          <cell r="F732">
            <v>682</v>
          </cell>
        </row>
        <row r="733">
          <cell r="B733" t="str">
            <v>LSANZ4734</v>
          </cell>
          <cell r="C733" t="str">
            <v>00502-0220</v>
          </cell>
          <cell r="D733" t="str">
            <v>MA391 1A</v>
          </cell>
          <cell r="E733" t="str">
            <v>TW14</v>
          </cell>
          <cell r="F733">
            <v>682</v>
          </cell>
        </row>
        <row r="734">
          <cell r="B734" t="str">
            <v>LSANZ4734</v>
          </cell>
          <cell r="C734" t="str">
            <v>00502-0220</v>
          </cell>
          <cell r="D734" t="str">
            <v>MA391 1A</v>
          </cell>
          <cell r="E734" t="str">
            <v>TW14</v>
          </cell>
          <cell r="F734">
            <v>558</v>
          </cell>
        </row>
        <row r="735">
          <cell r="B735" t="str">
            <v>LSANZ4735</v>
          </cell>
          <cell r="C735" t="str">
            <v>00520-0247</v>
          </cell>
          <cell r="D735" t="str">
            <v>MA447 1A</v>
          </cell>
          <cell r="E735" t="str">
            <v>TW13</v>
          </cell>
          <cell r="F735">
            <v>160</v>
          </cell>
          <cell r="G735">
            <v>2184</v>
          </cell>
        </row>
        <row r="736">
          <cell r="B736" t="str">
            <v>LSANZ4735</v>
          </cell>
          <cell r="C736" t="str">
            <v>00520-0247</v>
          </cell>
          <cell r="D736" t="str">
            <v>MA447 1A</v>
          </cell>
          <cell r="E736" t="str">
            <v>TW13</v>
          </cell>
          <cell r="F736">
            <v>682</v>
          </cell>
        </row>
        <row r="737">
          <cell r="B737" t="str">
            <v>LSANZ4735</v>
          </cell>
          <cell r="C737" t="str">
            <v>00520-0247</v>
          </cell>
          <cell r="D737" t="str">
            <v>MA447 1A</v>
          </cell>
          <cell r="E737" t="str">
            <v>TW13</v>
          </cell>
          <cell r="F737">
            <v>682</v>
          </cell>
        </row>
        <row r="738">
          <cell r="B738" t="str">
            <v>LSANZ4735</v>
          </cell>
          <cell r="C738" t="str">
            <v>00520-0247</v>
          </cell>
          <cell r="D738" t="str">
            <v>MA447 1A</v>
          </cell>
          <cell r="E738" t="str">
            <v>TW13</v>
          </cell>
          <cell r="F738">
            <v>660</v>
          </cell>
        </row>
        <row r="739">
          <cell r="B739" t="str">
            <v>LSE4902</v>
          </cell>
          <cell r="C739" t="str">
            <v>522-02-02</v>
          </cell>
          <cell r="D739" t="str">
            <v>MA363 1B</v>
          </cell>
          <cell r="E739" t="str">
            <v>RW20</v>
          </cell>
          <cell r="F739">
            <v>660</v>
          </cell>
          <cell r="G739">
            <v>10020</v>
          </cell>
        </row>
        <row r="740">
          <cell r="B740" t="str">
            <v>LSE4902</v>
          </cell>
          <cell r="C740" t="str">
            <v>522-02-02</v>
          </cell>
          <cell r="D740" t="str">
            <v>MA363 1B</v>
          </cell>
          <cell r="E740" t="str">
            <v>RW20</v>
          </cell>
          <cell r="F740">
            <v>660</v>
          </cell>
        </row>
        <row r="741">
          <cell r="B741" t="str">
            <v>LSE4902</v>
          </cell>
          <cell r="C741" t="str">
            <v>522-02-02</v>
          </cell>
          <cell r="D741" t="str">
            <v>MA363 1B</v>
          </cell>
          <cell r="E741" t="str">
            <v>RW20</v>
          </cell>
          <cell r="F741">
            <v>660</v>
          </cell>
        </row>
        <row r="742">
          <cell r="B742" t="str">
            <v>LSE4902</v>
          </cell>
          <cell r="C742" t="str">
            <v>522-02-02</v>
          </cell>
          <cell r="D742" t="str">
            <v>MA363 1B</v>
          </cell>
          <cell r="E742" t="str">
            <v>RW20</v>
          </cell>
          <cell r="F742">
            <v>660</v>
          </cell>
        </row>
        <row r="743">
          <cell r="B743" t="str">
            <v>LSE4902</v>
          </cell>
          <cell r="C743" t="str">
            <v>522-02-02</v>
          </cell>
          <cell r="D743" t="str">
            <v>MA363 1B</v>
          </cell>
          <cell r="E743" t="str">
            <v>RW20</v>
          </cell>
          <cell r="F743">
            <v>660</v>
          </cell>
        </row>
        <row r="744">
          <cell r="B744" t="str">
            <v>LSE4902</v>
          </cell>
          <cell r="C744" t="str">
            <v>522-02-02</v>
          </cell>
          <cell r="D744" t="str">
            <v>MA363 1B</v>
          </cell>
          <cell r="E744" t="str">
            <v>RW20</v>
          </cell>
          <cell r="F744">
            <v>660</v>
          </cell>
        </row>
        <row r="745">
          <cell r="B745" t="str">
            <v>LSE4902</v>
          </cell>
          <cell r="C745" t="str">
            <v>522-02-02</v>
          </cell>
          <cell r="D745" t="str">
            <v>MA363 1B</v>
          </cell>
          <cell r="E745" t="str">
            <v>RW20</v>
          </cell>
          <cell r="F745">
            <v>660</v>
          </cell>
        </row>
        <row r="746">
          <cell r="B746" t="str">
            <v>LSE4902</v>
          </cell>
          <cell r="C746" t="str">
            <v>522-02-02</v>
          </cell>
          <cell r="D746" t="str">
            <v>MA363 1B</v>
          </cell>
          <cell r="E746" t="str">
            <v>RW20</v>
          </cell>
          <cell r="F746">
            <v>660</v>
          </cell>
        </row>
        <row r="747">
          <cell r="B747" t="str">
            <v>LSE4902</v>
          </cell>
          <cell r="C747" t="str">
            <v>522-02-02</v>
          </cell>
          <cell r="D747" t="str">
            <v>MA363 1B</v>
          </cell>
          <cell r="E747" t="str">
            <v>RW20</v>
          </cell>
          <cell r="F747">
            <v>660</v>
          </cell>
        </row>
        <row r="748">
          <cell r="B748" t="str">
            <v>LSE4902</v>
          </cell>
          <cell r="C748" t="str">
            <v>522-02-02</v>
          </cell>
          <cell r="D748" t="str">
            <v>MA363 1B</v>
          </cell>
          <cell r="E748" t="str">
            <v>RW20</v>
          </cell>
          <cell r="F748">
            <v>660</v>
          </cell>
        </row>
        <row r="749">
          <cell r="B749" t="str">
            <v>LSE4902</v>
          </cell>
          <cell r="C749" t="str">
            <v>522-02-02</v>
          </cell>
          <cell r="D749" t="str">
            <v>MA363 1B</v>
          </cell>
          <cell r="E749" t="str">
            <v>RW20</v>
          </cell>
          <cell r="F749">
            <v>660</v>
          </cell>
        </row>
        <row r="750">
          <cell r="B750" t="str">
            <v>LSE4902</v>
          </cell>
          <cell r="C750" t="str">
            <v>522-02-02</v>
          </cell>
          <cell r="D750" t="str">
            <v>MA363 1B</v>
          </cell>
          <cell r="E750" t="str">
            <v>RW20</v>
          </cell>
          <cell r="F750">
            <v>660</v>
          </cell>
        </row>
        <row r="751">
          <cell r="B751" t="str">
            <v>LSE4902</v>
          </cell>
          <cell r="C751" t="str">
            <v>522-02-02</v>
          </cell>
          <cell r="D751" t="str">
            <v>MA363 1B</v>
          </cell>
          <cell r="E751" t="str">
            <v>RW20</v>
          </cell>
          <cell r="F751">
            <v>660</v>
          </cell>
        </row>
        <row r="752">
          <cell r="B752" t="str">
            <v>LSE4902</v>
          </cell>
          <cell r="C752" t="str">
            <v>522-02-02</v>
          </cell>
          <cell r="D752" t="str">
            <v>MA363 1B</v>
          </cell>
          <cell r="E752" t="str">
            <v>RW20</v>
          </cell>
          <cell r="F752">
            <v>720</v>
          </cell>
        </row>
        <row r="753">
          <cell r="B753" t="str">
            <v>LSE4902</v>
          </cell>
          <cell r="C753" t="str">
            <v>522-02-02</v>
          </cell>
          <cell r="D753" t="str">
            <v>MA363 1B</v>
          </cell>
          <cell r="E753" t="str">
            <v>RW20</v>
          </cell>
          <cell r="F753">
            <v>720</v>
          </cell>
        </row>
        <row r="754">
          <cell r="B754" t="str">
            <v>LSE4875</v>
          </cell>
          <cell r="C754" t="str">
            <v>581-06-02</v>
          </cell>
          <cell r="D754" t="str">
            <v>MA503 0A</v>
          </cell>
          <cell r="E754" t="str">
            <v>RW32</v>
          </cell>
          <cell r="F754">
            <v>660</v>
          </cell>
          <cell r="G754">
            <v>660</v>
          </cell>
        </row>
        <row r="755">
          <cell r="B755" t="str">
            <v>LSE4916</v>
          </cell>
          <cell r="C755" t="str">
            <v>581-06-02</v>
          </cell>
          <cell r="D755" t="str">
            <v>MA503 0A</v>
          </cell>
          <cell r="E755" t="str">
            <v>RW32</v>
          </cell>
          <cell r="F755">
            <v>660</v>
          </cell>
          <cell r="G755">
            <v>660</v>
          </cell>
        </row>
        <row r="756">
          <cell r="B756" t="str">
            <v>LSE4927</v>
          </cell>
          <cell r="C756" t="str">
            <v>581-06-02</v>
          </cell>
          <cell r="D756" t="str">
            <v>MA503 0A</v>
          </cell>
          <cell r="E756" t="str">
            <v>RW32</v>
          </cell>
          <cell r="F756">
            <v>660</v>
          </cell>
          <cell r="G756">
            <v>660</v>
          </cell>
        </row>
        <row r="757">
          <cell r="B757" t="str">
            <v>LSE4906</v>
          </cell>
          <cell r="C757" t="str">
            <v>581-06-02</v>
          </cell>
          <cell r="D757" t="str">
            <v>MA503 0A</v>
          </cell>
          <cell r="E757" t="str">
            <v>RW32</v>
          </cell>
          <cell r="F757">
            <v>660</v>
          </cell>
          <cell r="G757">
            <v>660</v>
          </cell>
        </row>
        <row r="758">
          <cell r="B758" t="str">
            <v>LSE4898</v>
          </cell>
          <cell r="C758" t="str">
            <v>581-06-02</v>
          </cell>
          <cell r="D758" t="str">
            <v>MA503 0A</v>
          </cell>
          <cell r="E758" t="str">
            <v>RW32</v>
          </cell>
          <cell r="F758">
            <v>660</v>
          </cell>
          <cell r="G758">
            <v>2640</v>
          </cell>
        </row>
        <row r="759">
          <cell r="B759" t="str">
            <v>LSE4898</v>
          </cell>
          <cell r="C759" t="str">
            <v>581-06-02</v>
          </cell>
          <cell r="D759" t="str">
            <v>MA503 0A</v>
          </cell>
          <cell r="E759" t="str">
            <v>RW32</v>
          </cell>
          <cell r="F759">
            <v>660</v>
          </cell>
        </row>
        <row r="760">
          <cell r="B760" t="str">
            <v>LSE4898</v>
          </cell>
          <cell r="C760" t="str">
            <v>581-06-02</v>
          </cell>
          <cell r="D760" t="str">
            <v>MA503 0A</v>
          </cell>
          <cell r="E760" t="str">
            <v>RW32</v>
          </cell>
          <cell r="F760">
            <v>660</v>
          </cell>
        </row>
        <row r="761">
          <cell r="B761" t="str">
            <v>LSE4898</v>
          </cell>
          <cell r="C761" t="str">
            <v>581-06-02</v>
          </cell>
          <cell r="D761" t="str">
            <v>MA503 0A</v>
          </cell>
          <cell r="E761" t="str">
            <v>RW32</v>
          </cell>
          <cell r="F761">
            <v>660</v>
          </cell>
        </row>
        <row r="762">
          <cell r="B762" t="str">
            <v>LSE4935</v>
          </cell>
          <cell r="C762" t="str">
            <v>581-06-02</v>
          </cell>
          <cell r="D762" t="str">
            <v>MA503 0A</v>
          </cell>
          <cell r="E762" t="str">
            <v>RW32</v>
          </cell>
          <cell r="F762">
            <v>660</v>
          </cell>
          <cell r="G762">
            <v>5280</v>
          </cell>
        </row>
        <row r="763">
          <cell r="B763" t="str">
            <v>LSE4935</v>
          </cell>
          <cell r="C763" t="str">
            <v>581-06-02</v>
          </cell>
          <cell r="D763" t="str">
            <v>MA503 0A</v>
          </cell>
          <cell r="E763" t="str">
            <v>RW32</v>
          </cell>
          <cell r="F763">
            <v>660</v>
          </cell>
        </row>
        <row r="764">
          <cell r="B764" t="str">
            <v>LSE4935</v>
          </cell>
          <cell r="C764" t="str">
            <v>581-06-02</v>
          </cell>
          <cell r="D764" t="str">
            <v>MA503 0A</v>
          </cell>
          <cell r="E764" t="str">
            <v>RW32</v>
          </cell>
          <cell r="F764">
            <v>660</v>
          </cell>
        </row>
        <row r="765">
          <cell r="B765" t="str">
            <v>LSE4935</v>
          </cell>
          <cell r="C765" t="str">
            <v>581-06-02</v>
          </cell>
          <cell r="D765" t="str">
            <v>MA503 0A</v>
          </cell>
          <cell r="E765" t="str">
            <v>RW32</v>
          </cell>
          <cell r="F765">
            <v>660</v>
          </cell>
        </row>
        <row r="766">
          <cell r="B766" t="str">
            <v>LSE4935</v>
          </cell>
          <cell r="C766" t="str">
            <v>581-06-02</v>
          </cell>
          <cell r="D766" t="str">
            <v>MA503 0A</v>
          </cell>
          <cell r="E766" t="str">
            <v>RW32</v>
          </cell>
          <cell r="F766">
            <v>660</v>
          </cell>
        </row>
        <row r="767">
          <cell r="B767" t="str">
            <v>LSE4935</v>
          </cell>
          <cell r="C767" t="str">
            <v>581-06-02</v>
          </cell>
          <cell r="D767" t="str">
            <v>MA503 0A</v>
          </cell>
          <cell r="E767" t="str">
            <v>RW32</v>
          </cell>
          <cell r="F767">
            <v>660</v>
          </cell>
        </row>
        <row r="768">
          <cell r="B768" t="str">
            <v>LSE4935</v>
          </cell>
          <cell r="C768" t="str">
            <v>581-06-02</v>
          </cell>
          <cell r="D768" t="str">
            <v>MA503 0A</v>
          </cell>
          <cell r="E768" t="str">
            <v>RW32</v>
          </cell>
          <cell r="F768">
            <v>660</v>
          </cell>
        </row>
        <row r="769">
          <cell r="B769" t="str">
            <v>LSE4935</v>
          </cell>
          <cell r="C769" t="str">
            <v>581-06-02</v>
          </cell>
          <cell r="D769" t="str">
            <v>MA503 0A</v>
          </cell>
          <cell r="E769" t="str">
            <v>RW32</v>
          </cell>
          <cell r="F769">
            <v>660</v>
          </cell>
        </row>
        <row r="770">
          <cell r="B770" t="str">
            <v>LSE4920</v>
          </cell>
          <cell r="C770" t="str">
            <v>581-06-02</v>
          </cell>
          <cell r="D770" t="str">
            <v>MA503 0A</v>
          </cell>
          <cell r="E770" t="str">
            <v>RW32</v>
          </cell>
          <cell r="F770">
            <v>660</v>
          </cell>
          <cell r="G770">
            <v>4620</v>
          </cell>
        </row>
        <row r="771">
          <cell r="B771" t="str">
            <v>LSE4920</v>
          </cell>
          <cell r="C771" t="str">
            <v>581-06-02</v>
          </cell>
          <cell r="D771" t="str">
            <v>MA503 0A</v>
          </cell>
          <cell r="E771" t="str">
            <v>RW32</v>
          </cell>
          <cell r="F771">
            <v>660</v>
          </cell>
        </row>
        <row r="772">
          <cell r="B772" t="str">
            <v>LSE4920</v>
          </cell>
          <cell r="C772" t="str">
            <v>581-06-02</v>
          </cell>
          <cell r="D772" t="str">
            <v>MA503 0A</v>
          </cell>
          <cell r="E772" t="str">
            <v>RW32</v>
          </cell>
          <cell r="F772">
            <v>660</v>
          </cell>
        </row>
        <row r="773">
          <cell r="B773" t="str">
            <v>LSE4920</v>
          </cell>
          <cell r="C773" t="str">
            <v>581-06-02</v>
          </cell>
          <cell r="D773" t="str">
            <v>MA503 0A</v>
          </cell>
          <cell r="E773" t="str">
            <v>RW32</v>
          </cell>
          <cell r="F773">
            <v>660</v>
          </cell>
        </row>
        <row r="774">
          <cell r="B774" t="str">
            <v>LSE4920</v>
          </cell>
          <cell r="C774" t="str">
            <v>581-06-02</v>
          </cell>
          <cell r="D774" t="str">
            <v>MA503 0A</v>
          </cell>
          <cell r="E774" t="str">
            <v>RW32</v>
          </cell>
          <cell r="F774">
            <v>660</v>
          </cell>
        </row>
        <row r="775">
          <cell r="B775" t="str">
            <v>LSE4920</v>
          </cell>
          <cell r="C775" t="str">
            <v>581-06-02</v>
          </cell>
          <cell r="D775" t="str">
            <v>MA503 0A</v>
          </cell>
          <cell r="E775" t="str">
            <v>RW32</v>
          </cell>
          <cell r="F775">
            <v>660</v>
          </cell>
        </row>
        <row r="776">
          <cell r="B776" t="str">
            <v>LSE4920</v>
          </cell>
          <cell r="C776" t="str">
            <v>581-06-02</v>
          </cell>
          <cell r="D776" t="str">
            <v>MA503 0A</v>
          </cell>
          <cell r="E776" t="str">
            <v>RW32</v>
          </cell>
          <cell r="F776">
            <v>660</v>
          </cell>
        </row>
        <row r="777">
          <cell r="B777" t="str">
            <v>LSE4948</v>
          </cell>
          <cell r="C777" t="str">
            <v>581-06-02</v>
          </cell>
          <cell r="D777" t="str">
            <v>MA503 0A</v>
          </cell>
          <cell r="E777" t="str">
            <v>RW32</v>
          </cell>
          <cell r="F777">
            <v>660</v>
          </cell>
          <cell r="G777">
            <v>660</v>
          </cell>
        </row>
        <row r="778">
          <cell r="B778" t="str">
            <v>LSANZ4728</v>
          </cell>
          <cell r="C778" t="str">
            <v>20985-8580</v>
          </cell>
          <cell r="D778" t="str">
            <v>WA476 1A</v>
          </cell>
          <cell r="E778" t="str">
            <v>SP02</v>
          </cell>
          <cell r="F778">
            <v>580</v>
          </cell>
          <cell r="G778">
            <v>1023</v>
          </cell>
        </row>
        <row r="779">
          <cell r="B779" t="str">
            <v>LSANZ4728</v>
          </cell>
          <cell r="C779" t="str">
            <v>20985-8580</v>
          </cell>
          <cell r="D779" t="str">
            <v>WA476 1A</v>
          </cell>
          <cell r="E779" t="str">
            <v>SP02</v>
          </cell>
          <cell r="F779">
            <v>363</v>
          </cell>
        </row>
        <row r="780">
          <cell r="B780" t="str">
            <v>LSANZ4728</v>
          </cell>
          <cell r="C780" t="str">
            <v>20985-8580</v>
          </cell>
          <cell r="D780" t="str">
            <v>WA476 1A</v>
          </cell>
          <cell r="E780" t="str">
            <v>SP02</v>
          </cell>
          <cell r="F780">
            <v>80</v>
          </cell>
        </row>
        <row r="781">
          <cell r="B781" t="str">
            <v>LSANZ4733</v>
          </cell>
          <cell r="C781" t="str">
            <v>43460-8580</v>
          </cell>
          <cell r="D781" t="str">
            <v>WA504 0A</v>
          </cell>
          <cell r="E781" t="str">
            <v>SP02</v>
          </cell>
          <cell r="F781">
            <v>434</v>
          </cell>
          <cell r="G781">
            <v>1024</v>
          </cell>
        </row>
        <row r="782">
          <cell r="B782" t="str">
            <v>LSANZ4733</v>
          </cell>
          <cell r="C782" t="str">
            <v>43460-8580</v>
          </cell>
          <cell r="D782" t="str">
            <v>WA504 0A</v>
          </cell>
          <cell r="E782" t="str">
            <v>SP02</v>
          </cell>
          <cell r="F782">
            <v>510</v>
          </cell>
        </row>
        <row r="783">
          <cell r="B783" t="str">
            <v>LSANZ4733</v>
          </cell>
          <cell r="C783" t="str">
            <v>43460-8580</v>
          </cell>
          <cell r="D783" t="str">
            <v>WA504 0A</v>
          </cell>
          <cell r="E783" t="str">
            <v>SP02</v>
          </cell>
          <cell r="F783">
            <v>80</v>
          </cell>
        </row>
        <row r="784">
          <cell r="B784" t="str">
            <v>LSANZ4730</v>
          </cell>
          <cell r="C784" t="str">
            <v>43450-8580</v>
          </cell>
          <cell r="D784" t="str">
            <v>WA421 2A</v>
          </cell>
          <cell r="E784" t="str">
            <v>SP02</v>
          </cell>
          <cell r="F784">
            <v>713</v>
          </cell>
          <cell r="G784">
            <v>823</v>
          </cell>
        </row>
        <row r="785">
          <cell r="B785" t="str">
            <v>LSANZ4730</v>
          </cell>
          <cell r="C785" t="str">
            <v>43450-8580</v>
          </cell>
          <cell r="D785" t="str">
            <v>WA421 2A</v>
          </cell>
          <cell r="E785" t="str">
            <v>SP02</v>
          </cell>
          <cell r="F785">
            <v>110</v>
          </cell>
        </row>
        <row r="786">
          <cell r="B786" t="str">
            <v>LSANZ4739</v>
          </cell>
          <cell r="C786" t="str">
            <v>00514-0201</v>
          </cell>
          <cell r="D786" t="str">
            <v>MA502 0A</v>
          </cell>
          <cell r="E786" t="str">
            <v>RW15</v>
          </cell>
          <cell r="F786">
            <v>600</v>
          </cell>
          <cell r="G786">
            <v>1050</v>
          </cell>
        </row>
        <row r="787">
          <cell r="B787" t="str">
            <v>LSANZ4739</v>
          </cell>
          <cell r="C787" t="str">
            <v>00514-0201</v>
          </cell>
          <cell r="D787" t="str">
            <v>MA502 0A</v>
          </cell>
          <cell r="E787" t="str">
            <v>RW15</v>
          </cell>
          <cell r="F787">
            <v>450</v>
          </cell>
        </row>
        <row r="789">
          <cell r="B789" t="str">
            <v>CAR2262</v>
          </cell>
          <cell r="C789" t="str">
            <v>450YU</v>
          </cell>
          <cell r="D789" t="str">
            <v>JA501 1A</v>
          </cell>
          <cell r="E789" t="str">
            <v>SW55</v>
          </cell>
          <cell r="F789">
            <v>208</v>
          </cell>
        </row>
        <row r="790">
          <cell r="B790" t="str">
            <v>CAR2262</v>
          </cell>
          <cell r="C790" t="str">
            <v>450YU</v>
          </cell>
          <cell r="D790" t="str">
            <v>JA501 1A</v>
          </cell>
          <cell r="E790" t="str">
            <v>SW55</v>
          </cell>
          <cell r="F790">
            <v>260</v>
          </cell>
        </row>
        <row r="791">
          <cell r="B791" t="str">
            <v>CAR2265</v>
          </cell>
          <cell r="C791" t="str">
            <v>450YU</v>
          </cell>
          <cell r="D791" t="str">
            <v>JA501 1A</v>
          </cell>
          <cell r="E791" t="str">
            <v>SW55</v>
          </cell>
          <cell r="F791">
            <v>200</v>
          </cell>
          <cell r="G791">
            <v>668</v>
          </cell>
        </row>
        <row r="792">
          <cell r="B792" t="str">
            <v>CAR2265</v>
          </cell>
          <cell r="C792" t="str">
            <v>450YU</v>
          </cell>
          <cell r="D792" t="str">
            <v>JA501 1A</v>
          </cell>
          <cell r="E792" t="str">
            <v>SW55</v>
          </cell>
          <cell r="F792">
            <v>208</v>
          </cell>
        </row>
        <row r="793">
          <cell r="B793" t="str">
            <v>LSANZ4709Recut</v>
          </cell>
          <cell r="C793" t="str">
            <v>70500-8575</v>
          </cell>
          <cell r="D793" t="str">
            <v>JA494 0A</v>
          </cell>
          <cell r="E793" t="str">
            <v>SB30</v>
          </cell>
          <cell r="F793">
            <v>35</v>
          </cell>
          <cell r="G793">
            <v>35</v>
          </cell>
        </row>
        <row r="794">
          <cell r="B794" t="str">
            <v>CAR2265</v>
          </cell>
          <cell r="C794" t="str">
            <v>450YU</v>
          </cell>
          <cell r="D794" t="str">
            <v>JA501 1A</v>
          </cell>
          <cell r="E794" t="str">
            <v>SW55</v>
          </cell>
          <cell r="F794">
            <v>260</v>
          </cell>
        </row>
        <row r="795">
          <cell r="B795" t="str">
            <v>CAR2268</v>
          </cell>
          <cell r="C795" t="str">
            <v>450YU</v>
          </cell>
          <cell r="D795" t="str">
            <v>JB501 1A</v>
          </cell>
          <cell r="E795" t="str">
            <v>Rigid</v>
          </cell>
          <cell r="F795">
            <v>240</v>
          </cell>
          <cell r="G795">
            <v>1024</v>
          </cell>
        </row>
        <row r="796">
          <cell r="B796" t="str">
            <v>CAR2268</v>
          </cell>
          <cell r="C796" t="str">
            <v>450YU</v>
          </cell>
          <cell r="D796" t="str">
            <v>JB501 1A</v>
          </cell>
          <cell r="E796" t="str">
            <v>Rigid</v>
          </cell>
          <cell r="F796">
            <v>248</v>
          </cell>
        </row>
        <row r="797">
          <cell r="B797" t="str">
            <v>CAR2268</v>
          </cell>
          <cell r="C797" t="str">
            <v>450YU</v>
          </cell>
          <cell r="D797" t="str">
            <v>JB501 1A</v>
          </cell>
          <cell r="E797" t="str">
            <v>Rigid</v>
          </cell>
          <cell r="F797">
            <v>168</v>
          </cell>
        </row>
        <row r="798">
          <cell r="B798" t="str">
            <v>CAR2268</v>
          </cell>
          <cell r="C798" t="str">
            <v>450YU</v>
          </cell>
          <cell r="D798" t="str">
            <v>JB501 1A</v>
          </cell>
          <cell r="E798" t="str">
            <v>Rigid</v>
          </cell>
          <cell r="F798">
            <v>248</v>
          </cell>
        </row>
        <row r="799">
          <cell r="B799" t="str">
            <v>CAR2268</v>
          </cell>
          <cell r="C799" t="str">
            <v>450YU</v>
          </cell>
          <cell r="D799" t="str">
            <v>JB501 1A</v>
          </cell>
          <cell r="E799" t="str">
            <v>Rigid</v>
          </cell>
          <cell r="F799">
            <v>120</v>
          </cell>
        </row>
        <row r="800">
          <cell r="B800" t="str">
            <v>CAR2260</v>
          </cell>
          <cell r="C800" t="str">
            <v>450YU</v>
          </cell>
          <cell r="D800" t="str">
            <v>JA501 1A</v>
          </cell>
          <cell r="E800" t="str">
            <v>BW41</v>
          </cell>
          <cell r="F800">
            <v>186</v>
          </cell>
          <cell r="G800">
            <v>1066</v>
          </cell>
        </row>
        <row r="801">
          <cell r="B801" t="str">
            <v>CAR2260</v>
          </cell>
          <cell r="C801" t="str">
            <v>450YU</v>
          </cell>
          <cell r="D801" t="str">
            <v>JA501 1A</v>
          </cell>
          <cell r="E801" t="str">
            <v>BW41</v>
          </cell>
          <cell r="F801">
            <v>186</v>
          </cell>
        </row>
        <row r="802">
          <cell r="B802" t="str">
            <v>CAR2260</v>
          </cell>
          <cell r="C802" t="str">
            <v>450YU</v>
          </cell>
          <cell r="D802" t="str">
            <v>JA501 1A</v>
          </cell>
          <cell r="E802" t="str">
            <v>BW41</v>
          </cell>
          <cell r="F802">
            <v>240</v>
          </cell>
        </row>
        <row r="805">
          <cell r="B805" t="str">
            <v>LSANZ4385</v>
          </cell>
          <cell r="C805" t="str">
            <v>70101-0835</v>
          </cell>
          <cell r="D805" t="str">
            <v>JA493 0A</v>
          </cell>
          <cell r="E805" t="str">
            <v>Rigid</v>
          </cell>
          <cell r="F805">
            <v>90</v>
          </cell>
          <cell r="G805">
            <v>410</v>
          </cell>
        </row>
        <row r="806">
          <cell r="B806" t="str">
            <v>LSANZ4385</v>
          </cell>
          <cell r="C806" t="str">
            <v>70101-0835</v>
          </cell>
          <cell r="D806" t="str">
            <v>JA493 0A</v>
          </cell>
          <cell r="E806" t="str">
            <v>Rigid</v>
          </cell>
          <cell r="F806">
            <v>90</v>
          </cell>
        </row>
        <row r="807">
          <cell r="B807" t="str">
            <v>LSANZ4385</v>
          </cell>
          <cell r="C807" t="str">
            <v>70101-0835</v>
          </cell>
          <cell r="D807" t="str">
            <v>JA493 0A</v>
          </cell>
          <cell r="E807" t="str">
            <v>Rigid</v>
          </cell>
          <cell r="F807">
            <v>96</v>
          </cell>
        </row>
        <row r="808">
          <cell r="B808" t="str">
            <v>LSANZ4385</v>
          </cell>
          <cell r="C808" t="str">
            <v>70101-0835</v>
          </cell>
          <cell r="D808" t="str">
            <v>JA493 0A</v>
          </cell>
          <cell r="E808" t="str">
            <v>Rigid</v>
          </cell>
          <cell r="F808">
            <v>90</v>
          </cell>
        </row>
        <row r="809">
          <cell r="B809" t="str">
            <v>LSANZ4385</v>
          </cell>
          <cell r="C809" t="str">
            <v>70101-0835</v>
          </cell>
          <cell r="D809" t="str">
            <v>JA493 0A</v>
          </cell>
          <cell r="E809" t="str">
            <v>Rigid</v>
          </cell>
          <cell r="F809">
            <v>44</v>
          </cell>
        </row>
        <row r="810">
          <cell r="B810" t="str">
            <v>LSANZ4652</v>
          </cell>
          <cell r="C810" t="str">
            <v>00607-1459</v>
          </cell>
          <cell r="D810" t="str">
            <v>MA130 1B</v>
          </cell>
          <cell r="E810" t="str">
            <v>RW23</v>
          </cell>
          <cell r="F810">
            <v>660</v>
          </cell>
          <cell r="G810">
            <v>660</v>
          </cell>
        </row>
        <row r="811">
          <cell r="B811" t="str">
            <v>CAR2245</v>
          </cell>
          <cell r="C811" t="str">
            <v>700/1031</v>
          </cell>
          <cell r="D811" t="str">
            <v>MA107 1C</v>
          </cell>
          <cell r="E811" t="str">
            <v>SW11</v>
          </cell>
          <cell r="F811">
            <v>600</v>
          </cell>
          <cell r="G811">
            <v>5060</v>
          </cell>
        </row>
        <row r="812">
          <cell r="B812" t="str">
            <v>CAR2245</v>
          </cell>
          <cell r="C812" t="str">
            <v>700/1031</v>
          </cell>
          <cell r="D812" t="str">
            <v>MA107 1C</v>
          </cell>
          <cell r="E812" t="str">
            <v>SW11</v>
          </cell>
          <cell r="F812">
            <v>600</v>
          </cell>
        </row>
        <row r="813">
          <cell r="B813" t="str">
            <v>CAR2245</v>
          </cell>
          <cell r="C813" t="str">
            <v>700/1031</v>
          </cell>
          <cell r="D813" t="str">
            <v>MA107 1C</v>
          </cell>
          <cell r="E813" t="str">
            <v>SW11</v>
          </cell>
          <cell r="F813">
            <v>600</v>
          </cell>
        </row>
        <row r="814">
          <cell r="B814" t="str">
            <v>CAR2245</v>
          </cell>
          <cell r="C814" t="str">
            <v>700/1031</v>
          </cell>
          <cell r="D814" t="str">
            <v>MA107 1C</v>
          </cell>
          <cell r="E814" t="str">
            <v>SW11</v>
          </cell>
          <cell r="F814">
            <v>200</v>
          </cell>
        </row>
        <row r="815">
          <cell r="B815" t="str">
            <v>CAR2245</v>
          </cell>
          <cell r="C815" t="str">
            <v>700/1031</v>
          </cell>
          <cell r="D815" t="str">
            <v>MA107 1C</v>
          </cell>
          <cell r="E815" t="str">
            <v>SW11</v>
          </cell>
          <cell r="F815">
            <v>620</v>
          </cell>
        </row>
        <row r="816">
          <cell r="B816" t="str">
            <v>CAR2245</v>
          </cell>
          <cell r="C816" t="str">
            <v>700/1031</v>
          </cell>
          <cell r="D816" t="str">
            <v>MA107 1C</v>
          </cell>
          <cell r="E816" t="str">
            <v>SW11</v>
          </cell>
          <cell r="F816">
            <v>620</v>
          </cell>
        </row>
        <row r="818">
          <cell r="B818" t="str">
            <v>LSE4820</v>
          </cell>
          <cell r="C818" t="str">
            <v>523-02-79</v>
          </cell>
          <cell r="D818" t="str">
            <v>MA438 0A</v>
          </cell>
          <cell r="E818" t="str">
            <v>TW16</v>
          </cell>
          <cell r="F818">
            <v>682</v>
          </cell>
          <cell r="G818">
            <v>682</v>
          </cell>
        </row>
        <row r="819">
          <cell r="B819" t="str">
            <v>LSE4862</v>
          </cell>
          <cell r="C819" t="str">
            <v>582-06-16</v>
          </cell>
          <cell r="D819" t="str">
            <v>MA473 0B</v>
          </cell>
          <cell r="E819" t="str">
            <v>SW49</v>
          </cell>
          <cell r="F819">
            <v>660</v>
          </cell>
          <cell r="G819">
            <v>660</v>
          </cell>
        </row>
        <row r="820">
          <cell r="B820" t="str">
            <v>LSE4859</v>
          </cell>
          <cell r="C820" t="str">
            <v>582-06-16</v>
          </cell>
          <cell r="D820" t="str">
            <v>MA473 0B</v>
          </cell>
          <cell r="E820" t="str">
            <v>SW49</v>
          </cell>
          <cell r="F820">
            <v>660</v>
          </cell>
          <cell r="G820">
            <v>1320</v>
          </cell>
        </row>
        <row r="821">
          <cell r="B821" t="str">
            <v>LSE4859</v>
          </cell>
          <cell r="C821" t="str">
            <v>582-06-16</v>
          </cell>
          <cell r="D821" t="str">
            <v>MA473 0B</v>
          </cell>
          <cell r="E821" t="str">
            <v>SW49</v>
          </cell>
          <cell r="F821">
            <v>660</v>
          </cell>
        </row>
        <row r="822">
          <cell r="B822" t="str">
            <v>LSE4864</v>
          </cell>
          <cell r="C822" t="str">
            <v>582-06-16</v>
          </cell>
          <cell r="D822" t="str">
            <v>MA473 0B</v>
          </cell>
          <cell r="E822" t="str">
            <v>SW49</v>
          </cell>
          <cell r="F822">
            <v>660</v>
          </cell>
          <cell r="G822">
            <v>1980</v>
          </cell>
        </row>
        <row r="823">
          <cell r="B823" t="str">
            <v>LSE4864</v>
          </cell>
          <cell r="C823" t="str">
            <v>582-06-16</v>
          </cell>
          <cell r="D823" t="str">
            <v>MA473 0B</v>
          </cell>
          <cell r="E823" t="str">
            <v>SW49</v>
          </cell>
          <cell r="F823">
            <v>660</v>
          </cell>
        </row>
        <row r="824">
          <cell r="B824" t="str">
            <v>LSE4864</v>
          </cell>
          <cell r="C824" t="str">
            <v>582-06-16</v>
          </cell>
          <cell r="D824" t="str">
            <v>MA473 0B</v>
          </cell>
          <cell r="E824" t="str">
            <v>SW49</v>
          </cell>
          <cell r="F824">
            <v>660</v>
          </cell>
        </row>
        <row r="825">
          <cell r="B825" t="str">
            <v>LSE4873</v>
          </cell>
          <cell r="C825" t="str">
            <v>582-06-16</v>
          </cell>
          <cell r="D825" t="str">
            <v>MA473 0B</v>
          </cell>
          <cell r="E825" t="str">
            <v>SW49</v>
          </cell>
          <cell r="F825">
            <v>660</v>
          </cell>
          <cell r="G825">
            <v>660</v>
          </cell>
        </row>
        <row r="826">
          <cell r="B826" t="str">
            <v>LSE4881</v>
          </cell>
          <cell r="C826" t="str">
            <v>582-06-16</v>
          </cell>
          <cell r="D826" t="str">
            <v>MA473 0B</v>
          </cell>
          <cell r="E826" t="str">
            <v>SW49</v>
          </cell>
          <cell r="F826">
            <v>660</v>
          </cell>
          <cell r="G826">
            <v>660</v>
          </cell>
        </row>
        <row r="827">
          <cell r="B827" t="str">
            <v>LSE4914</v>
          </cell>
          <cell r="C827" t="str">
            <v>582-06-16</v>
          </cell>
          <cell r="D827" t="str">
            <v>MA473 0B</v>
          </cell>
          <cell r="E827" t="str">
            <v>SW49</v>
          </cell>
          <cell r="F827">
            <v>660</v>
          </cell>
          <cell r="G827">
            <v>660</v>
          </cell>
        </row>
        <row r="828">
          <cell r="B828" t="str">
            <v>LSE4921</v>
          </cell>
          <cell r="C828" t="str">
            <v>582-06-16</v>
          </cell>
          <cell r="D828" t="str">
            <v>MA473 0B</v>
          </cell>
          <cell r="E828" t="str">
            <v>SW49</v>
          </cell>
          <cell r="F828">
            <v>660</v>
          </cell>
          <cell r="G828">
            <v>1980</v>
          </cell>
        </row>
        <row r="829">
          <cell r="B829" t="str">
            <v>LSE4921</v>
          </cell>
          <cell r="C829" t="str">
            <v>582-06-16</v>
          </cell>
          <cell r="D829" t="str">
            <v>MA473 0B</v>
          </cell>
          <cell r="E829" t="str">
            <v>SW49</v>
          </cell>
          <cell r="F829">
            <v>660</v>
          </cell>
        </row>
        <row r="830">
          <cell r="B830" t="str">
            <v>LSE4921</v>
          </cell>
          <cell r="C830" t="str">
            <v>582-06-16</v>
          </cell>
          <cell r="D830" t="str">
            <v>MA473 0B</v>
          </cell>
          <cell r="E830" t="str">
            <v>SW49</v>
          </cell>
          <cell r="F830">
            <v>660</v>
          </cell>
        </row>
        <row r="831">
          <cell r="B831" t="str">
            <v>LSE4897</v>
          </cell>
          <cell r="C831" t="str">
            <v>582-06-16</v>
          </cell>
          <cell r="D831" t="str">
            <v>MA473 0B</v>
          </cell>
          <cell r="E831" t="str">
            <v>SW49</v>
          </cell>
          <cell r="F831">
            <v>660</v>
          </cell>
          <cell r="G831">
            <v>1320</v>
          </cell>
        </row>
        <row r="832">
          <cell r="B832" t="str">
            <v>LSE4897</v>
          </cell>
          <cell r="C832" t="str">
            <v>582-06-16</v>
          </cell>
          <cell r="D832" t="str">
            <v>MA473 0B</v>
          </cell>
          <cell r="E832" t="str">
            <v>SW49</v>
          </cell>
          <cell r="F832">
            <v>660</v>
          </cell>
        </row>
        <row r="833">
          <cell r="B833" t="str">
            <v>LSE4926</v>
          </cell>
          <cell r="C833" t="str">
            <v>582-06-16</v>
          </cell>
          <cell r="D833" t="str">
            <v>MA473 0B</v>
          </cell>
          <cell r="E833" t="str">
            <v>SW49</v>
          </cell>
          <cell r="F833">
            <v>660</v>
          </cell>
          <cell r="G833">
            <v>1980</v>
          </cell>
        </row>
        <row r="834">
          <cell r="B834" t="str">
            <v>LSE4926</v>
          </cell>
          <cell r="C834" t="str">
            <v>582-06-16</v>
          </cell>
          <cell r="D834" t="str">
            <v>MA473 0B</v>
          </cell>
          <cell r="E834" t="str">
            <v>SW49</v>
          </cell>
          <cell r="F834">
            <v>660</v>
          </cell>
        </row>
        <row r="835">
          <cell r="B835" t="str">
            <v>LSE4926</v>
          </cell>
          <cell r="C835" t="str">
            <v>582-06-16</v>
          </cell>
          <cell r="D835" t="str">
            <v>MA473 0B</v>
          </cell>
          <cell r="E835" t="str">
            <v>SW49</v>
          </cell>
          <cell r="F835">
            <v>660</v>
          </cell>
        </row>
        <row r="836">
          <cell r="B836" t="str">
            <v>LSE4910</v>
          </cell>
          <cell r="C836" t="str">
            <v>582-06-16</v>
          </cell>
          <cell r="D836" t="str">
            <v>MA473 0B</v>
          </cell>
          <cell r="E836" t="str">
            <v>SW49</v>
          </cell>
          <cell r="F836">
            <v>660</v>
          </cell>
          <cell r="G836">
            <v>1320</v>
          </cell>
        </row>
        <row r="837">
          <cell r="B837" t="str">
            <v>LSE4910</v>
          </cell>
          <cell r="C837" t="str">
            <v>582-06-16</v>
          </cell>
          <cell r="D837" t="str">
            <v>MA473 0B</v>
          </cell>
          <cell r="E837" t="str">
            <v>SW49</v>
          </cell>
          <cell r="F837">
            <v>660</v>
          </cell>
        </row>
        <row r="838">
          <cell r="B838" t="str">
            <v>LSE4944</v>
          </cell>
          <cell r="C838" t="str">
            <v>582-06-02</v>
          </cell>
          <cell r="D838" t="str">
            <v>MA473 0B</v>
          </cell>
          <cell r="E838" t="str">
            <v>RW32</v>
          </cell>
          <cell r="F838">
            <v>660</v>
          </cell>
          <cell r="G838">
            <v>2640</v>
          </cell>
        </row>
        <row r="839">
          <cell r="B839" t="str">
            <v>LSE4944</v>
          </cell>
          <cell r="C839" t="str">
            <v>582-06-02</v>
          </cell>
          <cell r="D839" t="str">
            <v>MA473 0B</v>
          </cell>
          <cell r="E839" t="str">
            <v>RW32</v>
          </cell>
          <cell r="F839">
            <v>660</v>
          </cell>
        </row>
        <row r="840">
          <cell r="B840" t="str">
            <v>LSE4944</v>
          </cell>
          <cell r="C840" t="str">
            <v>582-06-02</v>
          </cell>
          <cell r="D840" t="str">
            <v>MA473 0B</v>
          </cell>
          <cell r="E840" t="str">
            <v>RW32</v>
          </cell>
          <cell r="F840">
            <v>660</v>
          </cell>
        </row>
        <row r="841">
          <cell r="B841" t="str">
            <v>LSE4944</v>
          </cell>
          <cell r="C841" t="str">
            <v>582-06-02</v>
          </cell>
          <cell r="D841" t="str">
            <v>MA473 0B</v>
          </cell>
          <cell r="E841" t="str">
            <v>RW32</v>
          </cell>
          <cell r="F841">
            <v>660</v>
          </cell>
        </row>
        <row r="842">
          <cell r="B842" t="str">
            <v>LSE4961</v>
          </cell>
          <cell r="C842" t="str">
            <v>523-02-02</v>
          </cell>
          <cell r="D842" t="str">
            <v>MA438 0A</v>
          </cell>
          <cell r="E842" t="str">
            <v>RW20</v>
          </cell>
          <cell r="F842">
            <v>660</v>
          </cell>
          <cell r="G842">
            <v>660</v>
          </cell>
        </row>
        <row r="843">
          <cell r="B843" t="str">
            <v>LSE4936</v>
          </cell>
          <cell r="C843" t="str">
            <v>582-06-02</v>
          </cell>
          <cell r="D843" t="str">
            <v>MA473 0B</v>
          </cell>
          <cell r="E843" t="str">
            <v>RW32</v>
          </cell>
          <cell r="F843">
            <v>660</v>
          </cell>
          <cell r="G843">
            <v>5940</v>
          </cell>
        </row>
        <row r="844">
          <cell r="B844" t="str">
            <v>LSE4936</v>
          </cell>
          <cell r="C844" t="str">
            <v>582-06-02</v>
          </cell>
          <cell r="D844" t="str">
            <v>MA473 0B</v>
          </cell>
          <cell r="E844" t="str">
            <v>RW32</v>
          </cell>
          <cell r="F844">
            <v>660</v>
          </cell>
        </row>
        <row r="845">
          <cell r="B845" t="str">
            <v>LSE4936</v>
          </cell>
          <cell r="C845" t="str">
            <v>582-06-02</v>
          </cell>
          <cell r="D845" t="str">
            <v>MA473 0B</v>
          </cell>
          <cell r="E845" t="str">
            <v>RW32</v>
          </cell>
          <cell r="F845">
            <v>660</v>
          </cell>
        </row>
        <row r="846">
          <cell r="B846" t="str">
            <v>LSE4936</v>
          </cell>
          <cell r="C846" t="str">
            <v>582-06-02</v>
          </cell>
          <cell r="D846" t="str">
            <v>MA473 0B</v>
          </cell>
          <cell r="E846" t="str">
            <v>RW32</v>
          </cell>
          <cell r="F846">
            <v>660</v>
          </cell>
        </row>
        <row r="847">
          <cell r="B847" t="str">
            <v>LSE4936</v>
          </cell>
          <cell r="C847" t="str">
            <v>582-06-02</v>
          </cell>
          <cell r="D847" t="str">
            <v>MA473 0B</v>
          </cell>
          <cell r="E847" t="str">
            <v>RW32</v>
          </cell>
          <cell r="F847">
            <v>660</v>
          </cell>
        </row>
        <row r="849">
          <cell r="B849" t="str">
            <v>LSANZ4740</v>
          </cell>
          <cell r="C849" t="str">
            <v>00514-0220</v>
          </cell>
          <cell r="D849" t="str">
            <v>MA502 0A</v>
          </cell>
          <cell r="E849" t="str">
            <v>TW14</v>
          </cell>
          <cell r="F849">
            <v>620</v>
          </cell>
          <cell r="G849">
            <v>3080</v>
          </cell>
        </row>
        <row r="850">
          <cell r="B850" t="str">
            <v>LSANZ4740</v>
          </cell>
          <cell r="C850" t="str">
            <v>00514-0220</v>
          </cell>
          <cell r="D850" t="str">
            <v>MA502 0A</v>
          </cell>
          <cell r="E850" t="str">
            <v>TW14</v>
          </cell>
          <cell r="F850">
            <v>620</v>
          </cell>
        </row>
        <row r="851">
          <cell r="B851" t="str">
            <v>LSANZ4740</v>
          </cell>
          <cell r="C851" t="str">
            <v>00514-0220</v>
          </cell>
          <cell r="D851" t="str">
            <v>MA502 0A</v>
          </cell>
          <cell r="E851" t="str">
            <v>TW14</v>
          </cell>
          <cell r="F851">
            <v>620</v>
          </cell>
        </row>
        <row r="852">
          <cell r="B852" t="str">
            <v>LSANZ4740</v>
          </cell>
          <cell r="C852" t="str">
            <v>00514-0220</v>
          </cell>
          <cell r="D852" t="str">
            <v>MA502 0A</v>
          </cell>
          <cell r="E852" t="str">
            <v>TW14</v>
          </cell>
          <cell r="F852">
            <v>620</v>
          </cell>
        </row>
        <row r="853">
          <cell r="B853" t="str">
            <v>LSANZ4740</v>
          </cell>
          <cell r="C853" t="str">
            <v>00514-0220</v>
          </cell>
          <cell r="D853" t="str">
            <v>MA502 0A</v>
          </cell>
          <cell r="E853" t="str">
            <v>TW14</v>
          </cell>
          <cell r="F853">
            <v>600</v>
          </cell>
        </row>
        <row r="854">
          <cell r="B854" t="str">
            <v>LSANZ4738</v>
          </cell>
          <cell r="C854" t="str">
            <v>00704-0207</v>
          </cell>
          <cell r="D854" t="str">
            <v>MO143 1B</v>
          </cell>
          <cell r="E854" t="str">
            <v>SW40</v>
          </cell>
          <cell r="F854">
            <v>600</v>
          </cell>
          <cell r="G854">
            <v>600</v>
          </cell>
        </row>
        <row r="855">
          <cell r="B855" t="str">
            <v>LSANZ4736</v>
          </cell>
          <cell r="C855" t="str">
            <v>00504-0201</v>
          </cell>
          <cell r="D855" t="str">
            <v>MA381 1A</v>
          </cell>
          <cell r="E855" t="str">
            <v>RW15</v>
          </cell>
          <cell r="F855">
            <v>600</v>
          </cell>
          <cell r="G855">
            <v>600</v>
          </cell>
        </row>
        <row r="856">
          <cell r="B856" t="str">
            <v>LSE4915</v>
          </cell>
          <cell r="C856" t="str">
            <v>583-06-16</v>
          </cell>
          <cell r="D856" t="str">
            <v>WA474 0A</v>
          </cell>
          <cell r="E856" t="str">
            <v>SW49</v>
          </cell>
          <cell r="F856">
            <v>660</v>
          </cell>
          <cell r="G856">
            <v>660</v>
          </cell>
        </row>
        <row r="857">
          <cell r="B857" t="str">
            <v>LSE4903</v>
          </cell>
          <cell r="C857" t="str">
            <v>583-06-16</v>
          </cell>
          <cell r="D857" t="str">
            <v>WA474 0A</v>
          </cell>
          <cell r="E857" t="str">
            <v>SW49</v>
          </cell>
          <cell r="F857">
            <v>660</v>
          </cell>
          <cell r="G857">
            <v>660</v>
          </cell>
        </row>
        <row r="858">
          <cell r="B858" t="str">
            <v>LSE4911</v>
          </cell>
          <cell r="C858" t="str">
            <v>583-06-16</v>
          </cell>
          <cell r="D858" t="str">
            <v>WA474 0A</v>
          </cell>
          <cell r="E858" t="str">
            <v>SW49</v>
          </cell>
          <cell r="F858">
            <v>330</v>
          </cell>
          <cell r="G858">
            <v>330</v>
          </cell>
        </row>
        <row r="859">
          <cell r="B859" t="str">
            <v>LSE4933</v>
          </cell>
          <cell r="C859" t="str">
            <v>583-06-16</v>
          </cell>
          <cell r="D859" t="str">
            <v>WA474 0A</v>
          </cell>
          <cell r="E859" t="str">
            <v>SW49</v>
          </cell>
          <cell r="F859">
            <v>660</v>
          </cell>
          <cell r="G859">
            <v>1320</v>
          </cell>
        </row>
        <row r="860">
          <cell r="B860" t="str">
            <v>LSE4933</v>
          </cell>
          <cell r="C860" t="str">
            <v>583-06-16</v>
          </cell>
          <cell r="D860" t="str">
            <v>WA474 0A</v>
          </cell>
          <cell r="E860" t="str">
            <v>SW49</v>
          </cell>
          <cell r="F860">
            <v>660</v>
          </cell>
        </row>
        <row r="861">
          <cell r="B861" t="str">
            <v>LSE4934</v>
          </cell>
          <cell r="C861" t="str">
            <v>583-06-16</v>
          </cell>
          <cell r="D861" t="str">
            <v>WA474 0A</v>
          </cell>
          <cell r="E861" t="str">
            <v>SW49</v>
          </cell>
          <cell r="F861">
            <v>660</v>
          </cell>
          <cell r="G861">
            <v>660</v>
          </cell>
        </row>
        <row r="862">
          <cell r="B862" t="str">
            <v>LSE4896</v>
          </cell>
          <cell r="C862" t="str">
            <v>581-06-16</v>
          </cell>
          <cell r="D862" t="str">
            <v>MA503 0A</v>
          </cell>
          <cell r="E862" t="str">
            <v>SW49</v>
          </cell>
          <cell r="F862">
            <v>660</v>
          </cell>
          <cell r="G862">
            <v>7920</v>
          </cell>
        </row>
        <row r="863">
          <cell r="B863" t="str">
            <v>LSE4896</v>
          </cell>
          <cell r="C863" t="str">
            <v>581-06-16</v>
          </cell>
          <cell r="D863" t="str">
            <v>MA503 0A</v>
          </cell>
          <cell r="E863" t="str">
            <v>SW49</v>
          </cell>
          <cell r="F863">
            <v>660</v>
          </cell>
        </row>
        <row r="864">
          <cell r="B864" t="str">
            <v>LSE4896</v>
          </cell>
          <cell r="C864" t="str">
            <v>581-06-16</v>
          </cell>
          <cell r="D864" t="str">
            <v>MA503 0A</v>
          </cell>
          <cell r="E864" t="str">
            <v>SW49</v>
          </cell>
          <cell r="F864">
            <v>660</v>
          </cell>
        </row>
        <row r="865">
          <cell r="B865" t="str">
            <v>LSE4896</v>
          </cell>
          <cell r="C865" t="str">
            <v>581-06-16</v>
          </cell>
          <cell r="D865" t="str">
            <v>MA503 0A</v>
          </cell>
          <cell r="E865" t="str">
            <v>SW49</v>
          </cell>
          <cell r="F865">
            <v>660</v>
          </cell>
        </row>
        <row r="866">
          <cell r="B866" t="str">
            <v>LSE4896</v>
          </cell>
          <cell r="C866" t="str">
            <v>581-06-16</v>
          </cell>
          <cell r="D866" t="str">
            <v>MA503 0A</v>
          </cell>
          <cell r="E866" t="str">
            <v>SW49</v>
          </cell>
          <cell r="F866">
            <v>660</v>
          </cell>
        </row>
        <row r="867">
          <cell r="B867" t="str">
            <v>LSE4896</v>
          </cell>
          <cell r="C867" t="str">
            <v>581-06-16</v>
          </cell>
          <cell r="D867" t="str">
            <v>MA503 0A</v>
          </cell>
          <cell r="E867" t="str">
            <v>SW49</v>
          </cell>
          <cell r="F867">
            <v>660</v>
          </cell>
        </row>
        <row r="868">
          <cell r="B868" t="str">
            <v>LSE4896</v>
          </cell>
          <cell r="C868" t="str">
            <v>581-06-16</v>
          </cell>
          <cell r="D868" t="str">
            <v>MA503 0A</v>
          </cell>
          <cell r="E868" t="str">
            <v>SW49</v>
          </cell>
          <cell r="F868">
            <v>660</v>
          </cell>
        </row>
        <row r="869">
          <cell r="B869" t="str">
            <v>LSE4896</v>
          </cell>
          <cell r="C869" t="str">
            <v>581-06-16</v>
          </cell>
          <cell r="D869" t="str">
            <v>MA503 0A</v>
          </cell>
          <cell r="E869" t="str">
            <v>SW49</v>
          </cell>
          <cell r="F869">
            <v>660</v>
          </cell>
        </row>
        <row r="870">
          <cell r="B870" t="str">
            <v>LSE4896</v>
          </cell>
          <cell r="C870" t="str">
            <v>581-06-16</v>
          </cell>
          <cell r="D870" t="str">
            <v>MA503 0A</v>
          </cell>
          <cell r="E870" t="str">
            <v>SW49</v>
          </cell>
          <cell r="F870">
            <v>660</v>
          </cell>
        </row>
        <row r="871">
          <cell r="B871" t="str">
            <v>LSE4896</v>
          </cell>
          <cell r="C871" t="str">
            <v>581-06-16</v>
          </cell>
          <cell r="D871" t="str">
            <v>MA503 0A</v>
          </cell>
          <cell r="E871" t="str">
            <v>SW49</v>
          </cell>
          <cell r="F871">
            <v>660</v>
          </cell>
        </row>
        <row r="872">
          <cell r="B872" t="str">
            <v>LSE4896</v>
          </cell>
          <cell r="C872" t="str">
            <v>581-06-16</v>
          </cell>
          <cell r="D872" t="str">
            <v>MA503 0A</v>
          </cell>
          <cell r="E872" t="str">
            <v>SW49</v>
          </cell>
          <cell r="F872">
            <v>660</v>
          </cell>
        </row>
        <row r="873">
          <cell r="B873" t="str">
            <v>LSE4896</v>
          </cell>
          <cell r="C873" t="str">
            <v>581-06-16</v>
          </cell>
          <cell r="D873" t="str">
            <v>MA503 0A</v>
          </cell>
          <cell r="E873" t="str">
            <v>SW49</v>
          </cell>
          <cell r="F873">
            <v>660</v>
          </cell>
        </row>
        <row r="874">
          <cell r="B874" t="str">
            <v>LSE4919</v>
          </cell>
          <cell r="C874" t="str">
            <v>581-06-16</v>
          </cell>
          <cell r="D874" t="str">
            <v>MA503 0A</v>
          </cell>
          <cell r="E874" t="str">
            <v>SW49</v>
          </cell>
          <cell r="F874">
            <v>660</v>
          </cell>
          <cell r="G874">
            <v>1980</v>
          </cell>
        </row>
        <row r="875">
          <cell r="B875" t="str">
            <v>LSE4919</v>
          </cell>
          <cell r="C875" t="str">
            <v>581-06-16</v>
          </cell>
          <cell r="D875" t="str">
            <v>MA503 0A</v>
          </cell>
          <cell r="E875" t="str">
            <v>SW49</v>
          </cell>
          <cell r="F875">
            <v>660</v>
          </cell>
        </row>
        <row r="876">
          <cell r="B876" t="str">
            <v>LSE4919</v>
          </cell>
          <cell r="C876" t="str">
            <v>581-06-16</v>
          </cell>
          <cell r="D876" t="str">
            <v>MA503 0A</v>
          </cell>
          <cell r="E876" t="str">
            <v>SW49</v>
          </cell>
          <cell r="F876">
            <v>660</v>
          </cell>
        </row>
        <row r="877">
          <cell r="B877" t="str">
            <v>LSE4938</v>
          </cell>
          <cell r="C877" t="str">
            <v>521-02-02</v>
          </cell>
          <cell r="D877" t="str">
            <v>MA362 1A</v>
          </cell>
          <cell r="E877" t="str">
            <v>RW20</v>
          </cell>
          <cell r="F877">
            <v>660</v>
          </cell>
          <cell r="G877">
            <v>1980</v>
          </cell>
        </row>
        <row r="878">
          <cell r="B878" t="str">
            <v>LSE4938</v>
          </cell>
          <cell r="C878" t="str">
            <v>521-02-02</v>
          </cell>
          <cell r="D878" t="str">
            <v>MA362 1A</v>
          </cell>
          <cell r="E878" t="str">
            <v>RW20</v>
          </cell>
          <cell r="F878">
            <v>660</v>
          </cell>
        </row>
        <row r="879">
          <cell r="B879" t="str">
            <v>LSE4938</v>
          </cell>
          <cell r="C879" t="str">
            <v>521-02-02</v>
          </cell>
          <cell r="D879" t="str">
            <v>MA362 1A</v>
          </cell>
          <cell r="E879" t="str">
            <v>RW20</v>
          </cell>
          <cell r="F879">
            <v>660</v>
          </cell>
        </row>
        <row r="880">
          <cell r="B880" t="str">
            <v>LSE4942</v>
          </cell>
          <cell r="C880" t="str">
            <v>521-02-02</v>
          </cell>
          <cell r="D880" t="str">
            <v>MA362 1A</v>
          </cell>
          <cell r="E880" t="str">
            <v>RW20</v>
          </cell>
          <cell r="F880">
            <v>660</v>
          </cell>
          <cell r="G880">
            <v>1980</v>
          </cell>
        </row>
        <row r="881">
          <cell r="B881" t="str">
            <v>LSE4942</v>
          </cell>
          <cell r="C881" t="str">
            <v>521-02-02</v>
          </cell>
          <cell r="D881" t="str">
            <v>MA362 1A</v>
          </cell>
          <cell r="E881" t="str">
            <v>RW20</v>
          </cell>
          <cell r="F881">
            <v>660</v>
          </cell>
        </row>
        <row r="882">
          <cell r="B882" t="str">
            <v>LSE4942</v>
          </cell>
          <cell r="C882" t="str">
            <v>521-02-02</v>
          </cell>
          <cell r="D882" t="str">
            <v>MA362 1A</v>
          </cell>
          <cell r="E882" t="str">
            <v>RW20</v>
          </cell>
          <cell r="F882">
            <v>660</v>
          </cell>
        </row>
        <row r="883">
          <cell r="B883" t="str">
            <v>LSE4951</v>
          </cell>
          <cell r="C883" t="str">
            <v>521-02-02</v>
          </cell>
          <cell r="D883" t="str">
            <v>MA362 1A</v>
          </cell>
          <cell r="E883" t="str">
            <v>RW20</v>
          </cell>
          <cell r="F883">
            <v>660</v>
          </cell>
          <cell r="G883">
            <v>660</v>
          </cell>
        </row>
        <row r="884">
          <cell r="B884" t="str">
            <v>LSE4959</v>
          </cell>
          <cell r="C884" t="str">
            <v>521-02-02</v>
          </cell>
          <cell r="D884" t="str">
            <v>MA362 1A</v>
          </cell>
          <cell r="E884" t="str">
            <v>RW20</v>
          </cell>
          <cell r="F884">
            <v>660</v>
          </cell>
          <cell r="G884">
            <v>660</v>
          </cell>
        </row>
        <row r="885">
          <cell r="B885" t="str">
            <v>LSE4912</v>
          </cell>
          <cell r="C885" t="str">
            <v>581-06-02</v>
          </cell>
          <cell r="D885" t="str">
            <v>MA503 0A</v>
          </cell>
          <cell r="E885" t="str">
            <v>RW32</v>
          </cell>
          <cell r="F885">
            <v>660</v>
          </cell>
          <cell r="G885">
            <v>1980</v>
          </cell>
        </row>
        <row r="887">
          <cell r="B887" t="str">
            <v>CAR2260</v>
          </cell>
          <cell r="C887" t="str">
            <v>450YU</v>
          </cell>
          <cell r="D887" t="str">
            <v>JA501 1A</v>
          </cell>
          <cell r="E887" t="str">
            <v>BW41</v>
          </cell>
          <cell r="F887">
            <v>240</v>
          </cell>
        </row>
        <row r="888">
          <cell r="B888" t="str">
            <v>CAR2260</v>
          </cell>
          <cell r="C888" t="str">
            <v>450YU</v>
          </cell>
          <cell r="D888" t="str">
            <v>JA501 1A</v>
          </cell>
          <cell r="E888" t="str">
            <v>BW41</v>
          </cell>
          <cell r="F888">
            <v>176</v>
          </cell>
        </row>
        <row r="889">
          <cell r="B889" t="str">
            <v>CAR2260</v>
          </cell>
          <cell r="C889" t="str">
            <v>450YU</v>
          </cell>
          <cell r="D889" t="str">
            <v>JA501 1A</v>
          </cell>
          <cell r="E889" t="str">
            <v>BW41</v>
          </cell>
          <cell r="F889">
            <v>38</v>
          </cell>
        </row>
        <row r="890">
          <cell r="B890" t="str">
            <v>CAR2261</v>
          </cell>
          <cell r="C890" t="str">
            <v>450YU</v>
          </cell>
          <cell r="D890" t="str">
            <v>JA501 1A</v>
          </cell>
          <cell r="E890" t="str">
            <v>RW37</v>
          </cell>
          <cell r="F890">
            <v>186</v>
          </cell>
          <cell r="G890">
            <v>1066</v>
          </cell>
        </row>
        <row r="891">
          <cell r="B891" t="str">
            <v>CAR2261</v>
          </cell>
          <cell r="C891" t="str">
            <v>450YU</v>
          </cell>
          <cell r="D891" t="str">
            <v>JA501 1A</v>
          </cell>
          <cell r="E891" t="str">
            <v>RW37</v>
          </cell>
          <cell r="F891">
            <v>186</v>
          </cell>
        </row>
        <row r="892">
          <cell r="B892" t="str">
            <v>CAR2261</v>
          </cell>
          <cell r="C892" t="str">
            <v>450YU</v>
          </cell>
          <cell r="D892" t="str">
            <v>JA501 1A</v>
          </cell>
          <cell r="E892" t="str">
            <v>RW37</v>
          </cell>
          <cell r="F892">
            <v>240</v>
          </cell>
        </row>
        <row r="893">
          <cell r="B893" t="str">
            <v>CAR2261</v>
          </cell>
          <cell r="C893" t="str">
            <v>450YU</v>
          </cell>
          <cell r="D893" t="str">
            <v>JA501 1A</v>
          </cell>
          <cell r="E893" t="str">
            <v>RW37</v>
          </cell>
          <cell r="F893">
            <v>240</v>
          </cell>
        </row>
        <row r="894">
          <cell r="B894" t="str">
            <v>CAR2261</v>
          </cell>
          <cell r="C894" t="str">
            <v>450YU</v>
          </cell>
          <cell r="D894" t="str">
            <v>JA501 1A</v>
          </cell>
          <cell r="E894" t="str">
            <v>RW37</v>
          </cell>
          <cell r="F894">
            <v>176</v>
          </cell>
        </row>
        <row r="895">
          <cell r="B895" t="str">
            <v>CAR2261</v>
          </cell>
          <cell r="C895" t="str">
            <v>450YU</v>
          </cell>
          <cell r="D895" t="str">
            <v>JA501 1A</v>
          </cell>
          <cell r="E895" t="str">
            <v>RW37</v>
          </cell>
          <cell r="F895">
            <v>38</v>
          </cell>
        </row>
        <row r="896">
          <cell r="B896" t="str">
            <v>CAR2263</v>
          </cell>
          <cell r="C896" t="str">
            <v>450YU</v>
          </cell>
          <cell r="D896" t="str">
            <v>JA501 1A</v>
          </cell>
          <cell r="E896" t="str">
            <v>BW41</v>
          </cell>
          <cell r="F896">
            <v>186</v>
          </cell>
          <cell r="G896">
            <v>1066</v>
          </cell>
        </row>
        <row r="897">
          <cell r="B897" t="str">
            <v>CAR2263</v>
          </cell>
          <cell r="C897" t="str">
            <v>450YU</v>
          </cell>
          <cell r="D897" t="str">
            <v>JA501 1A</v>
          </cell>
          <cell r="E897" t="str">
            <v>BW41</v>
          </cell>
          <cell r="F897">
            <v>186</v>
          </cell>
        </row>
        <row r="898">
          <cell r="B898" t="str">
            <v>CAR2263</v>
          </cell>
          <cell r="C898" t="str">
            <v>450YU</v>
          </cell>
          <cell r="D898" t="str">
            <v>JA501 1A</v>
          </cell>
          <cell r="E898" t="str">
            <v>BW41</v>
          </cell>
          <cell r="F898">
            <v>240</v>
          </cell>
        </row>
        <row r="899">
          <cell r="B899" t="str">
            <v>CAR2263</v>
          </cell>
          <cell r="C899" t="str">
            <v>450YU</v>
          </cell>
          <cell r="D899" t="str">
            <v>JA501 1A</v>
          </cell>
          <cell r="E899" t="str">
            <v>BW41</v>
          </cell>
          <cell r="F899">
            <v>240</v>
          </cell>
        </row>
        <row r="900">
          <cell r="B900" t="str">
            <v>CAR2263</v>
          </cell>
          <cell r="C900" t="str">
            <v>450YU</v>
          </cell>
          <cell r="D900" t="str">
            <v>JA501 1A</v>
          </cell>
          <cell r="E900" t="str">
            <v>BW41</v>
          </cell>
          <cell r="F900">
            <v>176</v>
          </cell>
        </row>
        <row r="901">
          <cell r="B901" t="str">
            <v>CAR2263</v>
          </cell>
          <cell r="C901" t="str">
            <v>450YU</v>
          </cell>
          <cell r="D901" t="str">
            <v>JA501 1A</v>
          </cell>
          <cell r="E901" t="str">
            <v>BW41</v>
          </cell>
          <cell r="F901">
            <v>38</v>
          </cell>
        </row>
        <row r="902">
          <cell r="B902" t="str">
            <v>CAR2266</v>
          </cell>
          <cell r="C902" t="str">
            <v>450YU</v>
          </cell>
          <cell r="D902" t="str">
            <v>JA501 1A</v>
          </cell>
          <cell r="E902" t="str">
            <v>BW41</v>
          </cell>
          <cell r="F902">
            <v>186</v>
          </cell>
          <cell r="G902">
            <v>1066</v>
          </cell>
        </row>
        <row r="903">
          <cell r="B903" t="str">
            <v>CAR2266</v>
          </cell>
          <cell r="C903" t="str">
            <v>450YU</v>
          </cell>
          <cell r="D903" t="str">
            <v>JA501 1A</v>
          </cell>
          <cell r="E903" t="str">
            <v>BW41</v>
          </cell>
          <cell r="F903">
            <v>186</v>
          </cell>
        </row>
        <row r="905">
          <cell r="B905" t="str">
            <v>LSANZ4644(Recut)</v>
          </cell>
          <cell r="C905" t="str">
            <v>00504-0260</v>
          </cell>
          <cell r="D905" t="str">
            <v>MB381 1A</v>
          </cell>
          <cell r="E905" t="str">
            <v>RW23</v>
          </cell>
          <cell r="F905">
            <v>194</v>
          </cell>
          <cell r="G905">
            <v>204</v>
          </cell>
        </row>
        <row r="906">
          <cell r="B906" t="str">
            <v>CAR2245</v>
          </cell>
          <cell r="C906" t="str">
            <v>700/1031</v>
          </cell>
          <cell r="D906" t="str">
            <v>MA107 1C</v>
          </cell>
          <cell r="E906" t="str">
            <v>SW11</v>
          </cell>
          <cell r="F906">
            <v>600</v>
          </cell>
        </row>
        <row r="907">
          <cell r="B907" t="str">
            <v>CAR2245</v>
          </cell>
          <cell r="C907" t="str">
            <v>700/1031</v>
          </cell>
          <cell r="D907" t="str">
            <v>MA107 1C</v>
          </cell>
          <cell r="E907" t="str">
            <v>SW11</v>
          </cell>
          <cell r="F907">
            <v>600</v>
          </cell>
        </row>
        <row r="908">
          <cell r="B908" t="str">
            <v>CAR2245</v>
          </cell>
          <cell r="C908" t="str">
            <v>700/1031</v>
          </cell>
          <cell r="D908" t="str">
            <v>MA107 1C</v>
          </cell>
          <cell r="E908" t="str">
            <v>SW11</v>
          </cell>
          <cell r="F908">
            <v>620</v>
          </cell>
        </row>
        <row r="909">
          <cell r="B909" t="str">
            <v>CAR2246</v>
          </cell>
          <cell r="C909" t="str">
            <v>700/1031</v>
          </cell>
          <cell r="D909" t="str">
            <v>MA107 1C</v>
          </cell>
          <cell r="E909" t="str">
            <v>SW11</v>
          </cell>
          <cell r="F909">
            <v>260</v>
          </cell>
          <cell r="G909">
            <v>5078</v>
          </cell>
        </row>
        <row r="910">
          <cell r="B910" t="str">
            <v>CAR2246</v>
          </cell>
          <cell r="C910" t="str">
            <v>700/1031</v>
          </cell>
          <cell r="D910" t="str">
            <v>MA107 1C</v>
          </cell>
          <cell r="E910" t="str">
            <v>SW11</v>
          </cell>
          <cell r="F910">
            <v>600</v>
          </cell>
        </row>
        <row r="911">
          <cell r="B911" t="str">
            <v>CAR2246</v>
          </cell>
          <cell r="C911" t="str">
            <v>700/1031</v>
          </cell>
          <cell r="D911" t="str">
            <v>MA107 1C</v>
          </cell>
          <cell r="E911" t="str">
            <v>SW11</v>
          </cell>
          <cell r="F911">
            <v>600</v>
          </cell>
        </row>
        <row r="912">
          <cell r="B912" t="str">
            <v>CAR2246</v>
          </cell>
          <cell r="C912" t="str">
            <v>700/1031</v>
          </cell>
          <cell r="D912" t="str">
            <v>MA107 1C</v>
          </cell>
          <cell r="E912" t="str">
            <v>SW11</v>
          </cell>
          <cell r="F912">
            <v>600</v>
          </cell>
        </row>
        <row r="913">
          <cell r="B913" t="str">
            <v>CAR2246</v>
          </cell>
          <cell r="C913" t="str">
            <v>700/1031</v>
          </cell>
          <cell r="D913" t="str">
            <v>MA107 1C</v>
          </cell>
          <cell r="E913" t="str">
            <v>SW11</v>
          </cell>
          <cell r="F913">
            <v>600</v>
          </cell>
        </row>
        <row r="914">
          <cell r="B914" t="str">
            <v>CAR2246</v>
          </cell>
          <cell r="C914" t="str">
            <v>700/1031</v>
          </cell>
          <cell r="D914" t="str">
            <v>MA107 1C</v>
          </cell>
          <cell r="E914" t="str">
            <v>SW11</v>
          </cell>
          <cell r="F914">
            <v>620</v>
          </cell>
        </row>
        <row r="915">
          <cell r="B915" t="str">
            <v>CAR2246</v>
          </cell>
          <cell r="C915" t="str">
            <v>700/1031</v>
          </cell>
          <cell r="D915" t="str">
            <v>MA107 1C</v>
          </cell>
          <cell r="E915" t="str">
            <v>SW11</v>
          </cell>
          <cell r="F915">
            <v>620</v>
          </cell>
        </row>
        <row r="916">
          <cell r="B916" t="str">
            <v>CAR2246</v>
          </cell>
          <cell r="C916" t="str">
            <v>700/1031</v>
          </cell>
          <cell r="D916" t="str">
            <v>MA107 1C</v>
          </cell>
          <cell r="E916" t="str">
            <v>SW11</v>
          </cell>
          <cell r="F916">
            <v>620</v>
          </cell>
        </row>
        <row r="917">
          <cell r="B917" t="str">
            <v>CAR2246</v>
          </cell>
          <cell r="C917" t="str">
            <v>700/1031</v>
          </cell>
          <cell r="D917" t="str">
            <v>MA107 1C</v>
          </cell>
          <cell r="E917" t="str">
            <v>SW11</v>
          </cell>
          <cell r="F917">
            <v>558</v>
          </cell>
        </row>
        <row r="918">
          <cell r="B918" t="str">
            <v>CAR2269</v>
          </cell>
          <cell r="C918" t="str">
            <v>700/1031</v>
          </cell>
          <cell r="D918" t="str">
            <v>MA107 1C</v>
          </cell>
          <cell r="E918" t="str">
            <v>SW11</v>
          </cell>
          <cell r="F918">
            <v>260</v>
          </cell>
          <cell r="G918">
            <v>5078</v>
          </cell>
        </row>
        <row r="919">
          <cell r="B919" t="str">
            <v>CAR2269</v>
          </cell>
          <cell r="C919" t="str">
            <v>700/1031</v>
          </cell>
          <cell r="D919" t="str">
            <v>MA107 1C</v>
          </cell>
          <cell r="E919" t="str">
            <v>SW11</v>
          </cell>
          <cell r="F919">
            <v>600</v>
          </cell>
        </row>
        <row r="920">
          <cell r="B920" t="str">
            <v>CAR2269</v>
          </cell>
          <cell r="C920" t="str">
            <v>700/1031</v>
          </cell>
          <cell r="D920" t="str">
            <v>MA107 1C</v>
          </cell>
          <cell r="E920" t="str">
            <v>SW11</v>
          </cell>
          <cell r="F920">
            <v>600</v>
          </cell>
        </row>
        <row r="921">
          <cell r="B921" t="str">
            <v>CAR2269</v>
          </cell>
          <cell r="C921" t="str">
            <v>700/1031</v>
          </cell>
          <cell r="D921" t="str">
            <v>MA107 1C</v>
          </cell>
          <cell r="E921" t="str">
            <v>SW11</v>
          </cell>
          <cell r="F921">
            <v>600</v>
          </cell>
        </row>
        <row r="922">
          <cell r="B922" t="str">
            <v>CAR2269</v>
          </cell>
          <cell r="C922" t="str">
            <v>700/1031</v>
          </cell>
          <cell r="D922" t="str">
            <v>MA107 1C</v>
          </cell>
          <cell r="E922" t="str">
            <v>SW11</v>
          </cell>
          <cell r="F922">
            <v>620</v>
          </cell>
        </row>
        <row r="924">
          <cell r="B924" t="str">
            <v>CAR2238</v>
          </cell>
          <cell r="C924" t="str">
            <v>710 PB</v>
          </cell>
          <cell r="D924" t="str">
            <v>MA204 1B</v>
          </cell>
          <cell r="E924" t="str">
            <v>SP09</v>
          </cell>
          <cell r="F924">
            <v>720</v>
          </cell>
          <cell r="G924">
            <v>5496</v>
          </cell>
        </row>
        <row r="925">
          <cell r="B925" t="str">
            <v>CAR2238</v>
          </cell>
          <cell r="C925" t="str">
            <v>710 PB</v>
          </cell>
          <cell r="D925" t="str">
            <v>MA204 1B</v>
          </cell>
          <cell r="E925" t="str">
            <v>SP09</v>
          </cell>
          <cell r="F925">
            <v>720</v>
          </cell>
        </row>
        <row r="926">
          <cell r="B926" t="str">
            <v>CAR2238</v>
          </cell>
          <cell r="C926" t="str">
            <v>710 PB</v>
          </cell>
          <cell r="D926" t="str">
            <v>MA204 1B</v>
          </cell>
          <cell r="E926" t="str">
            <v>SP09</v>
          </cell>
          <cell r="F926">
            <v>720</v>
          </cell>
        </row>
        <row r="927">
          <cell r="B927" t="str">
            <v>CAR2238</v>
          </cell>
          <cell r="C927" t="str">
            <v>710 PB</v>
          </cell>
          <cell r="D927" t="str">
            <v>MA204 1B</v>
          </cell>
          <cell r="E927" t="str">
            <v>SP09</v>
          </cell>
          <cell r="F927">
            <v>744</v>
          </cell>
        </row>
        <row r="928">
          <cell r="B928" t="str">
            <v>CAR2238</v>
          </cell>
          <cell r="C928" t="str">
            <v>710 PB</v>
          </cell>
          <cell r="D928" t="str">
            <v>MA204 1B</v>
          </cell>
          <cell r="E928" t="str">
            <v>SP09</v>
          </cell>
          <cell r="F928">
            <v>744</v>
          </cell>
        </row>
        <row r="929">
          <cell r="B929" t="str">
            <v>CAR2238</v>
          </cell>
          <cell r="C929" t="str">
            <v>710 PB</v>
          </cell>
          <cell r="D929" t="str">
            <v>MA204 1B</v>
          </cell>
          <cell r="E929" t="str">
            <v>SP09</v>
          </cell>
          <cell r="F929">
            <v>744</v>
          </cell>
        </row>
        <row r="930">
          <cell r="B930" t="str">
            <v>CAR2238</v>
          </cell>
          <cell r="C930" t="str">
            <v>710 PB</v>
          </cell>
          <cell r="D930" t="str">
            <v>MA204 1B</v>
          </cell>
          <cell r="E930" t="str">
            <v>SP09</v>
          </cell>
          <cell r="F930">
            <v>744</v>
          </cell>
        </row>
        <row r="931">
          <cell r="B931" t="str">
            <v>CAR2238</v>
          </cell>
          <cell r="C931" t="str">
            <v>710 PB</v>
          </cell>
          <cell r="D931" t="str">
            <v>MA204 1B</v>
          </cell>
          <cell r="E931" t="str">
            <v>SP09</v>
          </cell>
          <cell r="F931">
            <v>360</v>
          </cell>
        </row>
        <row r="932">
          <cell r="B932" t="str">
            <v>LSE4943</v>
          </cell>
          <cell r="C932" t="str">
            <v>581-06-02</v>
          </cell>
          <cell r="D932" t="str">
            <v>MA503 0A</v>
          </cell>
          <cell r="E932" t="str">
            <v>RW32</v>
          </cell>
          <cell r="F932">
            <v>660</v>
          </cell>
          <cell r="G932">
            <v>660</v>
          </cell>
        </row>
        <row r="933">
          <cell r="B933" t="str">
            <v>LSE4931</v>
          </cell>
          <cell r="C933" t="str">
            <v>581-06-16</v>
          </cell>
          <cell r="D933" t="str">
            <v>MA503 0A</v>
          </cell>
          <cell r="E933" t="str">
            <v>SW49</v>
          </cell>
          <cell r="F933">
            <v>660</v>
          </cell>
          <cell r="G933">
            <v>4620</v>
          </cell>
        </row>
        <row r="934">
          <cell r="B934" t="str">
            <v>LSE4931</v>
          </cell>
          <cell r="C934" t="str">
            <v>581-06-16</v>
          </cell>
          <cell r="D934" t="str">
            <v>MA503 0A</v>
          </cell>
          <cell r="E934" t="str">
            <v>SW49</v>
          </cell>
          <cell r="F934">
            <v>660</v>
          </cell>
        </row>
        <row r="935">
          <cell r="B935" t="str">
            <v>LSE4931</v>
          </cell>
          <cell r="C935" t="str">
            <v>581-06-16</v>
          </cell>
          <cell r="D935" t="str">
            <v>MA503 0A</v>
          </cell>
          <cell r="E935" t="str">
            <v>SW49</v>
          </cell>
          <cell r="F935">
            <v>660</v>
          </cell>
        </row>
        <row r="936">
          <cell r="B936" t="str">
            <v>LSE4931</v>
          </cell>
          <cell r="C936" t="str">
            <v>581-06-16</v>
          </cell>
          <cell r="D936" t="str">
            <v>MA503 0A</v>
          </cell>
          <cell r="E936" t="str">
            <v>SW49</v>
          </cell>
          <cell r="F936">
            <v>660</v>
          </cell>
        </row>
        <row r="937">
          <cell r="B937" t="str">
            <v>LSE4931</v>
          </cell>
          <cell r="C937" t="str">
            <v>581-06-16</v>
          </cell>
          <cell r="D937" t="str">
            <v>MA503 0A</v>
          </cell>
          <cell r="E937" t="str">
            <v>SW49</v>
          </cell>
          <cell r="F937">
            <v>660</v>
          </cell>
        </row>
        <row r="938">
          <cell r="B938" t="str">
            <v>LSE4931</v>
          </cell>
          <cell r="C938" t="str">
            <v>581-06-16</v>
          </cell>
          <cell r="D938" t="str">
            <v>MA503 0A</v>
          </cell>
          <cell r="E938" t="str">
            <v>SW49</v>
          </cell>
          <cell r="F938">
            <v>660</v>
          </cell>
        </row>
        <row r="939">
          <cell r="B939" t="str">
            <v>LSE4931</v>
          </cell>
          <cell r="C939" t="str">
            <v>581-06-16</v>
          </cell>
          <cell r="D939" t="str">
            <v>MA503 0A</v>
          </cell>
          <cell r="E939" t="str">
            <v>SW49</v>
          </cell>
          <cell r="F939">
            <v>660</v>
          </cell>
        </row>
        <row r="940">
          <cell r="B940" t="str">
            <v>LSE4952</v>
          </cell>
          <cell r="C940" t="str">
            <v>581-06-16</v>
          </cell>
          <cell r="D940" t="str">
            <v>MA503 0A</v>
          </cell>
          <cell r="E940" t="str">
            <v>SW49</v>
          </cell>
          <cell r="F940">
            <v>660</v>
          </cell>
          <cell r="G940">
            <v>1320</v>
          </cell>
        </row>
        <row r="941">
          <cell r="B941" t="str">
            <v>LSE4952</v>
          </cell>
          <cell r="C941" t="str">
            <v>581-06-16</v>
          </cell>
          <cell r="D941" t="str">
            <v>MA503 0A</v>
          </cell>
          <cell r="E941" t="str">
            <v>SW49</v>
          </cell>
          <cell r="F941">
            <v>660</v>
          </cell>
        </row>
        <row r="942">
          <cell r="B942" t="str">
            <v>LSE4964</v>
          </cell>
          <cell r="C942" t="str">
            <v>581-06-16</v>
          </cell>
          <cell r="D942" t="str">
            <v>MA503 0A</v>
          </cell>
          <cell r="E942" t="str">
            <v>SW49</v>
          </cell>
          <cell r="F942">
            <v>660</v>
          </cell>
          <cell r="G942">
            <v>1320</v>
          </cell>
        </row>
        <row r="943">
          <cell r="B943" t="str">
            <v>LSE4964</v>
          </cell>
          <cell r="C943" t="str">
            <v>581-06-16</v>
          </cell>
          <cell r="D943" t="str">
            <v>MA503 0A</v>
          </cell>
          <cell r="E943" t="str">
            <v>SW49</v>
          </cell>
          <cell r="F943">
            <v>660</v>
          </cell>
        </row>
        <row r="944">
          <cell r="B944" t="str">
            <v>LSE4945</v>
          </cell>
          <cell r="C944" t="str">
            <v>581-06-16</v>
          </cell>
          <cell r="D944" t="str">
            <v>MA503 0A</v>
          </cell>
          <cell r="E944" t="str">
            <v>SW49</v>
          </cell>
          <cell r="F944">
            <v>660</v>
          </cell>
          <cell r="G944">
            <v>660</v>
          </cell>
        </row>
        <row r="945">
          <cell r="B945" t="str">
            <v>LSE4983</v>
          </cell>
          <cell r="C945" t="str">
            <v>581-06-16</v>
          </cell>
          <cell r="D945" t="str">
            <v>MA503 0A</v>
          </cell>
          <cell r="E945" t="str">
            <v>SW49</v>
          </cell>
          <cell r="F945">
            <v>660</v>
          </cell>
          <cell r="G945">
            <v>660</v>
          </cell>
        </row>
        <row r="946">
          <cell r="B946" t="str">
            <v>LSE4985</v>
          </cell>
          <cell r="C946" t="str">
            <v>581-06-02</v>
          </cell>
          <cell r="D946" t="str">
            <v>MA503 0A</v>
          </cell>
          <cell r="E946" t="str">
            <v>RW32</v>
          </cell>
          <cell r="F946">
            <v>660</v>
          </cell>
          <cell r="G946">
            <v>660</v>
          </cell>
        </row>
        <row r="947">
          <cell r="B947" t="str">
            <v>LSE4977</v>
          </cell>
          <cell r="C947" t="str">
            <v>581-06-02</v>
          </cell>
          <cell r="D947" t="str">
            <v>MA503 0A</v>
          </cell>
          <cell r="E947" t="str">
            <v>RW32</v>
          </cell>
          <cell r="F947">
            <v>660</v>
          </cell>
          <cell r="G947">
            <v>660</v>
          </cell>
        </row>
        <row r="948">
          <cell r="B948" t="str">
            <v>LSE4975</v>
          </cell>
          <cell r="C948" t="str">
            <v>581-06-16</v>
          </cell>
          <cell r="D948" t="str">
            <v>MA503 0A</v>
          </cell>
          <cell r="E948" t="str">
            <v>SW49</v>
          </cell>
          <cell r="F948">
            <v>660</v>
          </cell>
          <cell r="G948">
            <v>660</v>
          </cell>
        </row>
        <row r="949">
          <cell r="B949" t="str">
            <v>LSE5005</v>
          </cell>
          <cell r="C949" t="str">
            <v>581-06-16</v>
          </cell>
          <cell r="D949" t="str">
            <v>MA503 0A</v>
          </cell>
          <cell r="E949" t="str">
            <v>SW49</v>
          </cell>
          <cell r="F949">
            <v>660</v>
          </cell>
          <cell r="G949">
            <v>660</v>
          </cell>
        </row>
        <row r="950">
          <cell r="B950" t="str">
            <v>LSE5000</v>
          </cell>
          <cell r="C950" t="str">
            <v>581-06-16</v>
          </cell>
          <cell r="D950" t="str">
            <v>MA503 0A</v>
          </cell>
          <cell r="E950" t="str">
            <v>SW49</v>
          </cell>
          <cell r="F950">
            <v>660</v>
          </cell>
          <cell r="G950">
            <v>660</v>
          </cell>
        </row>
        <row r="951">
          <cell r="B951" t="str">
            <v>LSE4981</v>
          </cell>
          <cell r="C951" t="str">
            <v>581-06-02</v>
          </cell>
          <cell r="D951" t="str">
            <v>MA503 0A</v>
          </cell>
          <cell r="E951" t="str">
            <v>RW32</v>
          </cell>
          <cell r="F951">
            <v>660</v>
          </cell>
          <cell r="G951">
            <v>660</v>
          </cell>
        </row>
        <row r="952">
          <cell r="B952" t="str">
            <v>LSE5002</v>
          </cell>
          <cell r="C952" t="str">
            <v>521-02-02</v>
          </cell>
          <cell r="D952" t="str">
            <v>MA362 1A</v>
          </cell>
          <cell r="E952" t="str">
            <v>RW20</v>
          </cell>
          <cell r="F952">
            <v>660</v>
          </cell>
          <cell r="G952">
            <v>1320</v>
          </cell>
        </row>
        <row r="953">
          <cell r="B953" t="str">
            <v>LSE5002</v>
          </cell>
          <cell r="C953" t="str">
            <v>521-02-02</v>
          </cell>
          <cell r="D953" t="str">
            <v>MA362 1A</v>
          </cell>
          <cell r="E953" t="str">
            <v>RW20</v>
          </cell>
          <cell r="F953">
            <v>660</v>
          </cell>
        </row>
        <row r="954">
          <cell r="B954" t="str">
            <v>LSE4974</v>
          </cell>
          <cell r="C954" t="str">
            <v>521-02-16</v>
          </cell>
          <cell r="D954" t="str">
            <v>MA362 1A</v>
          </cell>
          <cell r="E954" t="str">
            <v>SW39</v>
          </cell>
          <cell r="F954">
            <v>660</v>
          </cell>
          <cell r="G954">
            <v>660</v>
          </cell>
        </row>
        <row r="955">
          <cell r="B955" t="str">
            <v>LSE4967</v>
          </cell>
          <cell r="C955" t="str">
            <v>521-02-16</v>
          </cell>
          <cell r="D955" t="str">
            <v>MA362 1A</v>
          </cell>
          <cell r="E955" t="str">
            <v>SW39</v>
          </cell>
          <cell r="F955">
            <v>660</v>
          </cell>
          <cell r="G955">
            <v>2640</v>
          </cell>
        </row>
        <row r="956">
          <cell r="B956" t="str">
            <v>LSE4967</v>
          </cell>
          <cell r="C956" t="str">
            <v>521-02-16</v>
          </cell>
          <cell r="D956" t="str">
            <v>MA362 1A</v>
          </cell>
          <cell r="E956" t="str">
            <v>SW39</v>
          </cell>
          <cell r="F956">
            <v>660</v>
          </cell>
        </row>
        <row r="957">
          <cell r="B957" t="str">
            <v>LSE4967</v>
          </cell>
          <cell r="C957" t="str">
            <v>521-02-16</v>
          </cell>
          <cell r="D957" t="str">
            <v>MA362 1A</v>
          </cell>
          <cell r="E957" t="str">
            <v>SW39</v>
          </cell>
          <cell r="F957">
            <v>660</v>
          </cell>
        </row>
        <row r="958">
          <cell r="B958" t="str">
            <v>LSE4967</v>
          </cell>
          <cell r="C958" t="str">
            <v>521-02-16</v>
          </cell>
          <cell r="D958" t="str">
            <v>MA362 1A</v>
          </cell>
          <cell r="E958" t="str">
            <v>SW39</v>
          </cell>
          <cell r="F958">
            <v>660</v>
          </cell>
        </row>
        <row r="959">
          <cell r="B959" t="str">
            <v>LSE4993</v>
          </cell>
          <cell r="C959" t="str">
            <v>521-02-16</v>
          </cell>
          <cell r="D959" t="str">
            <v>MA362 1A</v>
          </cell>
          <cell r="E959" t="str">
            <v>SW39</v>
          </cell>
          <cell r="F959">
            <v>660</v>
          </cell>
          <cell r="G959">
            <v>1320</v>
          </cell>
        </row>
        <row r="960">
          <cell r="B960" t="str">
            <v>LSE4993</v>
          </cell>
          <cell r="C960" t="str">
            <v>521-02-16</v>
          </cell>
          <cell r="D960" t="str">
            <v>MA362 1A</v>
          </cell>
          <cell r="E960" t="str">
            <v>SW39</v>
          </cell>
          <cell r="F960">
            <v>660</v>
          </cell>
        </row>
        <row r="961">
          <cell r="B961" t="str">
            <v>LSE4999</v>
          </cell>
          <cell r="C961" t="str">
            <v>521-02-16</v>
          </cell>
          <cell r="D961" t="str">
            <v>MA362 1A</v>
          </cell>
          <cell r="E961" t="str">
            <v>SW39</v>
          </cell>
          <cell r="F961">
            <v>660</v>
          </cell>
          <cell r="G961">
            <v>660</v>
          </cell>
        </row>
        <row r="962">
          <cell r="B962" t="str">
            <v>LSE4970</v>
          </cell>
          <cell r="C962" t="str">
            <v>583-06-16</v>
          </cell>
          <cell r="D962" t="str">
            <v>WA474 0A</v>
          </cell>
          <cell r="E962" t="str">
            <v>SW49</v>
          </cell>
          <cell r="F962">
            <v>660</v>
          </cell>
          <cell r="G962">
            <v>1980</v>
          </cell>
        </row>
        <row r="963">
          <cell r="B963" t="str">
            <v>LSE4970</v>
          </cell>
          <cell r="C963" t="str">
            <v>583-06-16</v>
          </cell>
          <cell r="D963" t="str">
            <v>WA474 0A</v>
          </cell>
          <cell r="E963" t="str">
            <v>SW49</v>
          </cell>
          <cell r="F963">
            <v>660</v>
          </cell>
        </row>
        <row r="964">
          <cell r="B964" t="str">
            <v>LSE4970</v>
          </cell>
          <cell r="C964" t="str">
            <v>583-06-16</v>
          </cell>
          <cell r="D964" t="str">
            <v>WA474 0A</v>
          </cell>
          <cell r="E964" t="str">
            <v>SW49</v>
          </cell>
          <cell r="F964">
            <v>660</v>
          </cell>
        </row>
        <row r="965">
          <cell r="B965" t="str">
            <v>LSE4973</v>
          </cell>
          <cell r="C965" t="str">
            <v>583-06-02</v>
          </cell>
          <cell r="D965" t="str">
            <v>WA474 0A</v>
          </cell>
          <cell r="E965" t="str">
            <v>RW32</v>
          </cell>
          <cell r="F965">
            <v>660</v>
          </cell>
          <cell r="G965">
            <v>1320</v>
          </cell>
        </row>
        <row r="966">
          <cell r="B966" t="str">
            <v>LSE4973</v>
          </cell>
          <cell r="C966" t="str">
            <v>583-06-02</v>
          </cell>
          <cell r="D966" t="str">
            <v>WA474 0A</v>
          </cell>
          <cell r="E966" t="str">
            <v>RW32</v>
          </cell>
          <cell r="F966">
            <v>660</v>
          </cell>
        </row>
        <row r="967">
          <cell r="B967" t="str">
            <v>LSE4998</v>
          </cell>
          <cell r="C967" t="str">
            <v>583-06-16</v>
          </cell>
          <cell r="D967" t="str">
            <v>WA474 0A</v>
          </cell>
          <cell r="E967" t="str">
            <v>SW49</v>
          </cell>
          <cell r="F967">
            <v>660</v>
          </cell>
          <cell r="G967">
            <v>660</v>
          </cell>
        </row>
        <row r="969">
          <cell r="B969" t="str">
            <v>LSE4936</v>
          </cell>
          <cell r="C969" t="str">
            <v>582-06-02</v>
          </cell>
          <cell r="D969" t="str">
            <v>MA473 0B</v>
          </cell>
          <cell r="E969" t="str">
            <v>RW32</v>
          </cell>
          <cell r="F969">
            <v>660</v>
          </cell>
        </row>
        <row r="970">
          <cell r="B970" t="str">
            <v>LSE4936</v>
          </cell>
          <cell r="C970" t="str">
            <v>582-06-02</v>
          </cell>
          <cell r="D970" t="str">
            <v>MA473 0B</v>
          </cell>
          <cell r="E970" t="str">
            <v>RW32</v>
          </cell>
          <cell r="F970">
            <v>660</v>
          </cell>
        </row>
        <row r="971">
          <cell r="B971" t="str">
            <v>LSE4936</v>
          </cell>
          <cell r="C971" t="str">
            <v>582-06-02</v>
          </cell>
          <cell r="D971" t="str">
            <v>MA473 0B</v>
          </cell>
          <cell r="E971" t="str">
            <v>RW32</v>
          </cell>
          <cell r="F971">
            <v>660</v>
          </cell>
        </row>
        <row r="972">
          <cell r="B972" t="str">
            <v>LSE4936</v>
          </cell>
          <cell r="C972" t="str">
            <v>582-06-02</v>
          </cell>
          <cell r="D972" t="str">
            <v>MA473 0B</v>
          </cell>
          <cell r="E972" t="str">
            <v>RW32</v>
          </cell>
          <cell r="F972">
            <v>660</v>
          </cell>
        </row>
        <row r="973">
          <cell r="B973" t="str">
            <v>LSE4932</v>
          </cell>
          <cell r="C973" t="str">
            <v>582-06-16</v>
          </cell>
          <cell r="D973" t="str">
            <v>MA473 0B</v>
          </cell>
          <cell r="E973" t="str">
            <v>SW49</v>
          </cell>
          <cell r="F973">
            <v>660</v>
          </cell>
          <cell r="G973">
            <v>7920</v>
          </cell>
        </row>
        <row r="974">
          <cell r="B974" t="str">
            <v>LSE4932</v>
          </cell>
          <cell r="C974" t="str">
            <v>582-06-16</v>
          </cell>
          <cell r="D974" t="str">
            <v>MA473 0B</v>
          </cell>
          <cell r="E974" t="str">
            <v>SW49</v>
          </cell>
          <cell r="F974">
            <v>660</v>
          </cell>
        </row>
        <row r="975">
          <cell r="B975" t="str">
            <v>LSE4932</v>
          </cell>
          <cell r="C975" t="str">
            <v>582-06-16</v>
          </cell>
          <cell r="D975" t="str">
            <v>MA473 0B</v>
          </cell>
          <cell r="E975" t="str">
            <v>SW49</v>
          </cell>
          <cell r="F975">
            <v>660</v>
          </cell>
        </row>
        <row r="976">
          <cell r="B976" t="str">
            <v>LSE4932</v>
          </cell>
          <cell r="C976" t="str">
            <v>582-06-16</v>
          </cell>
          <cell r="D976" t="str">
            <v>MA473 0B</v>
          </cell>
          <cell r="E976" t="str">
            <v>SW49</v>
          </cell>
          <cell r="F976">
            <v>660</v>
          </cell>
        </row>
        <row r="977">
          <cell r="B977" t="str">
            <v>LSE4932</v>
          </cell>
          <cell r="C977" t="str">
            <v>582-06-16</v>
          </cell>
          <cell r="D977" t="str">
            <v>MA473 0B</v>
          </cell>
          <cell r="E977" t="str">
            <v>SW49</v>
          </cell>
          <cell r="F977">
            <v>660</v>
          </cell>
        </row>
        <row r="978">
          <cell r="B978" t="str">
            <v>LSE4932</v>
          </cell>
          <cell r="C978" t="str">
            <v>582-06-16</v>
          </cell>
          <cell r="D978" t="str">
            <v>MA473 0B</v>
          </cell>
          <cell r="E978" t="str">
            <v>SW49</v>
          </cell>
          <cell r="F978">
            <v>660</v>
          </cell>
        </row>
        <row r="979">
          <cell r="B979" t="str">
            <v>LSE4932</v>
          </cell>
          <cell r="C979" t="str">
            <v>582-06-16</v>
          </cell>
          <cell r="D979" t="str">
            <v>MA473 0B</v>
          </cell>
          <cell r="E979" t="str">
            <v>SW49</v>
          </cell>
          <cell r="F979">
            <v>660</v>
          </cell>
        </row>
        <row r="980">
          <cell r="B980" t="str">
            <v>LSE4932</v>
          </cell>
          <cell r="C980" t="str">
            <v>582-06-16</v>
          </cell>
          <cell r="D980" t="str">
            <v>MA473 0B</v>
          </cell>
          <cell r="E980" t="str">
            <v>SW49</v>
          </cell>
          <cell r="F980">
            <v>660</v>
          </cell>
        </row>
        <row r="981">
          <cell r="B981" t="str">
            <v>LSE4932</v>
          </cell>
          <cell r="C981" t="str">
            <v>582-06-16</v>
          </cell>
          <cell r="D981" t="str">
            <v>MA473 0B</v>
          </cell>
          <cell r="E981" t="str">
            <v>SW49</v>
          </cell>
          <cell r="F981">
            <v>660</v>
          </cell>
        </row>
        <row r="982">
          <cell r="B982" t="str">
            <v>LSE4932</v>
          </cell>
          <cell r="C982" t="str">
            <v>582-06-16</v>
          </cell>
          <cell r="D982" t="str">
            <v>MA473 0B</v>
          </cell>
          <cell r="E982" t="str">
            <v>SW49</v>
          </cell>
          <cell r="F982">
            <v>660</v>
          </cell>
        </row>
        <row r="983">
          <cell r="B983" t="str">
            <v>LSE4932</v>
          </cell>
          <cell r="C983" t="str">
            <v>582-06-16</v>
          </cell>
          <cell r="D983" t="str">
            <v>MA473 0B</v>
          </cell>
          <cell r="E983" t="str">
            <v>SW49</v>
          </cell>
          <cell r="F983">
            <v>660</v>
          </cell>
        </row>
        <row r="984">
          <cell r="B984" t="str">
            <v>LSE4932</v>
          </cell>
          <cell r="C984" t="str">
            <v>582-06-16</v>
          </cell>
          <cell r="D984" t="str">
            <v>MA473 0B</v>
          </cell>
          <cell r="E984" t="str">
            <v>SW49</v>
          </cell>
          <cell r="F984">
            <v>660</v>
          </cell>
        </row>
        <row r="985">
          <cell r="B985" t="str">
            <v>LSE4939</v>
          </cell>
          <cell r="C985" t="str">
            <v>582-06-16</v>
          </cell>
          <cell r="D985" t="str">
            <v>MA473 0B</v>
          </cell>
          <cell r="E985" t="str">
            <v>SW49</v>
          </cell>
          <cell r="F985">
            <v>660</v>
          </cell>
          <cell r="G985">
            <v>660</v>
          </cell>
        </row>
        <row r="986">
          <cell r="B986" t="str">
            <v>LSE4947</v>
          </cell>
          <cell r="C986" t="str">
            <v>582-06-16</v>
          </cell>
          <cell r="D986" t="str">
            <v>MA473 0B</v>
          </cell>
          <cell r="E986" t="str">
            <v>SW49</v>
          </cell>
          <cell r="F986">
            <v>660</v>
          </cell>
          <cell r="G986">
            <v>3300</v>
          </cell>
        </row>
        <row r="987">
          <cell r="B987" t="str">
            <v>LSE4947</v>
          </cell>
          <cell r="C987" t="str">
            <v>582-06-16</v>
          </cell>
          <cell r="D987" t="str">
            <v>MA473 0B</v>
          </cell>
          <cell r="E987" t="str">
            <v>SW49</v>
          </cell>
          <cell r="F987">
            <v>660</v>
          </cell>
        </row>
        <row r="988">
          <cell r="B988" t="str">
            <v>LSE4947</v>
          </cell>
          <cell r="C988" t="str">
            <v>582-06-16</v>
          </cell>
          <cell r="D988" t="str">
            <v>MA473 0B</v>
          </cell>
          <cell r="E988" t="str">
            <v>SW49</v>
          </cell>
          <cell r="F988">
            <v>660</v>
          </cell>
        </row>
        <row r="989">
          <cell r="B989" t="str">
            <v>LSE4947</v>
          </cell>
          <cell r="C989" t="str">
            <v>582-06-16</v>
          </cell>
          <cell r="D989" t="str">
            <v>MA473 0B</v>
          </cell>
          <cell r="E989" t="str">
            <v>SW49</v>
          </cell>
          <cell r="F989">
            <v>660</v>
          </cell>
        </row>
        <row r="990">
          <cell r="B990" t="str">
            <v>LSE4947</v>
          </cell>
          <cell r="C990" t="str">
            <v>582-06-16</v>
          </cell>
          <cell r="D990" t="str">
            <v>MA473 0B</v>
          </cell>
          <cell r="E990" t="str">
            <v>SW49</v>
          </cell>
          <cell r="F990">
            <v>660</v>
          </cell>
        </row>
        <row r="991">
          <cell r="B991" t="str">
            <v>LSE4953</v>
          </cell>
          <cell r="C991" t="str">
            <v>582-06-16</v>
          </cell>
          <cell r="D991" t="str">
            <v>MA473 0B</v>
          </cell>
          <cell r="E991" t="str">
            <v>SW49</v>
          </cell>
          <cell r="F991">
            <v>660</v>
          </cell>
          <cell r="G991">
            <v>660</v>
          </cell>
        </row>
        <row r="992">
          <cell r="B992" t="str">
            <v>LSE4958</v>
          </cell>
          <cell r="C992" t="str">
            <v>582-06-16</v>
          </cell>
          <cell r="D992" t="str">
            <v>MA473 0B</v>
          </cell>
          <cell r="E992" t="str">
            <v>SW49</v>
          </cell>
          <cell r="F992">
            <v>660</v>
          </cell>
          <cell r="G992">
            <v>660</v>
          </cell>
        </row>
        <row r="993">
          <cell r="B993" t="str">
            <v>LSE4946</v>
          </cell>
          <cell r="C993" t="str">
            <v>582-06-16</v>
          </cell>
          <cell r="D993" t="str">
            <v>MA473 0B</v>
          </cell>
          <cell r="E993" t="str">
            <v>SW49</v>
          </cell>
          <cell r="F993">
            <v>660</v>
          </cell>
          <cell r="G993">
            <v>2640</v>
          </cell>
        </row>
        <row r="994">
          <cell r="B994" t="str">
            <v>LSE4946</v>
          </cell>
          <cell r="C994" t="str">
            <v>582-06-16</v>
          </cell>
          <cell r="D994" t="str">
            <v>MA473 0B</v>
          </cell>
          <cell r="E994" t="str">
            <v>SW49</v>
          </cell>
          <cell r="F994">
            <v>660</v>
          </cell>
        </row>
        <row r="995">
          <cell r="B995" t="str">
            <v>LSE4946</v>
          </cell>
          <cell r="C995" t="str">
            <v>582-06-16</v>
          </cell>
          <cell r="D995" t="str">
            <v>MA473 0B</v>
          </cell>
          <cell r="E995" t="str">
            <v>SW49</v>
          </cell>
          <cell r="F995">
            <v>660</v>
          </cell>
        </row>
        <row r="996">
          <cell r="B996" t="str">
            <v>LSE4946</v>
          </cell>
          <cell r="C996" t="str">
            <v>582-06-16</v>
          </cell>
          <cell r="D996" t="str">
            <v>MA473 0B</v>
          </cell>
          <cell r="E996" t="str">
            <v>SW49</v>
          </cell>
          <cell r="F996">
            <v>660</v>
          </cell>
        </row>
        <row r="997">
          <cell r="B997" t="str">
            <v>LSE4965</v>
          </cell>
          <cell r="C997" t="str">
            <v>582-06-16</v>
          </cell>
          <cell r="D997" t="str">
            <v>MA473 0B</v>
          </cell>
          <cell r="E997" t="str">
            <v>SW49</v>
          </cell>
          <cell r="F997">
            <v>660</v>
          </cell>
          <cell r="G997">
            <v>1320</v>
          </cell>
        </row>
        <row r="998">
          <cell r="B998" t="str">
            <v>LSE4965</v>
          </cell>
          <cell r="C998" t="str">
            <v>582-06-16</v>
          </cell>
          <cell r="D998" t="str">
            <v>MA473 0B</v>
          </cell>
          <cell r="E998" t="str">
            <v>SW49</v>
          </cell>
          <cell r="F998">
            <v>660</v>
          </cell>
        </row>
        <row r="999">
          <cell r="B999" t="str">
            <v>LSE5006</v>
          </cell>
          <cell r="C999" t="str">
            <v>582-06-16</v>
          </cell>
          <cell r="D999" t="str">
            <v>MA473 0B</v>
          </cell>
          <cell r="E999" t="str">
            <v>SW49</v>
          </cell>
          <cell r="F999">
            <v>660</v>
          </cell>
          <cell r="G999">
            <v>1320</v>
          </cell>
        </row>
        <row r="1000">
          <cell r="B1000" t="str">
            <v>LSE5006</v>
          </cell>
          <cell r="C1000" t="str">
            <v>582-06-16</v>
          </cell>
          <cell r="D1000" t="str">
            <v>MA473 0B</v>
          </cell>
          <cell r="E1000" t="str">
            <v>SW49</v>
          </cell>
          <cell r="F1000">
            <v>660</v>
          </cell>
        </row>
        <row r="1001">
          <cell r="B1001" t="str">
            <v>LSE5004</v>
          </cell>
          <cell r="C1001" t="str">
            <v>582-06-02</v>
          </cell>
          <cell r="D1001" t="str">
            <v>MA473 0B</v>
          </cell>
          <cell r="E1001" t="str">
            <v>RW32</v>
          </cell>
          <cell r="F1001">
            <v>660</v>
          </cell>
          <cell r="G1001">
            <v>1320</v>
          </cell>
        </row>
        <row r="1002">
          <cell r="B1002" t="str">
            <v>LSE5004</v>
          </cell>
          <cell r="C1002" t="str">
            <v>582-06-02</v>
          </cell>
          <cell r="D1002" t="str">
            <v>MA473 0B</v>
          </cell>
          <cell r="E1002" t="str">
            <v>RW32</v>
          </cell>
          <cell r="F1002">
            <v>660</v>
          </cell>
        </row>
        <row r="1003">
          <cell r="B1003" t="str">
            <v>LSE4986</v>
          </cell>
          <cell r="C1003" t="str">
            <v>582-06-02</v>
          </cell>
          <cell r="D1003" t="str">
            <v>MA473 0B</v>
          </cell>
          <cell r="E1003" t="str">
            <v>RW32</v>
          </cell>
          <cell r="F1003">
            <v>660</v>
          </cell>
          <cell r="G1003">
            <v>5280</v>
          </cell>
        </row>
        <row r="1004">
          <cell r="B1004" t="str">
            <v>LSE4986</v>
          </cell>
          <cell r="C1004" t="str">
            <v>582-06-02</v>
          </cell>
          <cell r="D1004" t="str">
            <v>MA473 0B</v>
          </cell>
          <cell r="E1004" t="str">
            <v>RW32</v>
          </cell>
          <cell r="F1004">
            <v>660</v>
          </cell>
        </row>
        <row r="1005">
          <cell r="B1005" t="str">
            <v>LSE4986</v>
          </cell>
          <cell r="C1005" t="str">
            <v>582-06-02</v>
          </cell>
          <cell r="D1005" t="str">
            <v>MA473 0B</v>
          </cell>
          <cell r="E1005" t="str">
            <v>RW32</v>
          </cell>
          <cell r="F1005">
            <v>660</v>
          </cell>
        </row>
        <row r="1006">
          <cell r="B1006" t="str">
            <v>LSE4986</v>
          </cell>
          <cell r="C1006" t="str">
            <v>582-06-02</v>
          </cell>
          <cell r="D1006" t="str">
            <v>MA473 0B</v>
          </cell>
          <cell r="E1006" t="str">
            <v>RW32</v>
          </cell>
          <cell r="F1006">
            <v>660</v>
          </cell>
        </row>
        <row r="1007">
          <cell r="B1007" t="str">
            <v>LSE4986</v>
          </cell>
          <cell r="C1007" t="str">
            <v>582-06-02</v>
          </cell>
          <cell r="D1007" t="str">
            <v>MA473 0B</v>
          </cell>
          <cell r="E1007" t="str">
            <v>RW32</v>
          </cell>
          <cell r="F1007">
            <v>660</v>
          </cell>
        </row>
        <row r="1008">
          <cell r="B1008" t="str">
            <v>LSE4986</v>
          </cell>
          <cell r="C1008" t="str">
            <v>582-06-02</v>
          </cell>
          <cell r="D1008" t="str">
            <v>MA473 0B</v>
          </cell>
          <cell r="E1008" t="str">
            <v>RW32</v>
          </cell>
          <cell r="F1008">
            <v>660</v>
          </cell>
        </row>
        <row r="1009">
          <cell r="B1009" t="str">
            <v>LSE4986</v>
          </cell>
          <cell r="C1009" t="str">
            <v>582-06-02</v>
          </cell>
          <cell r="D1009" t="str">
            <v>MA473 0B</v>
          </cell>
          <cell r="E1009" t="str">
            <v>RW32</v>
          </cell>
          <cell r="F1009">
            <v>660</v>
          </cell>
        </row>
        <row r="1010">
          <cell r="B1010" t="str">
            <v>LSE4986</v>
          </cell>
          <cell r="C1010" t="str">
            <v>582-06-02</v>
          </cell>
          <cell r="D1010" t="str">
            <v>MA473 0B</v>
          </cell>
          <cell r="E1010" t="str">
            <v>RW32</v>
          </cell>
          <cell r="F1010">
            <v>660</v>
          </cell>
        </row>
        <row r="1011">
          <cell r="B1011" t="str">
            <v>LSE4984</v>
          </cell>
          <cell r="C1011" t="str">
            <v>582-06-16</v>
          </cell>
          <cell r="D1011" t="str">
            <v>MA473 0B</v>
          </cell>
          <cell r="E1011" t="str">
            <v>SW49</v>
          </cell>
          <cell r="F1011">
            <v>660</v>
          </cell>
          <cell r="G1011">
            <v>5940</v>
          </cell>
        </row>
        <row r="1012">
          <cell r="B1012" t="str">
            <v>LSE4984</v>
          </cell>
          <cell r="C1012" t="str">
            <v>582-06-16</v>
          </cell>
          <cell r="D1012" t="str">
            <v>MA473 0B</v>
          </cell>
          <cell r="E1012" t="str">
            <v>SW49</v>
          </cell>
          <cell r="F1012">
            <v>660</v>
          </cell>
        </row>
        <row r="1013">
          <cell r="B1013" t="str">
            <v>LSE4984</v>
          </cell>
          <cell r="C1013" t="str">
            <v>582-06-16</v>
          </cell>
          <cell r="D1013" t="str">
            <v>MA473 0B</v>
          </cell>
          <cell r="E1013" t="str">
            <v>SW49</v>
          </cell>
          <cell r="F1013">
            <v>660</v>
          </cell>
        </row>
        <row r="1014">
          <cell r="B1014" t="str">
            <v>LSE4984</v>
          </cell>
          <cell r="C1014" t="str">
            <v>582-06-16</v>
          </cell>
          <cell r="D1014" t="str">
            <v>MA473 0B</v>
          </cell>
          <cell r="E1014" t="str">
            <v>SW49</v>
          </cell>
          <cell r="F1014">
            <v>660</v>
          </cell>
        </row>
        <row r="1015">
          <cell r="B1015" t="str">
            <v>LSE4984</v>
          </cell>
          <cell r="C1015" t="str">
            <v>582-06-16</v>
          </cell>
          <cell r="D1015" t="str">
            <v>MA473 0B</v>
          </cell>
          <cell r="E1015" t="str">
            <v>SW49</v>
          </cell>
          <cell r="F1015">
            <v>660</v>
          </cell>
        </row>
        <row r="1016">
          <cell r="B1016" t="str">
            <v>LSE4984</v>
          </cell>
          <cell r="C1016" t="str">
            <v>582-06-16</v>
          </cell>
          <cell r="D1016" t="str">
            <v>MA473 0B</v>
          </cell>
          <cell r="E1016" t="str">
            <v>SW49</v>
          </cell>
          <cell r="F1016">
            <v>660</v>
          </cell>
        </row>
        <row r="1017">
          <cell r="B1017" t="str">
            <v>LSE4984</v>
          </cell>
          <cell r="C1017" t="str">
            <v>582-06-16</v>
          </cell>
          <cell r="D1017" t="str">
            <v>MA473 0B</v>
          </cell>
          <cell r="E1017" t="str">
            <v>SW49</v>
          </cell>
          <cell r="F1017">
            <v>660</v>
          </cell>
        </row>
        <row r="1018">
          <cell r="B1018" t="str">
            <v>LSE4984</v>
          </cell>
          <cell r="C1018" t="str">
            <v>582-06-16</v>
          </cell>
          <cell r="D1018" t="str">
            <v>MA473 0B</v>
          </cell>
          <cell r="E1018" t="str">
            <v>SW49</v>
          </cell>
          <cell r="F1018">
            <v>660</v>
          </cell>
        </row>
        <row r="1019">
          <cell r="B1019" t="str">
            <v>LSE4984</v>
          </cell>
          <cell r="C1019" t="str">
            <v>582-06-16</v>
          </cell>
          <cell r="D1019" t="str">
            <v>MA473 0B</v>
          </cell>
          <cell r="E1019" t="str">
            <v>SW49</v>
          </cell>
          <cell r="F1019">
            <v>660</v>
          </cell>
        </row>
        <row r="1020">
          <cell r="B1020" t="str">
            <v>LSE4976</v>
          </cell>
          <cell r="C1020" t="str">
            <v>582-06-16</v>
          </cell>
          <cell r="D1020" t="str">
            <v>MA473 0B</v>
          </cell>
          <cell r="E1020" t="str">
            <v>SW49</v>
          </cell>
          <cell r="F1020">
            <v>660</v>
          </cell>
          <cell r="G1020">
            <v>2640</v>
          </cell>
        </row>
        <row r="1021">
          <cell r="B1021" t="str">
            <v>LSE4976</v>
          </cell>
          <cell r="C1021" t="str">
            <v>582-06-16</v>
          </cell>
          <cell r="D1021" t="str">
            <v>MA473 0B</v>
          </cell>
          <cell r="E1021" t="str">
            <v>SW49</v>
          </cell>
          <cell r="F1021">
            <v>660</v>
          </cell>
        </row>
        <row r="1022">
          <cell r="B1022" t="str">
            <v>LSE4976</v>
          </cell>
          <cell r="C1022" t="str">
            <v>582-06-16</v>
          </cell>
          <cell r="D1022" t="str">
            <v>MA473 0B</v>
          </cell>
          <cell r="E1022" t="str">
            <v>SW49</v>
          </cell>
          <cell r="F1022">
            <v>660</v>
          </cell>
        </row>
        <row r="1023">
          <cell r="B1023" t="str">
            <v>LSE4976</v>
          </cell>
          <cell r="C1023" t="str">
            <v>582-06-16</v>
          </cell>
          <cell r="D1023" t="str">
            <v>MA473 0B</v>
          </cell>
          <cell r="E1023" t="str">
            <v>SW49</v>
          </cell>
          <cell r="F1023">
            <v>660</v>
          </cell>
        </row>
        <row r="1024">
          <cell r="B1024" t="str">
            <v>LSE4969</v>
          </cell>
          <cell r="C1024" t="str">
            <v>582-06-16</v>
          </cell>
          <cell r="D1024" t="str">
            <v>MA473 0B</v>
          </cell>
          <cell r="E1024" t="str">
            <v>SW49</v>
          </cell>
          <cell r="F1024">
            <v>660</v>
          </cell>
          <cell r="G1024">
            <v>3960</v>
          </cell>
        </row>
        <row r="1025">
          <cell r="B1025" t="str">
            <v>LSE4969</v>
          </cell>
          <cell r="C1025" t="str">
            <v>582-06-16</v>
          </cell>
          <cell r="D1025" t="str">
            <v>MA473 0B</v>
          </cell>
          <cell r="E1025" t="str">
            <v>SW49</v>
          </cell>
          <cell r="F1025">
            <v>660</v>
          </cell>
        </row>
        <row r="1026">
          <cell r="B1026" t="str">
            <v>LSE4969</v>
          </cell>
          <cell r="C1026" t="str">
            <v>582-06-16</v>
          </cell>
          <cell r="D1026" t="str">
            <v>MA473 0B</v>
          </cell>
          <cell r="E1026" t="str">
            <v>SW49</v>
          </cell>
          <cell r="F1026">
            <v>660</v>
          </cell>
        </row>
        <row r="1027">
          <cell r="B1027" t="str">
            <v>LSE4969</v>
          </cell>
          <cell r="C1027" t="str">
            <v>582-06-16</v>
          </cell>
          <cell r="D1027" t="str">
            <v>MA473 0B</v>
          </cell>
          <cell r="E1027" t="str">
            <v>SW49</v>
          </cell>
          <cell r="F1027">
            <v>660</v>
          </cell>
        </row>
        <row r="1028">
          <cell r="B1028" t="str">
            <v>LSE4969</v>
          </cell>
          <cell r="C1028" t="str">
            <v>582-06-16</v>
          </cell>
          <cell r="D1028" t="str">
            <v>MA473 0B</v>
          </cell>
          <cell r="E1028" t="str">
            <v>SW49</v>
          </cell>
          <cell r="F1028">
            <v>660</v>
          </cell>
        </row>
        <row r="1030">
          <cell r="B1030" t="str">
            <v>LSE4912</v>
          </cell>
          <cell r="C1030" t="str">
            <v>581-06-02</v>
          </cell>
          <cell r="D1030" t="str">
            <v>MA503 0A</v>
          </cell>
          <cell r="E1030" t="str">
            <v>RW32</v>
          </cell>
          <cell r="F1030">
            <v>660</v>
          </cell>
        </row>
        <row r="1031">
          <cell r="B1031" t="str">
            <v>LSE4912</v>
          </cell>
          <cell r="C1031" t="str">
            <v>581-06-02</v>
          </cell>
          <cell r="D1031" t="str">
            <v>MA503 0A</v>
          </cell>
          <cell r="E1031" t="str">
            <v>RW32</v>
          </cell>
          <cell r="F1031">
            <v>660</v>
          </cell>
        </row>
        <row r="1032">
          <cell r="B1032" t="str">
            <v>LSE4909</v>
          </cell>
          <cell r="C1032" t="str">
            <v>581-06-16</v>
          </cell>
          <cell r="D1032" t="str">
            <v>MA503 0A</v>
          </cell>
          <cell r="E1032" t="str">
            <v>SW49</v>
          </cell>
          <cell r="F1032">
            <v>660</v>
          </cell>
          <cell r="G1032">
            <v>1320</v>
          </cell>
        </row>
        <row r="1033">
          <cell r="B1033" t="str">
            <v>LSE4909</v>
          </cell>
          <cell r="C1033" t="str">
            <v>581-06-16</v>
          </cell>
          <cell r="D1033" t="str">
            <v>MA503 0A</v>
          </cell>
          <cell r="E1033" t="str">
            <v>SW49</v>
          </cell>
          <cell r="F1033">
            <v>660</v>
          </cell>
        </row>
        <row r="1034">
          <cell r="B1034" t="str">
            <v>LSE4925</v>
          </cell>
          <cell r="C1034" t="str">
            <v>581-06-16</v>
          </cell>
          <cell r="D1034" t="str">
            <v>MA503 0A</v>
          </cell>
          <cell r="E1034" t="str">
            <v>SW49</v>
          </cell>
          <cell r="F1034">
            <v>660</v>
          </cell>
          <cell r="G1034">
            <v>660</v>
          </cell>
        </row>
        <row r="1035">
          <cell r="B1035" t="str">
            <v>LSE4924</v>
          </cell>
          <cell r="C1035" t="str">
            <v>581-06-16</v>
          </cell>
          <cell r="D1035" t="str">
            <v>MA503 0A</v>
          </cell>
          <cell r="E1035" t="str">
            <v>SW49</v>
          </cell>
          <cell r="F1035">
            <v>660</v>
          </cell>
          <cell r="G1035">
            <v>660</v>
          </cell>
        </row>
        <row r="1036">
          <cell r="B1036" t="str">
            <v>LSE4954</v>
          </cell>
          <cell r="C1036" t="str">
            <v>581-06-02</v>
          </cell>
          <cell r="D1036" t="str">
            <v>MA503 0A</v>
          </cell>
          <cell r="E1036" t="str">
            <v>RW32</v>
          </cell>
          <cell r="F1036">
            <v>660</v>
          </cell>
          <cell r="G1036">
            <v>1320</v>
          </cell>
        </row>
        <row r="1037">
          <cell r="B1037" t="str">
            <v>LSE4954</v>
          </cell>
          <cell r="C1037" t="str">
            <v>581-06-02</v>
          </cell>
          <cell r="D1037" t="str">
            <v>MA503 0A</v>
          </cell>
          <cell r="E1037" t="str">
            <v>RW32</v>
          </cell>
          <cell r="F1037">
            <v>660</v>
          </cell>
        </row>
        <row r="1038">
          <cell r="B1038" t="str">
            <v>LSE4962</v>
          </cell>
          <cell r="C1038" t="str">
            <v>581-06-02</v>
          </cell>
          <cell r="D1038" t="str">
            <v>MA503 0A</v>
          </cell>
          <cell r="E1038" t="str">
            <v>RW32</v>
          </cell>
          <cell r="F1038">
            <v>660</v>
          </cell>
          <cell r="G1038">
            <v>1320</v>
          </cell>
        </row>
        <row r="1039">
          <cell r="B1039" t="str">
            <v>LSE4962</v>
          </cell>
          <cell r="C1039" t="str">
            <v>581-06-02</v>
          </cell>
          <cell r="D1039" t="str">
            <v>MA503 0A</v>
          </cell>
          <cell r="E1039" t="str">
            <v>RW32</v>
          </cell>
          <cell r="F1039">
            <v>660</v>
          </cell>
        </row>
        <row r="1040">
          <cell r="B1040" t="str">
            <v>LSANZ4652</v>
          </cell>
          <cell r="C1040" t="str">
            <v>00607-1459</v>
          </cell>
          <cell r="D1040" t="str">
            <v>MA130 1B</v>
          </cell>
          <cell r="E1040" t="str">
            <v>RW23</v>
          </cell>
          <cell r="F1040">
            <v>660</v>
          </cell>
          <cell r="G1040">
            <v>660</v>
          </cell>
        </row>
        <row r="1041">
          <cell r="B1041" t="str">
            <v>LSANZ4744</v>
          </cell>
          <cell r="C1041" t="str">
            <v>00607-0407</v>
          </cell>
          <cell r="D1041" t="str">
            <v>MA130 1B</v>
          </cell>
          <cell r="E1041" t="str">
            <v>SW29</v>
          </cell>
          <cell r="F1041">
            <v>600</v>
          </cell>
          <cell r="G1041">
            <v>660</v>
          </cell>
        </row>
        <row r="1042">
          <cell r="B1042" t="str">
            <v>LSANZ4729</v>
          </cell>
          <cell r="C1042" t="str">
            <v>43450-8575</v>
          </cell>
          <cell r="D1042" t="str">
            <v>WA421 2A</v>
          </cell>
          <cell r="E1042" t="str">
            <v>SB29</v>
          </cell>
          <cell r="F1042">
            <v>558</v>
          </cell>
          <cell r="G1042">
            <v>1230</v>
          </cell>
        </row>
        <row r="1043">
          <cell r="B1043" t="str">
            <v>LSANZ4729</v>
          </cell>
          <cell r="C1043" t="str">
            <v>43450-8575</v>
          </cell>
          <cell r="D1043" t="str">
            <v>WA421 2A</v>
          </cell>
          <cell r="E1043" t="str">
            <v>SB29</v>
          </cell>
          <cell r="F1043">
            <v>540</v>
          </cell>
        </row>
        <row r="1044">
          <cell r="B1044" t="str">
            <v>LSANZ4729</v>
          </cell>
          <cell r="C1044" t="str">
            <v>43450-8575</v>
          </cell>
          <cell r="D1044" t="str">
            <v>WA421 2A</v>
          </cell>
          <cell r="E1044" t="str">
            <v>SB29</v>
          </cell>
          <cell r="F1044">
            <v>132</v>
          </cell>
        </row>
        <row r="1045">
          <cell r="B1045" t="str">
            <v>LSANZ4742</v>
          </cell>
          <cell r="C1045" t="str">
            <v>00512-0201</v>
          </cell>
          <cell r="D1045" t="str">
            <v>MA418 1A</v>
          </cell>
          <cell r="E1045" t="str">
            <v>RW15</v>
          </cell>
          <cell r="F1045">
            <v>600</v>
          </cell>
          <cell r="G1045">
            <v>600</v>
          </cell>
        </row>
        <row r="1046">
          <cell r="B1046" t="str">
            <v>LSANZ4743</v>
          </cell>
          <cell r="C1046" t="str">
            <v>00550-0201</v>
          </cell>
          <cell r="D1046" t="str">
            <v>WA383 1A</v>
          </cell>
          <cell r="E1046" t="str">
            <v>RW15</v>
          </cell>
          <cell r="F1046">
            <v>600</v>
          </cell>
          <cell r="G1046">
            <v>600</v>
          </cell>
        </row>
        <row r="1047">
          <cell r="B1047" t="str">
            <v>LSANZ4725</v>
          </cell>
          <cell r="C1047" t="str">
            <v>20985-8501</v>
          </cell>
          <cell r="D1047" t="str">
            <v>WA476 1A</v>
          </cell>
          <cell r="E1047" t="str">
            <v>RW38</v>
          </cell>
          <cell r="F1047">
            <v>420</v>
          </cell>
          <cell r="G1047">
            <v>620</v>
          </cell>
        </row>
        <row r="1048">
          <cell r="B1048" t="str">
            <v>LSANZ4725</v>
          </cell>
          <cell r="C1048" t="str">
            <v>20985-8501</v>
          </cell>
          <cell r="D1048" t="str">
            <v>WA476 1A</v>
          </cell>
          <cell r="E1048" t="str">
            <v>RW38</v>
          </cell>
          <cell r="F1048">
            <v>200</v>
          </cell>
        </row>
        <row r="1049">
          <cell r="B1049" t="str">
            <v>LSANZ4726</v>
          </cell>
          <cell r="C1049" t="str">
            <v>20985-8520</v>
          </cell>
          <cell r="D1049" t="str">
            <v>WA476 1A</v>
          </cell>
          <cell r="E1049" t="str">
            <v>TW19</v>
          </cell>
          <cell r="F1049">
            <v>527</v>
          </cell>
          <cell r="G1049">
            <v>617</v>
          </cell>
        </row>
        <row r="1050">
          <cell r="B1050" t="str">
            <v>LSANZ4726</v>
          </cell>
          <cell r="C1050" t="str">
            <v>20985-8520</v>
          </cell>
          <cell r="D1050" t="str">
            <v>WA476 1A</v>
          </cell>
          <cell r="E1050" t="str">
            <v>TW19</v>
          </cell>
          <cell r="F1050">
            <v>90</v>
          </cell>
        </row>
        <row r="1051">
          <cell r="B1051" t="str">
            <v>LSANZ4727</v>
          </cell>
          <cell r="C1051" t="str">
            <v>20985-8575</v>
          </cell>
          <cell r="D1051" t="str">
            <v>WA476 1A</v>
          </cell>
          <cell r="E1051" t="str">
            <v>SB29</v>
          </cell>
          <cell r="F1051">
            <v>744</v>
          </cell>
          <cell r="G1051">
            <v>824</v>
          </cell>
        </row>
        <row r="1052">
          <cell r="B1052" t="str">
            <v>LSANZ4727</v>
          </cell>
          <cell r="C1052" t="str">
            <v>20985-8575</v>
          </cell>
          <cell r="D1052" t="str">
            <v>WA476 1A</v>
          </cell>
          <cell r="E1052" t="str">
            <v>SB29</v>
          </cell>
          <cell r="F1052">
            <v>80</v>
          </cell>
        </row>
        <row r="1053">
          <cell r="B1053" t="str">
            <v>LSE4968</v>
          </cell>
          <cell r="C1053" t="str">
            <v>581-06-16</v>
          </cell>
          <cell r="D1053" t="str">
            <v>MA503 0A</v>
          </cell>
          <cell r="E1053" t="str">
            <v>SW49</v>
          </cell>
          <cell r="F1053">
            <v>660</v>
          </cell>
          <cell r="G1053">
            <v>3300</v>
          </cell>
        </row>
        <row r="1054">
          <cell r="B1054" t="str">
            <v>LSE4968</v>
          </cell>
          <cell r="C1054" t="str">
            <v>581-06-16</v>
          </cell>
          <cell r="D1054" t="str">
            <v>MA503 0A</v>
          </cell>
          <cell r="E1054" t="str">
            <v>SW49</v>
          </cell>
          <cell r="F1054">
            <v>660</v>
          </cell>
        </row>
        <row r="1055">
          <cell r="B1055" t="str">
            <v>LSE4968</v>
          </cell>
          <cell r="C1055" t="str">
            <v>581-06-16</v>
          </cell>
          <cell r="D1055" t="str">
            <v>MA503 0A</v>
          </cell>
          <cell r="E1055" t="str">
            <v>SW49</v>
          </cell>
          <cell r="F1055">
            <v>660</v>
          </cell>
        </row>
        <row r="1056">
          <cell r="B1056" t="str">
            <v>LSE4968</v>
          </cell>
          <cell r="C1056" t="str">
            <v>581-06-16</v>
          </cell>
          <cell r="D1056" t="str">
            <v>MA503 0A</v>
          </cell>
          <cell r="E1056" t="str">
            <v>SW49</v>
          </cell>
          <cell r="F1056">
            <v>660</v>
          </cell>
        </row>
        <row r="1057">
          <cell r="B1057" t="str">
            <v>LSE4968</v>
          </cell>
          <cell r="C1057" t="str">
            <v>581-06-16</v>
          </cell>
          <cell r="D1057" t="str">
            <v>MA503 0A</v>
          </cell>
          <cell r="E1057" t="str">
            <v>SW49</v>
          </cell>
          <cell r="F1057">
            <v>660</v>
          </cell>
        </row>
        <row r="1058">
          <cell r="B1058" t="str">
            <v>LSE4989</v>
          </cell>
          <cell r="C1058" t="str">
            <v>581-06-16</v>
          </cell>
          <cell r="D1058" t="str">
            <v>MA503 0A</v>
          </cell>
          <cell r="E1058" t="str">
            <v>SW49</v>
          </cell>
          <cell r="F1058">
            <v>660</v>
          </cell>
          <cell r="G1058">
            <v>660</v>
          </cell>
        </row>
        <row r="1059">
          <cell r="B1059" t="str">
            <v>LSE4991</v>
          </cell>
          <cell r="C1059" t="str">
            <v>581-06-02</v>
          </cell>
          <cell r="D1059" t="str">
            <v>MA503 0A</v>
          </cell>
          <cell r="E1059" t="str">
            <v>RW32</v>
          </cell>
          <cell r="F1059">
            <v>660</v>
          </cell>
          <cell r="G1059">
            <v>1980</v>
          </cell>
        </row>
        <row r="1060">
          <cell r="B1060" t="str">
            <v>LSE4991</v>
          </cell>
          <cell r="C1060" t="str">
            <v>581-06-02</v>
          </cell>
          <cell r="D1060" t="str">
            <v>MA503 0A</v>
          </cell>
          <cell r="E1060" t="str">
            <v>RW32</v>
          </cell>
          <cell r="F1060">
            <v>660</v>
          </cell>
        </row>
        <row r="1061">
          <cell r="B1061" t="str">
            <v>LSE4991</v>
          </cell>
          <cell r="C1061" t="str">
            <v>581-06-02</v>
          </cell>
          <cell r="D1061" t="str">
            <v>MA503 0A</v>
          </cell>
          <cell r="E1061" t="str">
            <v>RW32</v>
          </cell>
          <cell r="F1061">
            <v>660</v>
          </cell>
        </row>
        <row r="1062">
          <cell r="B1062" t="str">
            <v>LSE4994</v>
          </cell>
          <cell r="C1062" t="str">
            <v>581-06-02</v>
          </cell>
          <cell r="D1062" t="str">
            <v>MA503 0A</v>
          </cell>
          <cell r="E1062" t="str">
            <v>RW32</v>
          </cell>
          <cell r="F1062">
            <v>660</v>
          </cell>
          <cell r="G1062">
            <v>660</v>
          </cell>
        </row>
        <row r="1063">
          <cell r="B1063" t="str">
            <v>LSE4971</v>
          </cell>
          <cell r="C1063" t="str">
            <v>581-06-02</v>
          </cell>
          <cell r="D1063" t="str">
            <v>MA503 0A</v>
          </cell>
          <cell r="E1063" t="str">
            <v>RW32</v>
          </cell>
          <cell r="F1063">
            <v>660</v>
          </cell>
          <cell r="G1063">
            <v>3960</v>
          </cell>
        </row>
        <row r="1064">
          <cell r="B1064" t="str">
            <v>LSE4971</v>
          </cell>
          <cell r="C1064" t="str">
            <v>581-06-02</v>
          </cell>
          <cell r="D1064" t="str">
            <v>MA503 0A</v>
          </cell>
          <cell r="E1064" t="str">
            <v>RW32</v>
          </cell>
          <cell r="F1064">
            <v>660</v>
          </cell>
        </row>
        <row r="1065">
          <cell r="B1065" t="str">
            <v>LSE4971</v>
          </cell>
          <cell r="C1065" t="str">
            <v>581-06-02</v>
          </cell>
          <cell r="D1065" t="str">
            <v>MA503 0A</v>
          </cell>
          <cell r="E1065" t="str">
            <v>RW32</v>
          </cell>
          <cell r="F1065">
            <v>660</v>
          </cell>
        </row>
        <row r="1066">
          <cell r="B1066" t="str">
            <v>LSE4971</v>
          </cell>
          <cell r="C1066" t="str">
            <v>581-06-02</v>
          </cell>
          <cell r="D1066" t="str">
            <v>MA503 0A</v>
          </cell>
          <cell r="E1066" t="str">
            <v>RW32</v>
          </cell>
          <cell r="F1066">
            <v>660</v>
          </cell>
        </row>
        <row r="1067">
          <cell r="B1067" t="str">
            <v>LSE4971</v>
          </cell>
          <cell r="C1067" t="str">
            <v>581-06-02</v>
          </cell>
          <cell r="D1067" t="str">
            <v>MA503 0A</v>
          </cell>
          <cell r="E1067" t="str">
            <v>RW32</v>
          </cell>
          <cell r="F1067">
            <v>660</v>
          </cell>
        </row>
        <row r="1068">
          <cell r="B1068" t="str">
            <v>LSE4971</v>
          </cell>
          <cell r="C1068" t="str">
            <v>581-06-02</v>
          </cell>
          <cell r="D1068" t="str">
            <v>MA503 0A</v>
          </cell>
          <cell r="E1068" t="str">
            <v>RW32</v>
          </cell>
          <cell r="F1068">
            <v>660</v>
          </cell>
        </row>
        <row r="1069">
          <cell r="B1069" t="str">
            <v>LSE4996</v>
          </cell>
          <cell r="C1069" t="str">
            <v>581-06-16</v>
          </cell>
          <cell r="D1069" t="str">
            <v>MA503 0A</v>
          </cell>
          <cell r="E1069" t="str">
            <v>SW49</v>
          </cell>
          <cell r="F1069">
            <v>660</v>
          </cell>
          <cell r="G1069">
            <v>1980</v>
          </cell>
        </row>
        <row r="1070">
          <cell r="B1070" t="str">
            <v>LSE4996</v>
          </cell>
          <cell r="C1070" t="str">
            <v>581-06-16</v>
          </cell>
          <cell r="D1070" t="str">
            <v>MA503 0A</v>
          </cell>
          <cell r="E1070" t="str">
            <v>SW49</v>
          </cell>
          <cell r="F1070">
            <v>660</v>
          </cell>
        </row>
        <row r="1071">
          <cell r="B1071" t="str">
            <v>LSE4996</v>
          </cell>
          <cell r="C1071" t="str">
            <v>581-06-16</v>
          </cell>
          <cell r="D1071" t="str">
            <v>MA503 0A</v>
          </cell>
          <cell r="E1071" t="str">
            <v>SW49</v>
          </cell>
          <cell r="F1071">
            <v>660</v>
          </cell>
        </row>
        <row r="1072">
          <cell r="B1072" t="str">
            <v>LSE4966</v>
          </cell>
          <cell r="C1072" t="str">
            <v>521-02-76</v>
          </cell>
          <cell r="D1072" t="str">
            <v>MA362 1A</v>
          </cell>
          <cell r="E1072" t="str">
            <v>SB16</v>
          </cell>
          <cell r="F1072">
            <v>660</v>
          </cell>
          <cell r="G1072">
            <v>1980</v>
          </cell>
        </row>
        <row r="1073">
          <cell r="B1073" t="str">
            <v>LSE4966</v>
          </cell>
          <cell r="C1073" t="str">
            <v>521-02-76</v>
          </cell>
          <cell r="D1073" t="str">
            <v>MA362 1A</v>
          </cell>
          <cell r="E1073" t="str">
            <v>SB16</v>
          </cell>
          <cell r="F1073">
            <v>660</v>
          </cell>
        </row>
        <row r="1074">
          <cell r="B1074" t="str">
            <v>LSE4966</v>
          </cell>
          <cell r="C1074" t="str">
            <v>521-02-76</v>
          </cell>
          <cell r="D1074" t="str">
            <v>MA362 1A</v>
          </cell>
          <cell r="E1074" t="str">
            <v>SB16</v>
          </cell>
          <cell r="F1074">
            <v>660</v>
          </cell>
        </row>
        <row r="1075">
          <cell r="B1075" t="str">
            <v>LSE5008</v>
          </cell>
          <cell r="C1075" t="str">
            <v>521-02-76</v>
          </cell>
          <cell r="D1075" t="str">
            <v>MA362 1A</v>
          </cell>
          <cell r="E1075" t="str">
            <v>SB16</v>
          </cell>
          <cell r="F1075">
            <v>660</v>
          </cell>
          <cell r="G1075">
            <v>660</v>
          </cell>
        </row>
        <row r="1076">
          <cell r="B1076" t="str">
            <v>LSE5009</v>
          </cell>
          <cell r="C1076" t="str">
            <v>521-02-76</v>
          </cell>
          <cell r="D1076" t="str">
            <v>MA362 1A</v>
          </cell>
          <cell r="E1076" t="str">
            <v>SB16</v>
          </cell>
          <cell r="F1076">
            <v>660</v>
          </cell>
          <cell r="G1076">
            <v>660</v>
          </cell>
        </row>
        <row r="1077">
          <cell r="B1077" t="str">
            <v>LSANZ4732</v>
          </cell>
          <cell r="C1077" t="str">
            <v>43460-8575</v>
          </cell>
          <cell r="D1077" t="str">
            <v>WA504 0A</v>
          </cell>
          <cell r="E1077" t="str">
            <v>SB29</v>
          </cell>
          <cell r="F1077">
            <v>480</v>
          </cell>
          <cell r="G1077">
            <v>829</v>
          </cell>
        </row>
        <row r="1078">
          <cell r="B1078" t="str">
            <v>LSANZ4732</v>
          </cell>
          <cell r="C1078" t="str">
            <v>43460-8575</v>
          </cell>
          <cell r="D1078" t="str">
            <v>WA504 0A</v>
          </cell>
          <cell r="E1078" t="str">
            <v>SB29</v>
          </cell>
          <cell r="F1078">
            <v>279</v>
          </cell>
        </row>
        <row r="1079">
          <cell r="B1079" t="str">
            <v>LSANZ4732</v>
          </cell>
          <cell r="C1079" t="str">
            <v>43460-8575</v>
          </cell>
          <cell r="D1079" t="str">
            <v>WA504 0A</v>
          </cell>
          <cell r="E1079" t="str">
            <v>SB29</v>
          </cell>
          <cell r="F1079">
            <v>70</v>
          </cell>
        </row>
        <row r="1080">
          <cell r="B1080" t="str">
            <v>LSANZ4731</v>
          </cell>
          <cell r="C1080" t="str">
            <v>43460-8520</v>
          </cell>
          <cell r="D1080" t="str">
            <v>WA504 0A</v>
          </cell>
          <cell r="E1080" t="str">
            <v>TW19</v>
          </cell>
          <cell r="F1080">
            <v>558</v>
          </cell>
          <cell r="G1080">
            <v>618</v>
          </cell>
        </row>
        <row r="1081">
          <cell r="B1081" t="str">
            <v>LSANZ4731</v>
          </cell>
          <cell r="C1081" t="str">
            <v>43460-8520</v>
          </cell>
          <cell r="D1081" t="str">
            <v>WA504 0A</v>
          </cell>
          <cell r="E1081" t="str">
            <v>TW19</v>
          </cell>
          <cell r="F1081">
            <v>60</v>
          </cell>
        </row>
        <row r="1082">
          <cell r="B1082" t="str">
            <v>LSANZ4760</v>
          </cell>
          <cell r="C1082" t="str">
            <v>502-03-13</v>
          </cell>
          <cell r="D1082" t="str">
            <v>MA391 1A</v>
          </cell>
          <cell r="E1082" t="str">
            <v>TW11</v>
          </cell>
          <cell r="F1082">
            <v>120</v>
          </cell>
          <cell r="G1082">
            <v>1840</v>
          </cell>
        </row>
        <row r="1083">
          <cell r="B1083" t="str">
            <v>LSANZ4760</v>
          </cell>
          <cell r="C1083" t="str">
            <v>502-03-13</v>
          </cell>
          <cell r="D1083" t="str">
            <v>MA391 1A</v>
          </cell>
          <cell r="E1083" t="str">
            <v>TW11</v>
          </cell>
          <cell r="F1083">
            <v>120</v>
          </cell>
        </row>
        <row r="1084">
          <cell r="B1084" t="str">
            <v>LSANZ4737</v>
          </cell>
          <cell r="C1084" t="str">
            <v>00504-0207</v>
          </cell>
          <cell r="D1084" t="str">
            <v>MA381 1A</v>
          </cell>
          <cell r="E1084" t="str">
            <v>SW28</v>
          </cell>
          <cell r="F1084">
            <v>600</v>
          </cell>
          <cell r="G1084">
            <v>3540</v>
          </cell>
        </row>
        <row r="1085">
          <cell r="B1085" t="str">
            <v>LSANZ4737</v>
          </cell>
          <cell r="C1085" t="str">
            <v>00504-0207</v>
          </cell>
          <cell r="D1085" t="str">
            <v>MA381 1A</v>
          </cell>
          <cell r="E1085" t="str">
            <v>SW28</v>
          </cell>
          <cell r="F1085">
            <v>600</v>
          </cell>
        </row>
        <row r="1086">
          <cell r="B1086" t="str">
            <v>LSANZ4737</v>
          </cell>
          <cell r="C1086" t="str">
            <v>00504-0207</v>
          </cell>
          <cell r="D1086" t="str">
            <v>MA381 1A</v>
          </cell>
          <cell r="E1086" t="str">
            <v>SW28</v>
          </cell>
          <cell r="F1086">
            <v>600</v>
          </cell>
        </row>
        <row r="1087">
          <cell r="B1087" t="str">
            <v>LSANZ4737</v>
          </cell>
          <cell r="C1087" t="str">
            <v>00504-0207</v>
          </cell>
          <cell r="D1087" t="str">
            <v>MA381 1A</v>
          </cell>
          <cell r="E1087" t="str">
            <v>SW28</v>
          </cell>
          <cell r="F1087">
            <v>600</v>
          </cell>
        </row>
        <row r="1088">
          <cell r="B1088" t="str">
            <v>LSANZ4737</v>
          </cell>
          <cell r="C1088" t="str">
            <v>00504-0207</v>
          </cell>
          <cell r="D1088" t="str">
            <v>MA381 1A</v>
          </cell>
          <cell r="E1088" t="str">
            <v>SW28</v>
          </cell>
          <cell r="F1088">
            <v>600</v>
          </cell>
        </row>
        <row r="1089">
          <cell r="B1089" t="str">
            <v>LSANZ4737</v>
          </cell>
          <cell r="C1089" t="str">
            <v>00504-0207</v>
          </cell>
          <cell r="D1089" t="str">
            <v>MA381 1A</v>
          </cell>
          <cell r="E1089" t="str">
            <v>SW28</v>
          </cell>
          <cell r="F1089">
            <v>540</v>
          </cell>
        </row>
        <row r="1090">
          <cell r="B1090" t="str">
            <v>LSANZ4741</v>
          </cell>
          <cell r="C1090" t="str">
            <v>00504-0207</v>
          </cell>
          <cell r="D1090" t="str">
            <v>MA381 1A</v>
          </cell>
          <cell r="E1090" t="str">
            <v>SW28</v>
          </cell>
          <cell r="F1090">
            <v>660</v>
          </cell>
          <cell r="G1090">
            <v>5040</v>
          </cell>
        </row>
        <row r="1091">
          <cell r="B1091" t="str">
            <v>LSANZ4741</v>
          </cell>
          <cell r="C1091" t="str">
            <v>00504-0207</v>
          </cell>
          <cell r="D1091" t="str">
            <v>MA381 1A</v>
          </cell>
          <cell r="E1091" t="str">
            <v>SW28</v>
          </cell>
          <cell r="F1091">
            <v>660</v>
          </cell>
        </row>
        <row r="1092">
          <cell r="B1092" t="str">
            <v>LSANZ4741</v>
          </cell>
          <cell r="C1092" t="str">
            <v>00504-0207</v>
          </cell>
          <cell r="D1092" t="str">
            <v>MA381 1A</v>
          </cell>
          <cell r="E1092" t="str">
            <v>SW28</v>
          </cell>
          <cell r="F1092">
            <v>660</v>
          </cell>
        </row>
        <row r="1094">
          <cell r="B1094" t="str">
            <v>CAR2266</v>
          </cell>
          <cell r="C1094" t="str">
            <v>450YU</v>
          </cell>
          <cell r="D1094" t="str">
            <v>JA501 1A</v>
          </cell>
          <cell r="E1094" t="str">
            <v>BW41</v>
          </cell>
          <cell r="F1094">
            <v>240</v>
          </cell>
          <cell r="G1094">
            <v>1066</v>
          </cell>
        </row>
        <row r="1095">
          <cell r="B1095" t="str">
            <v>CAR2266</v>
          </cell>
          <cell r="C1095" t="str">
            <v>450YU</v>
          </cell>
          <cell r="D1095" t="str">
            <v>JA501 1A</v>
          </cell>
          <cell r="E1095" t="str">
            <v>BW41</v>
          </cell>
          <cell r="F1095">
            <v>240</v>
          </cell>
        </row>
        <row r="1096">
          <cell r="B1096" t="str">
            <v>CAR2266</v>
          </cell>
          <cell r="C1096" t="str">
            <v>450YU</v>
          </cell>
          <cell r="D1096" t="str">
            <v>JA501 1A</v>
          </cell>
          <cell r="E1096" t="str">
            <v>BW41</v>
          </cell>
          <cell r="F1096">
            <v>176</v>
          </cell>
        </row>
        <row r="1097">
          <cell r="B1097" t="str">
            <v>CAR2266</v>
          </cell>
          <cell r="C1097" t="str">
            <v>450YU</v>
          </cell>
          <cell r="D1097" t="str">
            <v>JA501 1A</v>
          </cell>
          <cell r="E1097" t="str">
            <v>BW41</v>
          </cell>
          <cell r="F1097">
            <v>38</v>
          </cell>
        </row>
        <row r="1098">
          <cell r="B1098" t="str">
            <v>CAR2265Recut</v>
          </cell>
          <cell r="C1098" t="str">
            <v>450YU</v>
          </cell>
          <cell r="D1098" t="str">
            <v>JA501 1A</v>
          </cell>
          <cell r="E1098" t="str">
            <v>SW55</v>
          </cell>
          <cell r="F1098">
            <v>26</v>
          </cell>
        </row>
        <row r="1099">
          <cell r="B1099" t="str">
            <v>CAR2265Recut</v>
          </cell>
          <cell r="C1099" t="str">
            <v>450YU</v>
          </cell>
          <cell r="D1099" t="str">
            <v>JA501 1A</v>
          </cell>
          <cell r="E1099" t="str">
            <v>SW55</v>
          </cell>
          <cell r="F1099">
            <v>14</v>
          </cell>
        </row>
        <row r="1100">
          <cell r="B1100" t="str">
            <v>CAR2265Recut</v>
          </cell>
          <cell r="C1100" t="str">
            <v>450YU</v>
          </cell>
          <cell r="D1100" t="str">
            <v>JA501 1A</v>
          </cell>
          <cell r="E1100" t="str">
            <v>SW55</v>
          </cell>
          <cell r="F1100">
            <v>16</v>
          </cell>
        </row>
        <row r="1102">
          <cell r="B1102" t="str">
            <v>CAR2269</v>
          </cell>
          <cell r="C1102" t="str">
            <v>700/1031</v>
          </cell>
          <cell r="D1102" t="str">
            <v>MA107 1C</v>
          </cell>
          <cell r="E1102" t="str">
            <v>SW11</v>
          </cell>
          <cell r="F1102">
            <v>260</v>
          </cell>
          <cell r="G1102">
            <v>5078</v>
          </cell>
        </row>
        <row r="1103">
          <cell r="B1103" t="str">
            <v>CAR2269</v>
          </cell>
          <cell r="C1103" t="str">
            <v>700/1031</v>
          </cell>
          <cell r="D1103" t="str">
            <v>MA107 1C</v>
          </cell>
          <cell r="E1103" t="str">
            <v>SW11</v>
          </cell>
          <cell r="F1103">
            <v>600</v>
          </cell>
        </row>
        <row r="1104">
          <cell r="B1104" t="str">
            <v>CAR2269</v>
          </cell>
          <cell r="C1104" t="str">
            <v>700/1031</v>
          </cell>
          <cell r="D1104" t="str">
            <v>MA107 1C</v>
          </cell>
          <cell r="E1104" t="str">
            <v>SW11</v>
          </cell>
          <cell r="F1104">
            <v>600</v>
          </cell>
        </row>
        <row r="1105">
          <cell r="B1105" t="str">
            <v>CAR2269</v>
          </cell>
          <cell r="C1105" t="str">
            <v>700/1031</v>
          </cell>
          <cell r="D1105" t="str">
            <v>MA107 1C</v>
          </cell>
          <cell r="E1105" t="str">
            <v>SW11</v>
          </cell>
          <cell r="F1105">
            <v>600</v>
          </cell>
        </row>
        <row r="1106">
          <cell r="B1106" t="str">
            <v>CAR2269</v>
          </cell>
          <cell r="C1106" t="str">
            <v>700/1031</v>
          </cell>
          <cell r="D1106" t="str">
            <v>MA107 1C</v>
          </cell>
          <cell r="E1106" t="str">
            <v>SW11</v>
          </cell>
          <cell r="F1106">
            <v>620</v>
          </cell>
          <cell r="G1106">
            <v>5100</v>
          </cell>
        </row>
        <row r="1107">
          <cell r="B1107" t="str">
            <v>CAR2269</v>
          </cell>
          <cell r="C1107" t="str">
            <v>700/1031</v>
          </cell>
          <cell r="D1107" t="str">
            <v>MA107 1C</v>
          </cell>
          <cell r="E1107" t="str">
            <v>SW11</v>
          </cell>
          <cell r="F1107">
            <v>620</v>
          </cell>
        </row>
        <row r="1108">
          <cell r="B1108" t="str">
            <v>CAR2269</v>
          </cell>
          <cell r="C1108" t="str">
            <v>700/1031</v>
          </cell>
          <cell r="D1108" t="str">
            <v>MA107 1C</v>
          </cell>
          <cell r="E1108" t="str">
            <v>SW11</v>
          </cell>
          <cell r="F1108">
            <v>620</v>
          </cell>
        </row>
        <row r="1109">
          <cell r="B1109" t="str">
            <v>CAR2269</v>
          </cell>
          <cell r="C1109" t="str">
            <v>700/1031</v>
          </cell>
          <cell r="D1109" t="str">
            <v>MA107 1C</v>
          </cell>
          <cell r="E1109" t="str">
            <v>SW11</v>
          </cell>
          <cell r="F1109">
            <v>600</v>
          </cell>
        </row>
        <row r="1110">
          <cell r="B1110" t="str">
            <v>CAR2269</v>
          </cell>
          <cell r="C1110" t="str">
            <v>700/1031</v>
          </cell>
          <cell r="D1110" t="str">
            <v>MA107 1C</v>
          </cell>
          <cell r="E1110" t="str">
            <v>SW11</v>
          </cell>
          <cell r="F1110">
            <v>558</v>
          </cell>
        </row>
        <row r="1111">
          <cell r="B1111" t="str">
            <v>CAR2271</v>
          </cell>
          <cell r="C1111" t="str">
            <v>700/1031</v>
          </cell>
          <cell r="D1111" t="str">
            <v>MA107 1C</v>
          </cell>
          <cell r="E1111" t="str">
            <v>SW11</v>
          </cell>
          <cell r="F1111">
            <v>200</v>
          </cell>
          <cell r="G1111">
            <v>5100</v>
          </cell>
        </row>
        <row r="1112">
          <cell r="B1112" t="str">
            <v>CAR2271</v>
          </cell>
          <cell r="C1112" t="str">
            <v>700/1031</v>
          </cell>
          <cell r="D1112" t="str">
            <v>MA107 1C</v>
          </cell>
          <cell r="E1112" t="str">
            <v>SW11</v>
          </cell>
          <cell r="F1112">
            <v>600</v>
          </cell>
        </row>
        <row r="1113">
          <cell r="B1113" t="str">
            <v>CAR2271</v>
          </cell>
          <cell r="C1113" t="str">
            <v>700/1031</v>
          </cell>
          <cell r="D1113" t="str">
            <v>MA107 1C</v>
          </cell>
          <cell r="E1113" t="str">
            <v>SW11</v>
          </cell>
          <cell r="F1113">
            <v>600</v>
          </cell>
        </row>
        <row r="1114">
          <cell r="B1114" t="str">
            <v>CAR2271</v>
          </cell>
          <cell r="C1114" t="str">
            <v>700/1031</v>
          </cell>
          <cell r="D1114" t="str">
            <v>MA107 1C</v>
          </cell>
          <cell r="E1114" t="str">
            <v>SW11</v>
          </cell>
          <cell r="F1114">
            <v>600</v>
          </cell>
        </row>
        <row r="1115">
          <cell r="B1115" t="str">
            <v>CAR2271</v>
          </cell>
          <cell r="C1115" t="str">
            <v>700/1031</v>
          </cell>
          <cell r="D1115" t="str">
            <v>MA107 1C</v>
          </cell>
          <cell r="E1115" t="str">
            <v>SW11</v>
          </cell>
          <cell r="F1115">
            <v>620</v>
          </cell>
        </row>
        <row r="1116">
          <cell r="B1116" t="str">
            <v>CAR2271</v>
          </cell>
          <cell r="C1116" t="str">
            <v>700/1031</v>
          </cell>
          <cell r="D1116" t="str">
            <v>MA107 1C</v>
          </cell>
          <cell r="E1116" t="str">
            <v>SW11</v>
          </cell>
          <cell r="F1116">
            <v>620</v>
          </cell>
        </row>
        <row r="1117">
          <cell r="B1117" t="str">
            <v>CAR2271</v>
          </cell>
          <cell r="C1117" t="str">
            <v>700/1031</v>
          </cell>
          <cell r="D1117" t="str">
            <v>MA107 1C</v>
          </cell>
          <cell r="E1117" t="str">
            <v>SW11</v>
          </cell>
          <cell r="F1117">
            <v>620</v>
          </cell>
        </row>
        <row r="1118">
          <cell r="B1118" t="str">
            <v>CAR2271</v>
          </cell>
          <cell r="C1118" t="str">
            <v>700/1031</v>
          </cell>
          <cell r="D1118" t="str">
            <v>MA107 1C</v>
          </cell>
          <cell r="E1118" t="str">
            <v>SW11</v>
          </cell>
          <cell r="F1118">
            <v>620</v>
          </cell>
        </row>
        <row r="1119">
          <cell r="B1119" t="str">
            <v>CAR2271</v>
          </cell>
          <cell r="C1119" t="str">
            <v>700/1031</v>
          </cell>
          <cell r="D1119" t="str">
            <v>MA107 1C</v>
          </cell>
          <cell r="E1119" t="str">
            <v>SW11</v>
          </cell>
          <cell r="F1119">
            <v>620</v>
          </cell>
        </row>
        <row r="1120">
          <cell r="B1120" t="str">
            <v>CAR2272</v>
          </cell>
          <cell r="C1120" t="str">
            <v>700/1031</v>
          </cell>
          <cell r="D1120" t="str">
            <v>MA107 1C</v>
          </cell>
          <cell r="E1120" t="str">
            <v>SW11</v>
          </cell>
          <cell r="F1120">
            <v>140</v>
          </cell>
          <cell r="G1120">
            <v>5086</v>
          </cell>
        </row>
        <row r="1121">
          <cell r="B1121" t="str">
            <v>CAR2272</v>
          </cell>
          <cell r="C1121" t="str">
            <v>700/1031</v>
          </cell>
          <cell r="D1121" t="str">
            <v>MA107 1C</v>
          </cell>
          <cell r="E1121" t="str">
            <v>SW11</v>
          </cell>
          <cell r="F1121">
            <v>660</v>
          </cell>
        </row>
        <row r="1122">
          <cell r="B1122" t="str">
            <v>CAR2272</v>
          </cell>
          <cell r="C1122" t="str">
            <v>700/1031</v>
          </cell>
          <cell r="D1122" t="str">
            <v>MA107 1C</v>
          </cell>
          <cell r="E1122" t="str">
            <v>SW11</v>
          </cell>
          <cell r="F1122">
            <v>660</v>
          </cell>
        </row>
        <row r="1124">
          <cell r="B1124" t="str">
            <v>CAR2253A</v>
          </cell>
          <cell r="C1124" t="str">
            <v>710/01012</v>
          </cell>
          <cell r="D1124" t="str">
            <v>MA204 1B</v>
          </cell>
          <cell r="E1124" t="str">
            <v>Rigid</v>
          </cell>
          <cell r="F1124">
            <v>140</v>
          </cell>
          <cell r="G1124">
            <v>5076</v>
          </cell>
        </row>
        <row r="1125">
          <cell r="B1125" t="str">
            <v>CAR2253A</v>
          </cell>
          <cell r="C1125" t="str">
            <v>710/01012</v>
          </cell>
          <cell r="D1125" t="str">
            <v>MA204 1B</v>
          </cell>
          <cell r="E1125" t="str">
            <v>Rigid</v>
          </cell>
          <cell r="F1125">
            <v>660</v>
          </cell>
        </row>
        <row r="1126">
          <cell r="B1126" t="str">
            <v>CAR2253A</v>
          </cell>
          <cell r="C1126" t="str">
            <v>710/01012</v>
          </cell>
          <cell r="D1126" t="str">
            <v>MA204 1B</v>
          </cell>
          <cell r="E1126" t="str">
            <v>Rigid</v>
          </cell>
          <cell r="F1126">
            <v>660</v>
          </cell>
        </row>
        <row r="1127">
          <cell r="B1127" t="str">
            <v>CAR2253A</v>
          </cell>
          <cell r="C1127" t="str">
            <v>710/01012</v>
          </cell>
          <cell r="D1127" t="str">
            <v>MA204 1B</v>
          </cell>
          <cell r="E1127" t="str">
            <v>Rigid</v>
          </cell>
          <cell r="F1127">
            <v>660</v>
          </cell>
        </row>
        <row r="1128">
          <cell r="B1128" t="str">
            <v>CAR2253A</v>
          </cell>
          <cell r="C1128" t="str">
            <v>710/01012</v>
          </cell>
          <cell r="D1128" t="str">
            <v>MA204 1B</v>
          </cell>
          <cell r="E1128" t="str">
            <v>Rigid</v>
          </cell>
          <cell r="F1128">
            <v>682</v>
          </cell>
        </row>
        <row r="1129">
          <cell r="B1129" t="str">
            <v>CAR2253A</v>
          </cell>
          <cell r="C1129" t="str">
            <v>710/01012</v>
          </cell>
          <cell r="D1129" t="str">
            <v>MA204 1B</v>
          </cell>
          <cell r="E1129" t="str">
            <v>Rigid</v>
          </cell>
          <cell r="F1129">
            <v>682</v>
          </cell>
        </row>
        <row r="1130">
          <cell r="B1130" t="str">
            <v>CAR2253A</v>
          </cell>
          <cell r="C1130" t="str">
            <v>710/01012</v>
          </cell>
          <cell r="D1130" t="str">
            <v>MA204 1B</v>
          </cell>
          <cell r="E1130" t="str">
            <v>Rigid</v>
          </cell>
          <cell r="F1130">
            <v>682</v>
          </cell>
        </row>
        <row r="1131">
          <cell r="B1131" t="str">
            <v>CAR2253A</v>
          </cell>
          <cell r="C1131" t="str">
            <v>710/01012</v>
          </cell>
          <cell r="D1131" t="str">
            <v>MA204 1B</v>
          </cell>
          <cell r="E1131" t="str">
            <v>Rigid</v>
          </cell>
          <cell r="F1131">
            <v>600</v>
          </cell>
        </row>
        <row r="1132">
          <cell r="B1132" t="str">
            <v>CAR2253A</v>
          </cell>
          <cell r="C1132" t="str">
            <v>710/01012</v>
          </cell>
          <cell r="D1132" t="str">
            <v>MA204 1B</v>
          </cell>
          <cell r="E1132" t="str">
            <v>Rigid</v>
          </cell>
          <cell r="F1132">
            <v>310</v>
          </cell>
        </row>
        <row r="1133">
          <cell r="B1133" t="str">
            <v>CAR2270</v>
          </cell>
          <cell r="C1133" t="str">
            <v>700 PB</v>
          </cell>
          <cell r="D1133" t="str">
            <v>MA107 0A</v>
          </cell>
          <cell r="E1133" t="str">
            <v>SW54</v>
          </cell>
          <cell r="F1133">
            <v>100</v>
          </cell>
          <cell r="G1133">
            <v>10154</v>
          </cell>
        </row>
        <row r="1134">
          <cell r="B1134" t="str">
            <v>CAR2270</v>
          </cell>
          <cell r="C1134" t="str">
            <v>700 PB</v>
          </cell>
          <cell r="D1134" t="str">
            <v>MA107 0A</v>
          </cell>
          <cell r="E1134" t="str">
            <v>SW54</v>
          </cell>
          <cell r="F1134">
            <v>660</v>
          </cell>
        </row>
        <row r="1135">
          <cell r="B1135" t="str">
            <v>CAR2270</v>
          </cell>
          <cell r="C1135" t="str">
            <v>700 PB</v>
          </cell>
          <cell r="D1135" t="str">
            <v>MA107 0A</v>
          </cell>
          <cell r="E1135" t="str">
            <v>SW54</v>
          </cell>
          <cell r="F1135">
            <v>660</v>
          </cell>
        </row>
        <row r="1136">
          <cell r="B1136" t="str">
            <v>CAR2270</v>
          </cell>
          <cell r="C1136" t="str">
            <v>700 PB</v>
          </cell>
          <cell r="D1136" t="str">
            <v>MA107 0A</v>
          </cell>
          <cell r="E1136" t="str">
            <v>SW54</v>
          </cell>
          <cell r="F1136">
            <v>660</v>
          </cell>
        </row>
        <row r="1137">
          <cell r="B1137" t="str">
            <v>CAR2270</v>
          </cell>
          <cell r="C1137" t="str">
            <v>700 PB</v>
          </cell>
          <cell r="D1137" t="str">
            <v>MA107 0A</v>
          </cell>
          <cell r="E1137" t="str">
            <v>SW54</v>
          </cell>
          <cell r="F1137">
            <v>660</v>
          </cell>
        </row>
        <row r="1138">
          <cell r="B1138" t="str">
            <v>CAR2270</v>
          </cell>
          <cell r="C1138" t="str">
            <v>700 PB</v>
          </cell>
          <cell r="D1138" t="str">
            <v>MA107 0A</v>
          </cell>
          <cell r="E1138" t="str">
            <v>SW54</v>
          </cell>
          <cell r="F1138">
            <v>660</v>
          </cell>
        </row>
        <row r="1139">
          <cell r="B1139" t="str">
            <v>CAR2270</v>
          </cell>
          <cell r="C1139" t="str">
            <v>700 PB</v>
          </cell>
          <cell r="D1139" t="str">
            <v>MA107 0A</v>
          </cell>
          <cell r="E1139" t="str">
            <v>SW54</v>
          </cell>
          <cell r="F1139">
            <v>660</v>
          </cell>
        </row>
        <row r="1140">
          <cell r="B1140" t="str">
            <v>CAR2270</v>
          </cell>
          <cell r="C1140" t="str">
            <v>700 PB</v>
          </cell>
          <cell r="D1140" t="str">
            <v>MA107 0A</v>
          </cell>
          <cell r="E1140" t="str">
            <v>SW54</v>
          </cell>
          <cell r="F1140">
            <v>682</v>
          </cell>
        </row>
        <row r="1141">
          <cell r="B1141" t="str">
            <v>CAR2270</v>
          </cell>
          <cell r="C1141" t="str">
            <v>700 PB</v>
          </cell>
          <cell r="D1141" t="str">
            <v>MA107 0A</v>
          </cell>
          <cell r="E1141" t="str">
            <v>SW54</v>
          </cell>
          <cell r="F1141">
            <v>682</v>
          </cell>
        </row>
        <row r="1142">
          <cell r="B1142" t="str">
            <v>CAR2270</v>
          </cell>
          <cell r="C1142" t="str">
            <v>700 PB</v>
          </cell>
          <cell r="D1142" t="str">
            <v>MA107 0A</v>
          </cell>
          <cell r="E1142" t="str">
            <v>SW54</v>
          </cell>
          <cell r="F1142">
            <v>682</v>
          </cell>
        </row>
        <row r="1143">
          <cell r="B1143" t="str">
            <v>CAR2270</v>
          </cell>
          <cell r="C1143" t="str">
            <v>700 PB</v>
          </cell>
          <cell r="D1143" t="str">
            <v>MA107 0A</v>
          </cell>
          <cell r="E1143" t="str">
            <v>SW54</v>
          </cell>
          <cell r="F1143">
            <v>682</v>
          </cell>
        </row>
        <row r="1144">
          <cell r="B1144" t="str">
            <v>CAR2270</v>
          </cell>
          <cell r="C1144" t="str">
            <v>700 PB</v>
          </cell>
          <cell r="D1144" t="str">
            <v>MA107 0A</v>
          </cell>
          <cell r="E1144" t="str">
            <v>SW54</v>
          </cell>
          <cell r="F1144">
            <v>682</v>
          </cell>
        </row>
        <row r="1145">
          <cell r="B1145" t="str">
            <v>CAR2270</v>
          </cell>
          <cell r="C1145" t="str">
            <v>700 PB</v>
          </cell>
          <cell r="D1145" t="str">
            <v>MA107 0A</v>
          </cell>
          <cell r="E1145" t="str">
            <v>SW54</v>
          </cell>
          <cell r="F1145">
            <v>682</v>
          </cell>
        </row>
        <row r="1146">
          <cell r="B1146" t="str">
            <v>CAR2270</v>
          </cell>
          <cell r="C1146" t="str">
            <v>700 PB</v>
          </cell>
          <cell r="D1146" t="str">
            <v>MA107 0A</v>
          </cell>
          <cell r="E1146" t="str">
            <v>SW54</v>
          </cell>
          <cell r="F1146">
            <v>660</v>
          </cell>
        </row>
        <row r="1147">
          <cell r="B1147" t="str">
            <v>CAR2270</v>
          </cell>
          <cell r="C1147" t="str">
            <v>700 PB</v>
          </cell>
          <cell r="D1147" t="str">
            <v>MA107 0A</v>
          </cell>
          <cell r="E1147" t="str">
            <v>SW54</v>
          </cell>
          <cell r="F1147">
            <v>660</v>
          </cell>
        </row>
        <row r="1148">
          <cell r="B1148" t="str">
            <v>CAR2270</v>
          </cell>
          <cell r="C1148" t="str">
            <v>700 PB</v>
          </cell>
          <cell r="D1148" t="str">
            <v>MA107 0A</v>
          </cell>
          <cell r="E1148" t="str">
            <v>SW54</v>
          </cell>
          <cell r="F1148">
            <v>682</v>
          </cell>
        </row>
        <row r="1149">
          <cell r="B1149" t="str">
            <v>MUS2042</v>
          </cell>
          <cell r="C1149" t="str">
            <v>111-Tramper</v>
          </cell>
          <cell r="D1149" t="str">
            <v>MA444 0A</v>
          </cell>
          <cell r="E1149" t="str">
            <v>SW44</v>
          </cell>
          <cell r="F1149">
            <v>240</v>
          </cell>
          <cell r="G1149">
            <v>2050</v>
          </cell>
        </row>
        <row r="1150">
          <cell r="B1150" t="str">
            <v>MUS2042</v>
          </cell>
          <cell r="C1150" t="str">
            <v>111-Tramper</v>
          </cell>
          <cell r="D1150" t="str">
            <v>MA444 0A</v>
          </cell>
          <cell r="E1150" t="str">
            <v>SW44</v>
          </cell>
          <cell r="F1150">
            <v>600</v>
          </cell>
        </row>
        <row r="1151">
          <cell r="B1151" t="str">
            <v>MUS2042</v>
          </cell>
          <cell r="C1151" t="str">
            <v>111-Tramper</v>
          </cell>
          <cell r="D1151" t="str">
            <v>MA444 0A</v>
          </cell>
          <cell r="E1151" t="str">
            <v>SW44</v>
          </cell>
          <cell r="F1151">
            <v>620</v>
          </cell>
        </row>
        <row r="1152">
          <cell r="B1152" t="str">
            <v>MUS2042</v>
          </cell>
          <cell r="C1152" t="str">
            <v>111-Tramper</v>
          </cell>
          <cell r="D1152" t="str">
            <v>MA444 0A</v>
          </cell>
          <cell r="E1152" t="str">
            <v>SW44</v>
          </cell>
          <cell r="F1152">
            <v>372</v>
          </cell>
        </row>
        <row r="1153">
          <cell r="B1153" t="str">
            <v>MUS2042</v>
          </cell>
          <cell r="C1153" t="str">
            <v>111-Tramper</v>
          </cell>
          <cell r="D1153" t="str">
            <v>MA444 0A</v>
          </cell>
          <cell r="E1153" t="str">
            <v>SW44</v>
          </cell>
          <cell r="F1153">
            <v>144</v>
          </cell>
        </row>
        <row r="1154">
          <cell r="B1154" t="str">
            <v>MUS2042</v>
          </cell>
          <cell r="C1154" t="str">
            <v>111-Tramper</v>
          </cell>
          <cell r="D1154" t="str">
            <v>MA444 0A</v>
          </cell>
          <cell r="E1154" t="str">
            <v>SW44</v>
          </cell>
          <cell r="F1154">
            <v>44</v>
          </cell>
        </row>
        <row r="1155">
          <cell r="B1155" t="str">
            <v>MUS2042</v>
          </cell>
          <cell r="C1155" t="str">
            <v>111-Tramper</v>
          </cell>
          <cell r="D1155" t="str">
            <v>MA444 0A</v>
          </cell>
          <cell r="E1155" t="str">
            <v>SW44</v>
          </cell>
          <cell r="F1155">
            <v>30</v>
          </cell>
        </row>
        <row r="1156">
          <cell r="B1156" t="str">
            <v>MUS2043</v>
          </cell>
          <cell r="C1156" t="str">
            <v>111-Tramper</v>
          </cell>
          <cell r="D1156" t="str">
            <v>MA444 0A</v>
          </cell>
          <cell r="E1156" t="str">
            <v>SW45</v>
          </cell>
          <cell r="F1156">
            <v>399</v>
          </cell>
          <cell r="G1156">
            <v>7151</v>
          </cell>
        </row>
        <row r="1157">
          <cell r="B1157" t="str">
            <v>MUS2043</v>
          </cell>
          <cell r="C1157" t="str">
            <v>111-Tramper</v>
          </cell>
          <cell r="D1157" t="str">
            <v>MA444 0A</v>
          </cell>
          <cell r="E1157" t="str">
            <v>SW45</v>
          </cell>
          <cell r="F1157">
            <v>720</v>
          </cell>
        </row>
        <row r="1158">
          <cell r="B1158" t="str">
            <v>MUS2043</v>
          </cell>
          <cell r="C1158" t="str">
            <v>111-Tramper</v>
          </cell>
          <cell r="D1158" t="str">
            <v>MA444 0A</v>
          </cell>
          <cell r="E1158" t="str">
            <v>SW45</v>
          </cell>
          <cell r="F1158">
            <v>720</v>
          </cell>
        </row>
        <row r="1159">
          <cell r="B1159" t="str">
            <v>MUS2043</v>
          </cell>
          <cell r="C1159" t="str">
            <v>111-Tramper</v>
          </cell>
          <cell r="D1159" t="str">
            <v>MA444 0A</v>
          </cell>
          <cell r="E1159" t="str">
            <v>SW45</v>
          </cell>
          <cell r="F1159">
            <v>720</v>
          </cell>
        </row>
        <row r="1160">
          <cell r="B1160" t="str">
            <v>MUS2043</v>
          </cell>
          <cell r="C1160" t="str">
            <v>111-Tramper</v>
          </cell>
          <cell r="D1160" t="str">
            <v>MA444 0A</v>
          </cell>
          <cell r="E1160" t="str">
            <v>SW45</v>
          </cell>
          <cell r="F1160">
            <v>720</v>
          </cell>
        </row>
        <row r="1161">
          <cell r="B1161" t="str">
            <v>MUS2043</v>
          </cell>
          <cell r="C1161" t="str">
            <v>111-Tramper</v>
          </cell>
          <cell r="D1161" t="str">
            <v>MA444 0A</v>
          </cell>
          <cell r="E1161" t="str">
            <v>SW45</v>
          </cell>
          <cell r="F1161">
            <v>744</v>
          </cell>
        </row>
        <row r="1162">
          <cell r="B1162" t="str">
            <v>MUS2043</v>
          </cell>
          <cell r="C1162" t="str">
            <v>111-Tramper</v>
          </cell>
          <cell r="D1162" t="str">
            <v>MA444 0A</v>
          </cell>
          <cell r="E1162" t="str">
            <v>SW45</v>
          </cell>
          <cell r="F1162">
            <v>744</v>
          </cell>
        </row>
        <row r="1163">
          <cell r="B1163" t="str">
            <v>MUS2043</v>
          </cell>
          <cell r="C1163" t="str">
            <v>111-Tramper</v>
          </cell>
          <cell r="D1163" t="str">
            <v>MA444 0A</v>
          </cell>
          <cell r="E1163" t="str">
            <v>SW45</v>
          </cell>
          <cell r="F1163">
            <v>744</v>
          </cell>
        </row>
        <row r="1164">
          <cell r="B1164" t="str">
            <v>MUS2043</v>
          </cell>
          <cell r="C1164" t="str">
            <v>111-Tramper</v>
          </cell>
          <cell r="D1164" t="str">
            <v>MA444 0A</v>
          </cell>
          <cell r="E1164" t="str">
            <v>SW45</v>
          </cell>
          <cell r="F1164">
            <v>744</v>
          </cell>
        </row>
        <row r="1165">
          <cell r="B1165" t="str">
            <v>MUS2043</v>
          </cell>
          <cell r="C1165" t="str">
            <v>111-Tramper</v>
          </cell>
          <cell r="D1165" t="str">
            <v>MA444 0A</v>
          </cell>
          <cell r="E1165" t="str">
            <v>SW45</v>
          </cell>
          <cell r="F1165">
            <v>775</v>
          </cell>
        </row>
        <row r="1166">
          <cell r="B1166" t="str">
            <v>MUS2043</v>
          </cell>
          <cell r="C1166" t="str">
            <v>111-Tramper</v>
          </cell>
          <cell r="D1166" t="str">
            <v>MA444 0A</v>
          </cell>
          <cell r="E1166" t="str">
            <v>SW45</v>
          </cell>
          <cell r="F1166">
            <v>121</v>
          </cell>
        </row>
        <row r="1167">
          <cell r="B1167" t="str">
            <v>MUS2044</v>
          </cell>
          <cell r="C1167" t="str">
            <v>112-Boots</v>
          </cell>
          <cell r="D1167" t="str">
            <v>MA445 0A</v>
          </cell>
          <cell r="E1167" t="str">
            <v>SW45</v>
          </cell>
          <cell r="F1167">
            <v>231</v>
          </cell>
          <cell r="G1167">
            <v>2031</v>
          </cell>
        </row>
        <row r="1168">
          <cell r="B1168" t="str">
            <v>MUS2044</v>
          </cell>
          <cell r="C1168" t="str">
            <v>112-Boots</v>
          </cell>
          <cell r="D1168" t="str">
            <v>MA445 0A</v>
          </cell>
          <cell r="E1168" t="str">
            <v>SW45</v>
          </cell>
          <cell r="F1168">
            <v>660</v>
          </cell>
        </row>
        <row r="1169">
          <cell r="B1169" t="str">
            <v>MUS2044</v>
          </cell>
          <cell r="C1169" t="str">
            <v>112-Boots</v>
          </cell>
          <cell r="D1169" t="str">
            <v>MA445 0A</v>
          </cell>
          <cell r="E1169" t="str">
            <v>SW45</v>
          </cell>
          <cell r="F1169">
            <v>660</v>
          </cell>
        </row>
        <row r="1170">
          <cell r="B1170" t="str">
            <v>MUS2044</v>
          </cell>
          <cell r="C1170" t="str">
            <v>112-Boots</v>
          </cell>
          <cell r="D1170" t="str">
            <v>MA445 0A</v>
          </cell>
          <cell r="E1170" t="str">
            <v>SW45</v>
          </cell>
          <cell r="F1170">
            <v>403</v>
          </cell>
        </row>
        <row r="1171">
          <cell r="B1171" t="str">
            <v>MUS2044</v>
          </cell>
          <cell r="C1171" t="str">
            <v>112-Boots</v>
          </cell>
          <cell r="D1171" t="str">
            <v>MA445 0A</v>
          </cell>
          <cell r="E1171" t="str">
            <v>SW45</v>
          </cell>
          <cell r="F1171">
            <v>77</v>
          </cell>
        </row>
        <row r="1172">
          <cell r="B1172" t="str">
            <v>LSE5022</v>
          </cell>
          <cell r="C1172" t="str">
            <v>521-02-16</v>
          </cell>
          <cell r="D1172" t="str">
            <v>MA362 1A</v>
          </cell>
          <cell r="E1172" t="str">
            <v>SW39</v>
          </cell>
          <cell r="F1172">
            <v>660</v>
          </cell>
          <cell r="G1172">
            <v>5940</v>
          </cell>
        </row>
        <row r="1173">
          <cell r="B1173" t="str">
            <v>LSE5022</v>
          </cell>
          <cell r="C1173" t="str">
            <v>521-02-16</v>
          </cell>
          <cell r="D1173" t="str">
            <v>MA362 1A</v>
          </cell>
          <cell r="E1173" t="str">
            <v>SW39</v>
          </cell>
          <cell r="F1173">
            <v>660</v>
          </cell>
        </row>
        <row r="1174">
          <cell r="B1174" t="str">
            <v>LSE5022</v>
          </cell>
          <cell r="C1174" t="str">
            <v>521-02-16</v>
          </cell>
          <cell r="D1174" t="str">
            <v>MA362 1A</v>
          </cell>
          <cell r="E1174" t="str">
            <v>SW39</v>
          </cell>
          <cell r="F1174">
            <v>660</v>
          </cell>
        </row>
        <row r="1175">
          <cell r="B1175" t="str">
            <v>LSE5022</v>
          </cell>
          <cell r="C1175" t="str">
            <v>521-02-16</v>
          </cell>
          <cell r="D1175" t="str">
            <v>MA362 1A</v>
          </cell>
          <cell r="E1175" t="str">
            <v>SW39</v>
          </cell>
          <cell r="F1175">
            <v>660</v>
          </cell>
        </row>
        <row r="1176">
          <cell r="B1176" t="str">
            <v>LSE5022</v>
          </cell>
          <cell r="C1176" t="str">
            <v>521-02-16</v>
          </cell>
          <cell r="D1176" t="str">
            <v>MA362 1A</v>
          </cell>
          <cell r="E1176" t="str">
            <v>SW39</v>
          </cell>
          <cell r="F1176">
            <v>660</v>
          </cell>
        </row>
        <row r="1177">
          <cell r="B1177" t="str">
            <v>LSE5022</v>
          </cell>
          <cell r="C1177" t="str">
            <v>521-02-16</v>
          </cell>
          <cell r="D1177" t="str">
            <v>MA362 1A</v>
          </cell>
          <cell r="E1177" t="str">
            <v>SW39</v>
          </cell>
          <cell r="F1177">
            <v>660</v>
          </cell>
        </row>
        <row r="1178">
          <cell r="B1178" t="str">
            <v>LSE5022</v>
          </cell>
          <cell r="C1178" t="str">
            <v>521-02-16</v>
          </cell>
          <cell r="D1178" t="str">
            <v>MA362 1A</v>
          </cell>
          <cell r="E1178" t="str">
            <v>SW39</v>
          </cell>
          <cell r="F1178">
            <v>660</v>
          </cell>
        </row>
        <row r="1179">
          <cell r="B1179" t="str">
            <v>LSE5022</v>
          </cell>
          <cell r="C1179" t="str">
            <v>521-02-16</v>
          </cell>
          <cell r="D1179" t="str">
            <v>MA362 1A</v>
          </cell>
          <cell r="E1179" t="str">
            <v>SW39</v>
          </cell>
          <cell r="F1179">
            <v>660</v>
          </cell>
        </row>
        <row r="1180">
          <cell r="B1180" t="str">
            <v>LSE5022</v>
          </cell>
          <cell r="C1180" t="str">
            <v>521-02-16</v>
          </cell>
          <cell r="D1180" t="str">
            <v>MA362 1A</v>
          </cell>
          <cell r="E1180" t="str">
            <v>SW39</v>
          </cell>
          <cell r="F1180">
            <v>660</v>
          </cell>
        </row>
        <row r="1181">
          <cell r="B1181" t="str">
            <v>LSE5042</v>
          </cell>
          <cell r="C1181" t="str">
            <v>521-02-16</v>
          </cell>
          <cell r="D1181" t="str">
            <v>MA362 1A</v>
          </cell>
          <cell r="E1181" t="str">
            <v>SW39</v>
          </cell>
          <cell r="F1181">
            <v>660</v>
          </cell>
          <cell r="G1181">
            <v>660</v>
          </cell>
        </row>
        <row r="1182">
          <cell r="B1182" t="str">
            <v>LSE5032</v>
          </cell>
          <cell r="C1182" t="str">
            <v>521-02-16</v>
          </cell>
          <cell r="D1182" t="str">
            <v>MA362 1A</v>
          </cell>
          <cell r="E1182" t="str">
            <v>SW39</v>
          </cell>
          <cell r="F1182">
            <v>660</v>
          </cell>
          <cell r="G1182">
            <v>1320</v>
          </cell>
        </row>
        <row r="1183">
          <cell r="B1183" t="str">
            <v>LSE5032</v>
          </cell>
          <cell r="C1183" t="str">
            <v>521-02-16</v>
          </cell>
          <cell r="D1183" t="str">
            <v>MA362 1A</v>
          </cell>
          <cell r="E1183" t="str">
            <v>SW39</v>
          </cell>
          <cell r="F1183">
            <v>660</v>
          </cell>
        </row>
        <row r="1184">
          <cell r="B1184" t="str">
            <v>LSE5031</v>
          </cell>
          <cell r="C1184" t="str">
            <v>521-02-16</v>
          </cell>
          <cell r="D1184" t="str">
            <v>MA362 1A</v>
          </cell>
          <cell r="E1184" t="str">
            <v>SW39</v>
          </cell>
          <cell r="F1184">
            <v>360</v>
          </cell>
          <cell r="G1184">
            <v>360</v>
          </cell>
        </row>
        <row r="1185">
          <cell r="B1185" t="str">
            <v>LSE5015</v>
          </cell>
          <cell r="C1185" t="str">
            <v>521-02-16</v>
          </cell>
          <cell r="D1185" t="str">
            <v>MA362 1A</v>
          </cell>
          <cell r="E1185" t="str">
            <v>SW39</v>
          </cell>
          <cell r="F1185">
            <v>660</v>
          </cell>
          <cell r="G1185">
            <v>3300</v>
          </cell>
        </row>
        <row r="1187">
          <cell r="B1187" t="str">
            <v>LSE4969</v>
          </cell>
          <cell r="C1187" t="str">
            <v>582-06-16</v>
          </cell>
          <cell r="D1187" t="str">
            <v>MA473 0B</v>
          </cell>
          <cell r="E1187" t="str">
            <v>SW49</v>
          </cell>
          <cell r="F1187">
            <v>660</v>
          </cell>
        </row>
        <row r="1188">
          <cell r="B1188" t="str">
            <v>LSE4972</v>
          </cell>
          <cell r="C1188" t="str">
            <v>582-06-02</v>
          </cell>
          <cell r="D1188" t="str">
            <v>MA473 0B</v>
          </cell>
          <cell r="E1188" t="str">
            <v>RW32</v>
          </cell>
          <cell r="F1188">
            <v>660</v>
          </cell>
          <cell r="G1188">
            <v>1980</v>
          </cell>
        </row>
        <row r="1189">
          <cell r="B1189" t="str">
            <v>LSE4972</v>
          </cell>
          <cell r="C1189" t="str">
            <v>582-06-02</v>
          </cell>
          <cell r="D1189" t="str">
            <v>MA473 0B</v>
          </cell>
          <cell r="E1189" t="str">
            <v>RW32</v>
          </cell>
          <cell r="F1189">
            <v>660</v>
          </cell>
        </row>
        <row r="1190">
          <cell r="B1190" t="str">
            <v>LSE4972</v>
          </cell>
          <cell r="C1190" t="str">
            <v>582-06-02</v>
          </cell>
          <cell r="D1190" t="str">
            <v>MA473 0B</v>
          </cell>
          <cell r="E1190" t="str">
            <v>RW32</v>
          </cell>
          <cell r="F1190">
            <v>660</v>
          </cell>
        </row>
        <row r="1191">
          <cell r="B1191" t="str">
            <v>LSE4982</v>
          </cell>
          <cell r="C1191" t="str">
            <v>582-06-02</v>
          </cell>
          <cell r="D1191" t="str">
            <v>MA473 0B</v>
          </cell>
          <cell r="E1191" t="str">
            <v>RW32</v>
          </cell>
          <cell r="F1191">
            <v>660</v>
          </cell>
          <cell r="G1191">
            <v>1980</v>
          </cell>
        </row>
        <row r="1192">
          <cell r="B1192" t="str">
            <v>LSE4982</v>
          </cell>
          <cell r="C1192" t="str">
            <v>582-06-02</v>
          </cell>
          <cell r="D1192" t="str">
            <v>MA473 0B</v>
          </cell>
          <cell r="E1192" t="str">
            <v>RW32</v>
          </cell>
          <cell r="F1192">
            <v>660</v>
          </cell>
        </row>
        <row r="1193">
          <cell r="B1193" t="str">
            <v>LSE4982</v>
          </cell>
          <cell r="C1193" t="str">
            <v>582-06-02</v>
          </cell>
          <cell r="D1193" t="str">
            <v>MA473 0B</v>
          </cell>
          <cell r="E1193" t="str">
            <v>RW32</v>
          </cell>
          <cell r="F1193">
            <v>660</v>
          </cell>
        </row>
        <row r="1194">
          <cell r="B1194" t="str">
            <v>LSE4980</v>
          </cell>
          <cell r="C1194" t="str">
            <v>582-06-16</v>
          </cell>
          <cell r="D1194" t="str">
            <v>MA473 0B</v>
          </cell>
          <cell r="E1194" t="str">
            <v>SW49</v>
          </cell>
          <cell r="F1194">
            <v>660</v>
          </cell>
          <cell r="G1194">
            <v>660</v>
          </cell>
        </row>
        <row r="1195">
          <cell r="B1195" t="str">
            <v>LSE4990</v>
          </cell>
          <cell r="C1195" t="str">
            <v>582-06-16</v>
          </cell>
          <cell r="D1195" t="str">
            <v>MA473 0B</v>
          </cell>
          <cell r="E1195" t="str">
            <v>SW49</v>
          </cell>
          <cell r="F1195">
            <v>660</v>
          </cell>
          <cell r="G1195">
            <v>660</v>
          </cell>
        </row>
        <row r="1196">
          <cell r="B1196" t="str">
            <v>LSE4992</v>
          </cell>
          <cell r="C1196" t="str">
            <v>582-06-02</v>
          </cell>
          <cell r="D1196" t="str">
            <v>MA473 0B</v>
          </cell>
          <cell r="E1196" t="str">
            <v>RW32</v>
          </cell>
          <cell r="F1196">
            <v>660</v>
          </cell>
          <cell r="G1196">
            <v>1980</v>
          </cell>
        </row>
        <row r="1197">
          <cell r="B1197" t="str">
            <v>LSE4992</v>
          </cell>
          <cell r="C1197" t="str">
            <v>582-06-02</v>
          </cell>
          <cell r="D1197" t="str">
            <v>MA473 0B</v>
          </cell>
          <cell r="E1197" t="str">
            <v>RW32</v>
          </cell>
          <cell r="F1197">
            <v>660</v>
          </cell>
        </row>
        <row r="1198">
          <cell r="B1198" t="str">
            <v>LSE4992</v>
          </cell>
          <cell r="C1198" t="str">
            <v>582-06-02</v>
          </cell>
          <cell r="D1198" t="str">
            <v>MA473 0B</v>
          </cell>
          <cell r="E1198" t="str">
            <v>RW32</v>
          </cell>
          <cell r="F1198">
            <v>660</v>
          </cell>
        </row>
        <row r="1199">
          <cell r="B1199" t="str">
            <v>LSE4995</v>
          </cell>
          <cell r="C1199" t="str">
            <v>582-06-02</v>
          </cell>
          <cell r="D1199" t="str">
            <v>MA473 0B</v>
          </cell>
          <cell r="E1199" t="str">
            <v>RW32</v>
          </cell>
          <cell r="F1199">
            <v>660</v>
          </cell>
          <cell r="G1199">
            <v>660</v>
          </cell>
        </row>
        <row r="1200">
          <cell r="B1200" t="str">
            <v>LSE4997</v>
          </cell>
          <cell r="C1200" t="str">
            <v>582-06-16</v>
          </cell>
          <cell r="D1200" t="str">
            <v>MA473 0B</v>
          </cell>
          <cell r="E1200" t="str">
            <v>SW49</v>
          </cell>
          <cell r="F1200">
            <v>660</v>
          </cell>
          <cell r="G1200">
            <v>1320</v>
          </cell>
        </row>
        <row r="1201">
          <cell r="B1201" t="str">
            <v>LSE4997</v>
          </cell>
          <cell r="C1201" t="str">
            <v>582-06-16</v>
          </cell>
          <cell r="D1201" t="str">
            <v>MA473 0B</v>
          </cell>
          <cell r="E1201" t="str">
            <v>SW49</v>
          </cell>
          <cell r="F1201">
            <v>660</v>
          </cell>
        </row>
        <row r="1202">
          <cell r="B1202" t="str">
            <v>LSE4988</v>
          </cell>
          <cell r="C1202" t="str">
            <v>522-02-02</v>
          </cell>
          <cell r="D1202" t="str">
            <v>MA363 1B</v>
          </cell>
          <cell r="E1202" t="str">
            <v>RW20</v>
          </cell>
          <cell r="F1202">
            <v>660</v>
          </cell>
          <cell r="G1202">
            <v>660</v>
          </cell>
        </row>
        <row r="1203">
          <cell r="B1203" t="str">
            <v>LSE5003</v>
          </cell>
          <cell r="C1203" t="str">
            <v>523-02-02</v>
          </cell>
          <cell r="D1203" t="str">
            <v>MA438 0A</v>
          </cell>
          <cell r="E1203" t="str">
            <v>RW20</v>
          </cell>
          <cell r="F1203">
            <v>660</v>
          </cell>
          <cell r="G1203">
            <v>660</v>
          </cell>
        </row>
        <row r="1204">
          <cell r="B1204" t="str">
            <v>LSE5012</v>
          </cell>
          <cell r="C1204" t="str">
            <v>523-02-75</v>
          </cell>
          <cell r="D1204" t="str">
            <v>MA438 0A</v>
          </cell>
          <cell r="E1204" t="str">
            <v>SB15</v>
          </cell>
          <cell r="F1204">
            <v>660</v>
          </cell>
          <cell r="G1204">
            <v>1320</v>
          </cell>
        </row>
        <row r="1205">
          <cell r="B1205" t="str">
            <v>LSE5012</v>
          </cell>
          <cell r="C1205" t="str">
            <v>523-02-75</v>
          </cell>
          <cell r="D1205" t="str">
            <v>MA438 0A</v>
          </cell>
          <cell r="E1205" t="str">
            <v>SB15</v>
          </cell>
          <cell r="F1205">
            <v>660</v>
          </cell>
        </row>
        <row r="1206">
          <cell r="B1206" t="str">
            <v>LSE5007</v>
          </cell>
          <cell r="C1206" t="str">
            <v>523-02-75</v>
          </cell>
          <cell r="D1206" t="str">
            <v>MA438 0A</v>
          </cell>
          <cell r="E1206" t="str">
            <v>SB15</v>
          </cell>
          <cell r="F1206">
            <v>660</v>
          </cell>
          <cell r="G1206">
            <v>660</v>
          </cell>
        </row>
        <row r="1207">
          <cell r="B1207" t="str">
            <v>LSE4978</v>
          </cell>
          <cell r="C1207" t="str">
            <v>575-02-02</v>
          </cell>
          <cell r="D1207" t="str">
            <v>WA484 0A</v>
          </cell>
          <cell r="E1207" t="str">
            <v>RW20</v>
          </cell>
          <cell r="F1207">
            <v>660</v>
          </cell>
          <cell r="G1207">
            <v>660</v>
          </cell>
        </row>
        <row r="1208">
          <cell r="B1208" t="str">
            <v>LSE4987</v>
          </cell>
          <cell r="C1208" t="str">
            <v>575-02-02</v>
          </cell>
          <cell r="D1208" t="str">
            <v>WA484 0A</v>
          </cell>
          <cell r="E1208" t="str">
            <v>RW20</v>
          </cell>
          <cell r="F1208">
            <v>660</v>
          </cell>
          <cell r="G1208">
            <v>660</v>
          </cell>
        </row>
        <row r="1209">
          <cell r="B1209" t="str">
            <v>LSE5001</v>
          </cell>
          <cell r="C1209" t="str">
            <v>575-02-02</v>
          </cell>
          <cell r="D1209" t="str">
            <v>WA484 0A</v>
          </cell>
          <cell r="E1209" t="str">
            <v>RW20</v>
          </cell>
          <cell r="F1209">
            <v>660</v>
          </cell>
          <cell r="G1209">
            <v>660</v>
          </cell>
        </row>
        <row r="1210">
          <cell r="B1210" t="str">
            <v>LSE4890</v>
          </cell>
          <cell r="C1210" t="str">
            <v>527-02-76</v>
          </cell>
          <cell r="D1210" t="str">
            <v>MA505 0A</v>
          </cell>
          <cell r="E1210" t="str">
            <v>SB16</v>
          </cell>
          <cell r="F1210">
            <v>660</v>
          </cell>
          <cell r="G1210">
            <v>5250</v>
          </cell>
        </row>
        <row r="1211">
          <cell r="B1211" t="str">
            <v>LSE4890</v>
          </cell>
          <cell r="C1211" t="str">
            <v>527-02-76</v>
          </cell>
          <cell r="D1211" t="str">
            <v>MA505 0A</v>
          </cell>
          <cell r="E1211" t="str">
            <v>SB16</v>
          </cell>
          <cell r="F1211">
            <v>660</v>
          </cell>
        </row>
        <row r="1212">
          <cell r="B1212" t="str">
            <v>LSE4890</v>
          </cell>
          <cell r="C1212" t="str">
            <v>527-02-76</v>
          </cell>
          <cell r="D1212" t="str">
            <v>MA505 0A</v>
          </cell>
          <cell r="E1212" t="str">
            <v>SB16</v>
          </cell>
          <cell r="F1212">
            <v>660</v>
          </cell>
        </row>
        <row r="1213">
          <cell r="B1213" t="str">
            <v>LSE4890</v>
          </cell>
          <cell r="C1213" t="str">
            <v>527-02-76</v>
          </cell>
          <cell r="D1213" t="str">
            <v>MA505 0A</v>
          </cell>
          <cell r="E1213" t="str">
            <v>SB16</v>
          </cell>
          <cell r="F1213">
            <v>660</v>
          </cell>
        </row>
        <row r="1214">
          <cell r="B1214" t="str">
            <v>LSE4890</v>
          </cell>
          <cell r="C1214" t="str">
            <v>527-02-76</v>
          </cell>
          <cell r="D1214" t="str">
            <v>MA505 0A</v>
          </cell>
          <cell r="E1214" t="str">
            <v>SB16</v>
          </cell>
          <cell r="F1214">
            <v>660</v>
          </cell>
        </row>
        <row r="1215">
          <cell r="B1215" t="str">
            <v>LSE4890</v>
          </cell>
          <cell r="C1215" t="str">
            <v>527-02-76</v>
          </cell>
          <cell r="D1215" t="str">
            <v>MA505 0A</v>
          </cell>
          <cell r="E1215" t="str">
            <v>SB16</v>
          </cell>
          <cell r="F1215">
            <v>660</v>
          </cell>
        </row>
        <row r="1216">
          <cell r="B1216" t="str">
            <v>LSE4890</v>
          </cell>
          <cell r="C1216" t="str">
            <v>527-02-76</v>
          </cell>
          <cell r="D1216" t="str">
            <v>MA505 0A</v>
          </cell>
          <cell r="E1216" t="str">
            <v>SB16</v>
          </cell>
          <cell r="F1216">
            <v>660</v>
          </cell>
        </row>
        <row r="1217">
          <cell r="B1217" t="str">
            <v>LSE4890</v>
          </cell>
          <cell r="C1217" t="str">
            <v>527-02-76</v>
          </cell>
          <cell r="D1217" t="str">
            <v>MA505 0A</v>
          </cell>
          <cell r="E1217" t="str">
            <v>SB16</v>
          </cell>
          <cell r="F1217">
            <v>630</v>
          </cell>
        </row>
        <row r="1218">
          <cell r="B1218" t="str">
            <v>LSE4889</v>
          </cell>
          <cell r="C1218" t="str">
            <v>527-02-75</v>
          </cell>
          <cell r="D1218" t="str">
            <v>MA505 0A</v>
          </cell>
          <cell r="E1218" t="str">
            <v>SB15</v>
          </cell>
          <cell r="F1218">
            <v>600</v>
          </cell>
          <cell r="G1218">
            <v>8490</v>
          </cell>
        </row>
        <row r="1219">
          <cell r="B1219" t="str">
            <v>LSE4889</v>
          </cell>
          <cell r="C1219" t="str">
            <v>527-02-75</v>
          </cell>
          <cell r="D1219" t="str">
            <v>MA505 0A</v>
          </cell>
          <cell r="E1219" t="str">
            <v>SB15</v>
          </cell>
          <cell r="F1219">
            <v>600</v>
          </cell>
        </row>
        <row r="1220">
          <cell r="B1220" t="str">
            <v>LSE4889</v>
          </cell>
          <cell r="C1220" t="str">
            <v>527-02-75</v>
          </cell>
          <cell r="D1220" t="str">
            <v>MA505 0A</v>
          </cell>
          <cell r="E1220" t="str">
            <v>SB15</v>
          </cell>
          <cell r="F1220">
            <v>600</v>
          </cell>
        </row>
        <row r="1221">
          <cell r="B1221" t="str">
            <v>LSE4889</v>
          </cell>
          <cell r="C1221" t="str">
            <v>527-02-75</v>
          </cell>
          <cell r="D1221" t="str">
            <v>MA505 0A</v>
          </cell>
          <cell r="E1221" t="str">
            <v>SB15</v>
          </cell>
          <cell r="F1221">
            <v>600</v>
          </cell>
        </row>
        <row r="1222">
          <cell r="B1222" t="str">
            <v>LSE4889</v>
          </cell>
          <cell r="C1222" t="str">
            <v>527-02-75</v>
          </cell>
          <cell r="D1222" t="str">
            <v>MA505 0A</v>
          </cell>
          <cell r="E1222" t="str">
            <v>SB15</v>
          </cell>
          <cell r="F1222">
            <v>600</v>
          </cell>
        </row>
        <row r="1223">
          <cell r="B1223" t="str">
            <v>LSE4889</v>
          </cell>
          <cell r="C1223" t="str">
            <v>527-02-75</v>
          </cell>
          <cell r="D1223" t="str">
            <v>MA505 0A</v>
          </cell>
          <cell r="E1223" t="str">
            <v>SB15</v>
          </cell>
          <cell r="F1223">
            <v>600</v>
          </cell>
        </row>
        <row r="1224">
          <cell r="B1224" t="str">
            <v>LSE4889</v>
          </cell>
          <cell r="C1224" t="str">
            <v>527-02-75</v>
          </cell>
          <cell r="D1224" t="str">
            <v>MA505 0A</v>
          </cell>
          <cell r="E1224" t="str">
            <v>SB15</v>
          </cell>
          <cell r="F1224">
            <v>600</v>
          </cell>
        </row>
        <row r="1225">
          <cell r="B1225" t="str">
            <v>LSE4889</v>
          </cell>
          <cell r="C1225" t="str">
            <v>527-02-75</v>
          </cell>
          <cell r="D1225" t="str">
            <v>MA505 0A</v>
          </cell>
          <cell r="E1225" t="str">
            <v>SB15</v>
          </cell>
          <cell r="F1225">
            <v>600</v>
          </cell>
        </row>
        <row r="1226">
          <cell r="B1226" t="str">
            <v>LSE4889</v>
          </cell>
          <cell r="C1226" t="str">
            <v>527-02-75</v>
          </cell>
          <cell r="D1226" t="str">
            <v>MA505 0A</v>
          </cell>
          <cell r="E1226" t="str">
            <v>SB15</v>
          </cell>
          <cell r="F1226">
            <v>600</v>
          </cell>
        </row>
        <row r="1227">
          <cell r="B1227" t="str">
            <v>LSE4889</v>
          </cell>
          <cell r="C1227" t="str">
            <v>527-02-75</v>
          </cell>
          <cell r="D1227" t="str">
            <v>MA505 0A</v>
          </cell>
          <cell r="E1227" t="str">
            <v>SB15</v>
          </cell>
          <cell r="F1227">
            <v>600</v>
          </cell>
        </row>
        <row r="1228">
          <cell r="B1228" t="str">
            <v>LSE4889</v>
          </cell>
          <cell r="C1228" t="str">
            <v>527-02-75</v>
          </cell>
          <cell r="D1228" t="str">
            <v>MA505 0A</v>
          </cell>
          <cell r="E1228" t="str">
            <v>SB15</v>
          </cell>
          <cell r="F1228">
            <v>660</v>
          </cell>
        </row>
        <row r="1229">
          <cell r="B1229" t="str">
            <v>LSE4889</v>
          </cell>
          <cell r="C1229" t="str">
            <v>527-02-75</v>
          </cell>
          <cell r="D1229" t="str">
            <v>MA505 0A</v>
          </cell>
          <cell r="E1229" t="str">
            <v>SB15</v>
          </cell>
          <cell r="F1229">
            <v>660</v>
          </cell>
        </row>
        <row r="1230">
          <cell r="B1230" t="str">
            <v>LSE4889</v>
          </cell>
          <cell r="C1230" t="str">
            <v>527-02-75</v>
          </cell>
          <cell r="D1230" t="str">
            <v>MA505 0A</v>
          </cell>
          <cell r="E1230" t="str">
            <v>SB15</v>
          </cell>
          <cell r="F1230">
            <v>660</v>
          </cell>
        </row>
        <row r="1231">
          <cell r="B1231" t="str">
            <v>LSE4889</v>
          </cell>
          <cell r="C1231" t="str">
            <v>527-02-75</v>
          </cell>
          <cell r="D1231" t="str">
            <v>MA505 0A</v>
          </cell>
          <cell r="E1231" t="str">
            <v>SB15</v>
          </cell>
          <cell r="F1231">
            <v>510</v>
          </cell>
        </row>
        <row r="1232">
          <cell r="B1232" t="str">
            <v>LSE4888</v>
          </cell>
          <cell r="C1232" t="str">
            <v>527-02-02</v>
          </cell>
          <cell r="D1232" t="str">
            <v>MA505 0A</v>
          </cell>
          <cell r="E1232" t="str">
            <v>RW20</v>
          </cell>
          <cell r="F1232">
            <v>660</v>
          </cell>
          <cell r="G1232">
            <v>11250</v>
          </cell>
        </row>
        <row r="1234">
          <cell r="B1234" t="str">
            <v>LSANZ4741</v>
          </cell>
          <cell r="C1234" t="str">
            <v>00504-0207</v>
          </cell>
          <cell r="D1234" t="str">
            <v>MA381 1A</v>
          </cell>
          <cell r="E1234" t="str">
            <v>SW28</v>
          </cell>
          <cell r="F1234">
            <v>660</v>
          </cell>
          <cell r="G1234">
            <v>5040</v>
          </cell>
        </row>
        <row r="1235">
          <cell r="B1235" t="str">
            <v>LSANZ4741</v>
          </cell>
          <cell r="C1235" t="str">
            <v>00504-0207</v>
          </cell>
          <cell r="D1235" t="str">
            <v>MA381 1A</v>
          </cell>
          <cell r="E1235" t="str">
            <v>SW28</v>
          </cell>
          <cell r="F1235">
            <v>660</v>
          </cell>
        </row>
        <row r="1236">
          <cell r="B1236" t="str">
            <v>LSANZ4741</v>
          </cell>
          <cell r="C1236" t="str">
            <v>00504-0207</v>
          </cell>
          <cell r="D1236" t="str">
            <v>MA381 1A</v>
          </cell>
          <cell r="E1236" t="str">
            <v>SW28</v>
          </cell>
          <cell r="F1236">
            <v>600</v>
          </cell>
        </row>
        <row r="1237">
          <cell r="B1237" t="str">
            <v>LSANZ4741</v>
          </cell>
          <cell r="C1237" t="str">
            <v>00504-0207</v>
          </cell>
          <cell r="D1237" t="str">
            <v>MA381 1A</v>
          </cell>
          <cell r="E1237" t="str">
            <v>SW28</v>
          </cell>
          <cell r="F1237">
            <v>600</v>
          </cell>
        </row>
        <row r="1238">
          <cell r="B1238" t="str">
            <v>LSANZ4741</v>
          </cell>
          <cell r="C1238" t="str">
            <v>00504-0207</v>
          </cell>
          <cell r="D1238" t="str">
            <v>MA381 1A</v>
          </cell>
          <cell r="E1238" t="str">
            <v>SW28</v>
          </cell>
          <cell r="F1238">
            <v>540</v>
          </cell>
        </row>
        <row r="1239">
          <cell r="B1239" t="str">
            <v>LSANZ4748</v>
          </cell>
          <cell r="C1239" t="str">
            <v>00504-0207</v>
          </cell>
          <cell r="D1239" t="str">
            <v>MA381 1A</v>
          </cell>
          <cell r="E1239" t="str">
            <v>SW28</v>
          </cell>
          <cell r="F1239">
            <v>600</v>
          </cell>
          <cell r="G1239">
            <v>5010</v>
          </cell>
        </row>
        <row r="1240">
          <cell r="B1240" t="str">
            <v>LSANZ4748</v>
          </cell>
          <cell r="C1240" t="str">
            <v>00504-0207</v>
          </cell>
          <cell r="D1240" t="str">
            <v>MA381 1A</v>
          </cell>
          <cell r="E1240" t="str">
            <v>SW28</v>
          </cell>
          <cell r="F1240">
            <v>600</v>
          </cell>
        </row>
        <row r="1241">
          <cell r="B1241" t="str">
            <v>LSANZ4748</v>
          </cell>
          <cell r="C1241" t="str">
            <v>00504-0207</v>
          </cell>
          <cell r="D1241" t="str">
            <v>MA381 1A</v>
          </cell>
          <cell r="E1241" t="str">
            <v>SW28</v>
          </cell>
          <cell r="F1241">
            <v>600</v>
          </cell>
        </row>
        <row r="1242">
          <cell r="B1242" t="str">
            <v>LSANZ4748</v>
          </cell>
          <cell r="C1242" t="str">
            <v>00504-0207</v>
          </cell>
          <cell r="D1242" t="str">
            <v>MA381 1A</v>
          </cell>
          <cell r="E1242" t="str">
            <v>SW28</v>
          </cell>
          <cell r="F1242">
            <v>600</v>
          </cell>
        </row>
        <row r="1243">
          <cell r="B1243" t="str">
            <v>LSANZ4748</v>
          </cell>
          <cell r="C1243" t="str">
            <v>00504-0207</v>
          </cell>
          <cell r="D1243" t="str">
            <v>MA381 1A</v>
          </cell>
          <cell r="E1243" t="str">
            <v>SW28</v>
          </cell>
          <cell r="F1243">
            <v>660</v>
          </cell>
        </row>
        <row r="1244">
          <cell r="B1244" t="str">
            <v>LSANZ4748</v>
          </cell>
          <cell r="C1244" t="str">
            <v>00504-0207</v>
          </cell>
          <cell r="D1244" t="str">
            <v>MA381 1A</v>
          </cell>
          <cell r="E1244" t="str">
            <v>SW28</v>
          </cell>
          <cell r="F1244">
            <v>660</v>
          </cell>
        </row>
        <row r="1245">
          <cell r="B1245" t="str">
            <v>LSANZ4748</v>
          </cell>
          <cell r="C1245" t="str">
            <v>00504-0207</v>
          </cell>
          <cell r="D1245" t="str">
            <v>MA381 1A</v>
          </cell>
          <cell r="E1245" t="str">
            <v>SW28</v>
          </cell>
          <cell r="F1245">
            <v>660</v>
          </cell>
        </row>
        <row r="1246">
          <cell r="B1246" t="str">
            <v>LSANZ4748</v>
          </cell>
          <cell r="C1246" t="str">
            <v>00504-0207</v>
          </cell>
          <cell r="D1246" t="str">
            <v>MA381 1A</v>
          </cell>
          <cell r="E1246" t="str">
            <v>SW28</v>
          </cell>
          <cell r="F1246">
            <v>630</v>
          </cell>
        </row>
        <row r="1247">
          <cell r="B1247" t="str">
            <v>LSANZ4761</v>
          </cell>
          <cell r="C1247" t="str">
            <v>00502-0711</v>
          </cell>
          <cell r="D1247" t="str">
            <v>MA391 1A</v>
          </cell>
          <cell r="E1247" t="str">
            <v>TW03</v>
          </cell>
          <cell r="F1247">
            <v>310</v>
          </cell>
          <cell r="G1247">
            <v>310</v>
          </cell>
        </row>
        <row r="1248">
          <cell r="B1248" t="str">
            <v>LSANZ4760</v>
          </cell>
          <cell r="C1248" t="str">
            <v>00502-0313</v>
          </cell>
          <cell r="D1248" t="str">
            <v>MA391 1A</v>
          </cell>
          <cell r="E1248" t="str">
            <v>TW11</v>
          </cell>
          <cell r="F1248">
            <v>360</v>
          </cell>
          <cell r="G1248">
            <v>1870</v>
          </cell>
        </row>
        <row r="1249">
          <cell r="B1249" t="str">
            <v>LSANZ4760</v>
          </cell>
          <cell r="C1249" t="str">
            <v>00502-0313</v>
          </cell>
          <cell r="D1249" t="str">
            <v>MA391 1A</v>
          </cell>
          <cell r="E1249" t="str">
            <v>TW11</v>
          </cell>
          <cell r="F1249">
            <v>620</v>
          </cell>
        </row>
        <row r="1250">
          <cell r="B1250" t="str">
            <v>LSANZ4760</v>
          </cell>
          <cell r="C1250" t="str">
            <v>00502-0313</v>
          </cell>
          <cell r="D1250" t="str">
            <v>MA391 1A</v>
          </cell>
          <cell r="E1250" t="str">
            <v>TW11</v>
          </cell>
          <cell r="F1250">
            <v>620</v>
          </cell>
        </row>
        <row r="1251">
          <cell r="B1251" t="str">
            <v>LSANZ4746</v>
          </cell>
          <cell r="C1251" t="str">
            <v>00502-0403</v>
          </cell>
          <cell r="D1251" t="str">
            <v>MA391 1A</v>
          </cell>
          <cell r="E1251" t="str">
            <v>RW19</v>
          </cell>
          <cell r="F1251">
            <v>600</v>
          </cell>
          <cell r="G1251">
            <v>600</v>
          </cell>
        </row>
        <row r="1252">
          <cell r="B1252" t="str">
            <v>LSANZ4745</v>
          </cell>
          <cell r="C1252" t="str">
            <v>00502-0339</v>
          </cell>
          <cell r="D1252" t="str">
            <v>MA391 1A</v>
          </cell>
          <cell r="E1252" t="str">
            <v>RW28</v>
          </cell>
          <cell r="F1252">
            <v>600</v>
          </cell>
          <cell r="G1252">
            <v>600</v>
          </cell>
        </row>
        <row r="1253">
          <cell r="B1253" t="str">
            <v>LSANZ4755</v>
          </cell>
          <cell r="C1253" t="str">
            <v>00553-0207</v>
          </cell>
          <cell r="D1253" t="str">
            <v>WA384 1A</v>
          </cell>
          <cell r="E1253" t="str">
            <v>SW29</v>
          </cell>
          <cell r="F1253">
            <v>600</v>
          </cell>
          <cell r="G1253">
            <v>600</v>
          </cell>
        </row>
        <row r="1254">
          <cell r="B1254" t="str">
            <v>LSANZ4756</v>
          </cell>
          <cell r="C1254" t="str">
            <v>00553-0260</v>
          </cell>
          <cell r="D1254" t="str">
            <v>WB384 1A</v>
          </cell>
          <cell r="E1254" t="str">
            <v>RW23</v>
          </cell>
          <cell r="F1254">
            <v>600</v>
          </cell>
          <cell r="G1254">
            <v>600</v>
          </cell>
        </row>
        <row r="1255">
          <cell r="B1255" t="str">
            <v>LSANZ4750</v>
          </cell>
          <cell r="C1255" t="str">
            <v>00504-0208</v>
          </cell>
          <cell r="D1255" t="str">
            <v>MA381 1A</v>
          </cell>
          <cell r="E1255" t="str">
            <v>BW22</v>
          </cell>
          <cell r="F1255">
            <v>600</v>
          </cell>
          <cell r="G1255">
            <v>1020</v>
          </cell>
        </row>
        <row r="1256">
          <cell r="B1256" t="str">
            <v>LSANZ4750</v>
          </cell>
          <cell r="C1256" t="str">
            <v>00504-0208</v>
          </cell>
          <cell r="D1256" t="str">
            <v>MA381 1A</v>
          </cell>
          <cell r="E1256" t="str">
            <v>BW22</v>
          </cell>
          <cell r="F1256">
            <v>420</v>
          </cell>
        </row>
        <row r="1257">
          <cell r="B1257" t="str">
            <v>LSANZ4747</v>
          </cell>
          <cell r="C1257" t="str">
            <v>00504-0201</v>
          </cell>
          <cell r="D1257" t="str">
            <v>MA381 1A</v>
          </cell>
          <cell r="E1257" t="str">
            <v>RW15</v>
          </cell>
          <cell r="F1257">
            <v>600</v>
          </cell>
          <cell r="G1257">
            <v>600</v>
          </cell>
        </row>
        <row r="1258">
          <cell r="B1258" t="str">
            <v>LSANZ4749</v>
          </cell>
          <cell r="C1258" t="str">
            <v>00504-0207</v>
          </cell>
          <cell r="D1258" t="str">
            <v>MA381 1A</v>
          </cell>
          <cell r="E1258" t="str">
            <v>SW28</v>
          </cell>
          <cell r="F1258">
            <v>660</v>
          </cell>
          <cell r="G1258">
            <v>5010</v>
          </cell>
        </row>
        <row r="1259">
          <cell r="B1259" t="str">
            <v>LSANZ4749</v>
          </cell>
          <cell r="C1259" t="str">
            <v>00504-0207</v>
          </cell>
          <cell r="D1259" t="str">
            <v>MA381 1A</v>
          </cell>
          <cell r="E1259" t="str">
            <v>SW28</v>
          </cell>
          <cell r="F1259">
            <v>660</v>
          </cell>
        </row>
        <row r="1260">
          <cell r="B1260" t="str">
            <v>LSANZ4749</v>
          </cell>
          <cell r="C1260" t="str">
            <v>00504-0207</v>
          </cell>
          <cell r="D1260" t="str">
            <v>MA381 1A</v>
          </cell>
          <cell r="E1260" t="str">
            <v>SW28</v>
          </cell>
          <cell r="F1260">
            <v>660</v>
          </cell>
        </row>
        <row r="1261">
          <cell r="B1261" t="str">
            <v>LSANZ4749</v>
          </cell>
          <cell r="C1261" t="str">
            <v>00504-0207</v>
          </cell>
          <cell r="D1261" t="str">
            <v>MA381 1A</v>
          </cell>
          <cell r="E1261" t="str">
            <v>SW28</v>
          </cell>
          <cell r="F1261">
            <v>660</v>
          </cell>
        </row>
        <row r="1262">
          <cell r="B1262" t="str">
            <v>LSANZ4749</v>
          </cell>
          <cell r="C1262" t="str">
            <v>00504-0207</v>
          </cell>
          <cell r="D1262" t="str">
            <v>MA381 1A</v>
          </cell>
          <cell r="E1262" t="str">
            <v>SW28</v>
          </cell>
          <cell r="F1262">
            <v>660</v>
          </cell>
        </row>
        <row r="1263">
          <cell r="B1263" t="str">
            <v>LSANZ4749</v>
          </cell>
          <cell r="C1263" t="str">
            <v>00504-0207</v>
          </cell>
          <cell r="D1263" t="str">
            <v>MA381 1A</v>
          </cell>
          <cell r="E1263" t="str">
            <v>SW28</v>
          </cell>
          <cell r="F1263">
            <v>600</v>
          </cell>
        </row>
        <row r="1264">
          <cell r="B1264" t="str">
            <v>LSANZ4749</v>
          </cell>
          <cell r="C1264" t="str">
            <v>00504-0207</v>
          </cell>
          <cell r="D1264" t="str">
            <v>MA381 1A</v>
          </cell>
          <cell r="E1264" t="str">
            <v>SW28</v>
          </cell>
          <cell r="F1264">
            <v>600</v>
          </cell>
        </row>
        <row r="1265">
          <cell r="B1265" t="str">
            <v>LSANZ4749</v>
          </cell>
          <cell r="C1265" t="str">
            <v>00504-0207</v>
          </cell>
          <cell r="D1265" t="str">
            <v>MA381 1A</v>
          </cell>
          <cell r="E1265" t="str">
            <v>SW28</v>
          </cell>
          <cell r="F1265">
            <v>510</v>
          </cell>
        </row>
        <row r="1266">
          <cell r="B1266" t="str">
            <v>LSANZ4767</v>
          </cell>
          <cell r="C1266" t="str">
            <v>00520-8520</v>
          </cell>
          <cell r="D1266" t="str">
            <v>MA447 1A</v>
          </cell>
          <cell r="E1266" t="str">
            <v>TW19</v>
          </cell>
          <cell r="F1266">
            <v>372</v>
          </cell>
          <cell r="G1266">
            <v>600</v>
          </cell>
        </row>
        <row r="1267">
          <cell r="B1267" t="str">
            <v>LSANZ4767</v>
          </cell>
          <cell r="C1267" t="str">
            <v>00520-8520</v>
          </cell>
          <cell r="D1267" t="str">
            <v>MA447 1A</v>
          </cell>
          <cell r="E1267" t="str">
            <v>TW19</v>
          </cell>
          <cell r="F1267">
            <v>189</v>
          </cell>
          <cell r="G1267">
            <v>600</v>
          </cell>
        </row>
        <row r="1268">
          <cell r="B1268" t="str">
            <v>LSANZ4767</v>
          </cell>
          <cell r="C1268" t="str">
            <v>00520-8520</v>
          </cell>
          <cell r="D1268" t="str">
            <v>MA447 1A</v>
          </cell>
          <cell r="E1268" t="str">
            <v>TW19</v>
          </cell>
          <cell r="F1268">
            <v>30</v>
          </cell>
          <cell r="G1268">
            <v>600</v>
          </cell>
        </row>
        <row r="1269">
          <cell r="B1269" t="str">
            <v>LSANZ4767</v>
          </cell>
          <cell r="C1269" t="str">
            <v>00520-8520</v>
          </cell>
          <cell r="D1269" t="str">
            <v>MA447 1A</v>
          </cell>
          <cell r="E1269" t="str">
            <v>TW19</v>
          </cell>
          <cell r="F1269">
            <v>35</v>
          </cell>
          <cell r="G1269">
            <v>600</v>
          </cell>
        </row>
        <row r="1270">
          <cell r="B1270" t="str">
            <v>LSANZ4757</v>
          </cell>
          <cell r="C1270" t="str">
            <v>00607-0407</v>
          </cell>
          <cell r="D1270" t="str">
            <v>MA130 1B</v>
          </cell>
          <cell r="E1270" t="str">
            <v>SW29</v>
          </cell>
          <cell r="F1270">
            <v>600</v>
          </cell>
          <cell r="G1270">
            <v>600</v>
          </cell>
        </row>
        <row r="1271">
          <cell r="B1271" t="str">
            <v>LSANZ4752</v>
          </cell>
          <cell r="C1271" t="str">
            <v>00512-0207</v>
          </cell>
          <cell r="D1271" t="str">
            <v>MA418 1A</v>
          </cell>
          <cell r="E1271" t="str">
            <v>SW29</v>
          </cell>
          <cell r="F1271">
            <v>600</v>
          </cell>
          <cell r="G1271">
            <v>600</v>
          </cell>
        </row>
        <row r="1272">
          <cell r="B1272" t="str">
            <v>LSANZ4751</v>
          </cell>
          <cell r="C1272" t="str">
            <v>00512-0201</v>
          </cell>
          <cell r="D1272" t="str">
            <v>MA418 1A</v>
          </cell>
          <cell r="E1272" t="str">
            <v>RW15</v>
          </cell>
          <cell r="F1272">
            <v>600</v>
          </cell>
          <cell r="G1272">
            <v>600</v>
          </cell>
        </row>
        <row r="1273">
          <cell r="B1273" t="str">
            <v>LSANZ4753</v>
          </cell>
          <cell r="C1273" t="str">
            <v>00512-0208</v>
          </cell>
          <cell r="D1273" t="str">
            <v>MA418 1A</v>
          </cell>
          <cell r="E1273" t="str">
            <v>SW36</v>
          </cell>
          <cell r="F1273">
            <v>600</v>
          </cell>
          <cell r="G1273">
            <v>600</v>
          </cell>
        </row>
        <row r="1274">
          <cell r="B1274" t="str">
            <v>LSANZ4754</v>
          </cell>
          <cell r="C1274" t="str">
            <v>00517-0301</v>
          </cell>
          <cell r="D1274" t="str">
            <v>MA443 1A</v>
          </cell>
          <cell r="E1274" t="str">
            <v>RW15</v>
          </cell>
          <cell r="F1274">
            <v>600</v>
          </cell>
          <cell r="G1274">
            <v>600</v>
          </cell>
        </row>
        <row r="1275">
          <cell r="B1275" t="str">
            <v>LSANZ4758</v>
          </cell>
          <cell r="C1275" t="str">
            <v>00704-0206</v>
          </cell>
          <cell r="D1275" t="str">
            <v>MO143 1B</v>
          </cell>
          <cell r="E1275" t="str">
            <v>BW27</v>
          </cell>
          <cell r="F1275">
            <v>600</v>
          </cell>
          <cell r="G1275">
            <v>600</v>
          </cell>
        </row>
        <row r="1276">
          <cell r="B1276" t="str">
            <v>LSANZ4759</v>
          </cell>
          <cell r="C1276" t="str">
            <v>00704-0207</v>
          </cell>
          <cell r="D1276" t="str">
            <v>MO143 1B</v>
          </cell>
          <cell r="E1276" t="str">
            <v>SW40</v>
          </cell>
          <cell r="F1276">
            <v>600</v>
          </cell>
          <cell r="G1276">
            <v>600</v>
          </cell>
        </row>
        <row r="1277">
          <cell r="B1277" t="str">
            <v>LSE4931 ReCut</v>
          </cell>
          <cell r="C1277" t="str">
            <v>581-06-16</v>
          </cell>
          <cell r="D1277" t="str">
            <v>MA503 0A</v>
          </cell>
          <cell r="E1277" t="str">
            <v>SW49</v>
          </cell>
          <cell r="F1277">
            <v>136</v>
          </cell>
          <cell r="G1277">
            <v>136</v>
          </cell>
        </row>
        <row r="1278">
          <cell r="B1278" t="str">
            <v>LSE4964 ReCut</v>
          </cell>
          <cell r="C1278" t="str">
            <v>581-06-16</v>
          </cell>
          <cell r="D1278" t="str">
            <v>MA503 0A</v>
          </cell>
          <cell r="E1278" t="str">
            <v>SW49</v>
          </cell>
          <cell r="F1278">
            <v>75</v>
          </cell>
          <cell r="G1278">
            <v>75</v>
          </cell>
        </row>
        <row r="1279">
          <cell r="B1279" t="str">
            <v>LSE4979</v>
          </cell>
          <cell r="C1279" t="str">
            <v>522-02-16</v>
          </cell>
          <cell r="D1279" t="str">
            <v>MA363 1B</v>
          </cell>
          <cell r="E1279" t="str">
            <v>SW39</v>
          </cell>
          <cell r="F1279">
            <v>330</v>
          </cell>
          <cell r="G1279">
            <v>330</v>
          </cell>
        </row>
        <row r="1280">
          <cell r="B1280" t="str">
            <v>LSE5010</v>
          </cell>
          <cell r="C1280" t="str">
            <v>523-02-75</v>
          </cell>
          <cell r="D1280" t="str">
            <v>MA438 0A</v>
          </cell>
          <cell r="E1280" t="str">
            <v>SB15</v>
          </cell>
          <cell r="F1280">
            <v>660</v>
          </cell>
          <cell r="G1280">
            <v>1320</v>
          </cell>
        </row>
        <row r="1281">
          <cell r="B1281" t="str">
            <v>LSE5010</v>
          </cell>
          <cell r="C1281" t="str">
            <v>523-02-75</v>
          </cell>
          <cell r="D1281" t="str">
            <v>MA438 0A</v>
          </cell>
          <cell r="E1281" t="str">
            <v>SB15</v>
          </cell>
          <cell r="F1281">
            <v>660</v>
          </cell>
        </row>
        <row r="1282">
          <cell r="B1282" t="str">
            <v>LSE5050</v>
          </cell>
          <cell r="C1282" t="str">
            <v>523-02-75</v>
          </cell>
          <cell r="D1282" t="str">
            <v>MA438 0A</v>
          </cell>
          <cell r="E1282" t="str">
            <v>SB15</v>
          </cell>
          <cell r="F1282">
            <v>660</v>
          </cell>
          <cell r="G1282">
            <v>1320</v>
          </cell>
        </row>
        <row r="1283">
          <cell r="B1283" t="str">
            <v>LSE5050</v>
          </cell>
          <cell r="C1283" t="str">
            <v>523-02-75</v>
          </cell>
          <cell r="D1283" t="str">
            <v>MA438 0A</v>
          </cell>
          <cell r="E1283" t="str">
            <v>SB15</v>
          </cell>
          <cell r="F1283">
            <v>660</v>
          </cell>
        </row>
        <row r="1284">
          <cell r="B1284" t="str">
            <v>LSE5053</v>
          </cell>
          <cell r="C1284" t="str">
            <v>523-02-75</v>
          </cell>
          <cell r="D1284" t="str">
            <v>MA438 0A</v>
          </cell>
          <cell r="E1284" t="str">
            <v>SB15</v>
          </cell>
          <cell r="F1284">
            <v>660</v>
          </cell>
          <cell r="G1284">
            <v>660</v>
          </cell>
        </row>
        <row r="1285">
          <cell r="B1285" t="str">
            <v>LSE5049</v>
          </cell>
          <cell r="C1285" t="str">
            <v>523-02-75</v>
          </cell>
          <cell r="D1285" t="str">
            <v>MA438 0A</v>
          </cell>
          <cell r="E1285" t="str">
            <v>SB15</v>
          </cell>
          <cell r="F1285">
            <v>660</v>
          </cell>
          <cell r="G1285">
            <v>660</v>
          </cell>
        </row>
        <row r="1286">
          <cell r="B1286" t="str">
            <v>LSE5011</v>
          </cell>
          <cell r="C1286" t="str">
            <v>523-02-79</v>
          </cell>
          <cell r="D1286" t="str">
            <v>MA438 0A</v>
          </cell>
          <cell r="E1286" t="str">
            <v>TW16</v>
          </cell>
          <cell r="F1286">
            <v>682</v>
          </cell>
          <cell r="G1286">
            <v>1364</v>
          </cell>
        </row>
        <row r="1287">
          <cell r="B1287" t="str">
            <v>LSE5011</v>
          </cell>
          <cell r="C1287" t="str">
            <v>523-02-79</v>
          </cell>
          <cell r="D1287" t="str">
            <v>MA438 0A</v>
          </cell>
          <cell r="E1287" t="str">
            <v>TW16</v>
          </cell>
          <cell r="F1287">
            <v>682</v>
          </cell>
        </row>
        <row r="1288">
          <cell r="B1288" t="str">
            <v>LSE5051</v>
          </cell>
          <cell r="C1288" t="str">
            <v>523-02-79</v>
          </cell>
          <cell r="D1288" t="str">
            <v>MA438 0A</v>
          </cell>
          <cell r="E1288" t="str">
            <v>TW16</v>
          </cell>
          <cell r="F1288">
            <v>682</v>
          </cell>
          <cell r="G1288">
            <v>682</v>
          </cell>
        </row>
        <row r="1289">
          <cell r="B1289" t="str">
            <v>LSE5036</v>
          </cell>
          <cell r="C1289" t="str">
            <v>523-02-02</v>
          </cell>
          <cell r="D1289" t="str">
            <v>MA438 0A</v>
          </cell>
          <cell r="E1289" t="str">
            <v>RW20</v>
          </cell>
          <cell r="F1289">
            <v>660</v>
          </cell>
          <cell r="G1289">
            <v>660</v>
          </cell>
        </row>
        <row r="1290">
          <cell r="B1290" t="str">
            <v>LSE5023</v>
          </cell>
          <cell r="C1290" t="str">
            <v>522-02-02</v>
          </cell>
          <cell r="D1290" t="str">
            <v>MA363 1B</v>
          </cell>
          <cell r="E1290" t="str">
            <v>RW20</v>
          </cell>
          <cell r="F1290">
            <v>660</v>
          </cell>
          <cell r="G1290">
            <v>1320</v>
          </cell>
        </row>
        <row r="1291">
          <cell r="B1291" t="str">
            <v>LSE5023</v>
          </cell>
          <cell r="C1291" t="str">
            <v>522-02-02</v>
          </cell>
          <cell r="D1291" t="str">
            <v>MA363 1B</v>
          </cell>
          <cell r="E1291" t="str">
            <v>RW20</v>
          </cell>
          <cell r="F1291">
            <v>660</v>
          </cell>
        </row>
        <row r="1292">
          <cell r="B1292" t="str">
            <v>LSE5039</v>
          </cell>
          <cell r="C1292" t="str">
            <v>522-02-02</v>
          </cell>
          <cell r="D1292" t="str">
            <v>MA363 1B</v>
          </cell>
          <cell r="E1292" t="str">
            <v>RW20</v>
          </cell>
          <cell r="F1292">
            <v>660</v>
          </cell>
          <cell r="G1292">
            <v>660</v>
          </cell>
        </row>
        <row r="1293">
          <cell r="B1293" t="str">
            <v>LSE5044</v>
          </cell>
          <cell r="C1293" t="str">
            <v>582-06-02</v>
          </cell>
          <cell r="D1293" t="str">
            <v>MA473 0B</v>
          </cell>
          <cell r="E1293" t="str">
            <v>RW32</v>
          </cell>
          <cell r="F1293">
            <v>660</v>
          </cell>
          <cell r="G1293">
            <v>660</v>
          </cell>
        </row>
        <row r="1294">
          <cell r="B1294" t="str">
            <v>LSE5045</v>
          </cell>
          <cell r="C1294" t="str">
            <v>582-06-16</v>
          </cell>
          <cell r="D1294" t="str">
            <v>MA473 0B</v>
          </cell>
          <cell r="E1294" t="str">
            <v>SW49</v>
          </cell>
          <cell r="F1294">
            <v>660</v>
          </cell>
          <cell r="G1294">
            <v>3300</v>
          </cell>
        </row>
        <row r="1295">
          <cell r="B1295" t="str">
            <v>LSE5045</v>
          </cell>
          <cell r="C1295" t="str">
            <v>582-06-16</v>
          </cell>
          <cell r="D1295" t="str">
            <v>MA473 0B</v>
          </cell>
          <cell r="E1295" t="str">
            <v>SW49</v>
          </cell>
          <cell r="F1295">
            <v>660</v>
          </cell>
        </row>
        <row r="1296">
          <cell r="B1296" t="str">
            <v>LSE5045</v>
          </cell>
          <cell r="C1296" t="str">
            <v>582-06-16</v>
          </cell>
          <cell r="D1296" t="str">
            <v>MA473 0B</v>
          </cell>
          <cell r="E1296" t="str">
            <v>SW49</v>
          </cell>
          <cell r="F1296">
            <v>660</v>
          </cell>
        </row>
        <row r="1297">
          <cell r="B1297" t="str">
            <v>LSE5045</v>
          </cell>
          <cell r="C1297" t="str">
            <v>582-06-16</v>
          </cell>
          <cell r="D1297" t="str">
            <v>MA473 0B</v>
          </cell>
          <cell r="E1297" t="str">
            <v>SW49</v>
          </cell>
          <cell r="F1297">
            <v>660</v>
          </cell>
        </row>
        <row r="1298">
          <cell r="B1298" t="str">
            <v>LSE5045</v>
          </cell>
          <cell r="C1298" t="str">
            <v>582-06-16</v>
          </cell>
          <cell r="D1298" t="str">
            <v>MA473 0B</v>
          </cell>
          <cell r="E1298" t="str">
            <v>SW49</v>
          </cell>
          <cell r="F1298">
            <v>660</v>
          </cell>
        </row>
        <row r="1300">
          <cell r="B1300" t="str">
            <v>LSE5013</v>
          </cell>
          <cell r="C1300" t="str">
            <v>70570-06-16</v>
          </cell>
          <cell r="D1300" t="str">
            <v>JA508 0A</v>
          </cell>
          <cell r="E1300" t="str">
            <v>SW49</v>
          </cell>
          <cell r="F1300">
            <v>260</v>
          </cell>
          <cell r="G1300">
            <v>260</v>
          </cell>
        </row>
        <row r="1302">
          <cell r="B1302" t="str">
            <v>CAR2272</v>
          </cell>
          <cell r="C1302" t="str">
            <v>700/1031</v>
          </cell>
          <cell r="D1302" t="str">
            <v>MA107 1C</v>
          </cell>
          <cell r="E1302" t="str">
            <v>SW11</v>
          </cell>
          <cell r="F1302">
            <v>660</v>
          </cell>
        </row>
        <row r="1303">
          <cell r="B1303" t="str">
            <v>CAR2272</v>
          </cell>
          <cell r="C1303" t="str">
            <v>700/1031</v>
          </cell>
          <cell r="D1303" t="str">
            <v>MA107 1C</v>
          </cell>
          <cell r="E1303" t="str">
            <v>SW11</v>
          </cell>
          <cell r="F1303">
            <v>682</v>
          </cell>
        </row>
        <row r="1304">
          <cell r="B1304" t="str">
            <v>CAR2272</v>
          </cell>
          <cell r="C1304" t="str">
            <v>700/1031</v>
          </cell>
          <cell r="D1304" t="str">
            <v>MA107 1C</v>
          </cell>
          <cell r="E1304" t="str">
            <v>SW11</v>
          </cell>
          <cell r="F1304">
            <v>682</v>
          </cell>
        </row>
        <row r="1305">
          <cell r="B1305" t="str">
            <v>CAR2272</v>
          </cell>
          <cell r="C1305" t="str">
            <v>700/1031</v>
          </cell>
          <cell r="D1305" t="str">
            <v>MA107 1C</v>
          </cell>
          <cell r="E1305" t="str">
            <v>SW11</v>
          </cell>
          <cell r="F1305">
            <v>682</v>
          </cell>
        </row>
        <row r="1306">
          <cell r="B1306" t="str">
            <v>CAR2272</v>
          </cell>
          <cell r="C1306" t="str">
            <v>700/1031</v>
          </cell>
          <cell r="D1306" t="str">
            <v>MA107 1C</v>
          </cell>
          <cell r="E1306" t="str">
            <v>SW11</v>
          </cell>
          <cell r="F1306">
            <v>620</v>
          </cell>
        </row>
        <row r="1307">
          <cell r="B1307" t="str">
            <v>CAR2272</v>
          </cell>
          <cell r="C1307" t="str">
            <v>700/1031</v>
          </cell>
          <cell r="D1307" t="str">
            <v>MA107 1C</v>
          </cell>
          <cell r="E1307" t="str">
            <v>SW11</v>
          </cell>
          <cell r="F1307">
            <v>300</v>
          </cell>
        </row>
        <row r="1308">
          <cell r="B1308" t="str">
            <v>LSANZ4778</v>
          </cell>
          <cell r="C1308" t="str">
            <v>00502-8580</v>
          </cell>
          <cell r="D1308" t="str">
            <v>MA391 1A</v>
          </cell>
          <cell r="E1308" t="str">
            <v>SP02</v>
          </cell>
          <cell r="F1308">
            <v>403</v>
          </cell>
          <cell r="G1308">
            <v>403</v>
          </cell>
        </row>
        <row r="1309">
          <cell r="B1309" t="str">
            <v>LSANZ4779</v>
          </cell>
          <cell r="C1309" t="str">
            <v>00520-8580</v>
          </cell>
          <cell r="D1309" t="str">
            <v>MA447 1A</v>
          </cell>
          <cell r="E1309" t="str">
            <v>SP02</v>
          </cell>
          <cell r="F1309">
            <v>682</v>
          </cell>
          <cell r="G1309">
            <v>1844</v>
          </cell>
        </row>
        <row r="1310">
          <cell r="B1310" t="str">
            <v>LSANZ4779</v>
          </cell>
          <cell r="C1310" t="str">
            <v>00520-8580</v>
          </cell>
          <cell r="D1310" t="str">
            <v>MA447 1A</v>
          </cell>
          <cell r="E1310" t="str">
            <v>SP02</v>
          </cell>
          <cell r="F1310">
            <v>682</v>
          </cell>
        </row>
        <row r="1311">
          <cell r="B1311" t="str">
            <v>LSANZ4779</v>
          </cell>
          <cell r="C1311" t="str">
            <v>00520-8580</v>
          </cell>
          <cell r="D1311" t="str">
            <v>MA447 1A</v>
          </cell>
          <cell r="E1311" t="str">
            <v>SP02</v>
          </cell>
          <cell r="F1311">
            <v>480</v>
          </cell>
        </row>
        <row r="1312">
          <cell r="B1312" t="str">
            <v>LSANZ4775</v>
          </cell>
          <cell r="C1312" t="str">
            <v>00520-0201</v>
          </cell>
          <cell r="D1312" t="str">
            <v>MA447 1A</v>
          </cell>
          <cell r="E1312" t="str">
            <v>RW15</v>
          </cell>
          <cell r="F1312">
            <v>600</v>
          </cell>
          <cell r="G1312">
            <v>600</v>
          </cell>
        </row>
        <row r="1313">
          <cell r="B1313" t="str">
            <v>LSANZ4777</v>
          </cell>
          <cell r="C1313" t="str">
            <v>00502-8520</v>
          </cell>
          <cell r="D1313" t="str">
            <v>MA391 1A</v>
          </cell>
          <cell r="E1313" t="str">
            <v>TW19</v>
          </cell>
          <cell r="F1313">
            <v>620</v>
          </cell>
          <cell r="G1313">
            <v>930</v>
          </cell>
        </row>
        <row r="1314">
          <cell r="B1314" t="str">
            <v>LSANZ4777</v>
          </cell>
          <cell r="C1314" t="str">
            <v>00502-8520</v>
          </cell>
          <cell r="D1314" t="str">
            <v>MA391 1A</v>
          </cell>
          <cell r="E1314" t="str">
            <v>TW19</v>
          </cell>
          <cell r="F1314">
            <v>310</v>
          </cell>
        </row>
        <row r="1315">
          <cell r="B1315" t="str">
            <v>LSANZ4770</v>
          </cell>
          <cell r="C1315" t="str">
            <v>00504-0207</v>
          </cell>
          <cell r="D1315" t="str">
            <v>MA381 1A</v>
          </cell>
          <cell r="E1315" t="str">
            <v>SW28</v>
          </cell>
          <cell r="F1315">
            <v>600</v>
          </cell>
          <cell r="G1315">
            <v>4020</v>
          </cell>
        </row>
        <row r="1316">
          <cell r="B1316" t="str">
            <v>LSANZ4770</v>
          </cell>
          <cell r="C1316" t="str">
            <v>00504-0207</v>
          </cell>
          <cell r="D1316" t="str">
            <v>MA381 1A</v>
          </cell>
          <cell r="E1316" t="str">
            <v>SW28</v>
          </cell>
          <cell r="F1316">
            <v>600</v>
          </cell>
        </row>
        <row r="1317">
          <cell r="B1317" t="str">
            <v>LSANZ4770</v>
          </cell>
          <cell r="C1317" t="str">
            <v>00504-0207</v>
          </cell>
          <cell r="D1317" t="str">
            <v>MA381 1A</v>
          </cell>
          <cell r="E1317" t="str">
            <v>SW28</v>
          </cell>
          <cell r="F1317">
            <v>600</v>
          </cell>
        </row>
        <row r="1318">
          <cell r="B1318" t="str">
            <v>LSANZ4770</v>
          </cell>
          <cell r="C1318" t="str">
            <v>00504-0207</v>
          </cell>
          <cell r="D1318" t="str">
            <v>MA381 1A</v>
          </cell>
          <cell r="E1318" t="str">
            <v>SW28</v>
          </cell>
          <cell r="F1318">
            <v>600</v>
          </cell>
        </row>
        <row r="1319">
          <cell r="B1319" t="str">
            <v>LSANZ4770</v>
          </cell>
          <cell r="C1319" t="str">
            <v>00504-0207</v>
          </cell>
          <cell r="D1319" t="str">
            <v>MA381 1A</v>
          </cell>
          <cell r="E1319" t="str">
            <v>SW28</v>
          </cell>
          <cell r="F1319">
            <v>600</v>
          </cell>
        </row>
        <row r="1320">
          <cell r="B1320" t="str">
            <v>LSANZ4770</v>
          </cell>
          <cell r="C1320" t="str">
            <v>00504-0207</v>
          </cell>
          <cell r="D1320" t="str">
            <v>MA381 1A</v>
          </cell>
          <cell r="E1320" t="str">
            <v>SW28</v>
          </cell>
          <cell r="F1320">
            <v>600</v>
          </cell>
        </row>
        <row r="1321">
          <cell r="B1321" t="str">
            <v>LSANZ4770</v>
          </cell>
          <cell r="C1321" t="str">
            <v>00504-0207</v>
          </cell>
          <cell r="D1321" t="str">
            <v>MA381 1A</v>
          </cell>
          <cell r="E1321" t="str">
            <v>SW28</v>
          </cell>
          <cell r="F1321">
            <v>420</v>
          </cell>
        </row>
        <row r="1322">
          <cell r="B1322" t="str">
            <v>LSANZ4771</v>
          </cell>
          <cell r="C1322" t="str">
            <v>00504-0207</v>
          </cell>
          <cell r="D1322" t="str">
            <v>MA381 1A</v>
          </cell>
          <cell r="E1322" t="str">
            <v>SW28</v>
          </cell>
          <cell r="F1322">
            <v>600</v>
          </cell>
          <cell r="G1322">
            <v>3000</v>
          </cell>
        </row>
        <row r="1323">
          <cell r="B1323" t="str">
            <v>LSANZ4771</v>
          </cell>
          <cell r="C1323" t="str">
            <v>00504-0207</v>
          </cell>
          <cell r="D1323" t="str">
            <v>MA381 1A</v>
          </cell>
          <cell r="E1323" t="str">
            <v>SW28</v>
          </cell>
          <cell r="F1323">
            <v>600</v>
          </cell>
        </row>
        <row r="1324">
          <cell r="B1324" t="str">
            <v>LSANZ4771</v>
          </cell>
          <cell r="C1324" t="str">
            <v>00504-0207</v>
          </cell>
          <cell r="D1324" t="str">
            <v>MA381 1A</v>
          </cell>
          <cell r="E1324" t="str">
            <v>SW28</v>
          </cell>
          <cell r="F1324">
            <v>600</v>
          </cell>
        </row>
        <row r="1325">
          <cell r="B1325" t="str">
            <v>LSANZ4771</v>
          </cell>
          <cell r="C1325" t="str">
            <v>00504-0207</v>
          </cell>
          <cell r="D1325" t="str">
            <v>MA381 1A</v>
          </cell>
          <cell r="E1325" t="str">
            <v>SW28</v>
          </cell>
          <cell r="F1325">
            <v>600</v>
          </cell>
        </row>
        <row r="1326">
          <cell r="B1326" t="str">
            <v>LSANZ4771</v>
          </cell>
          <cell r="C1326" t="str">
            <v>00504-0207</v>
          </cell>
          <cell r="D1326" t="str">
            <v>MA381 1A</v>
          </cell>
          <cell r="E1326" t="str">
            <v>SW28</v>
          </cell>
          <cell r="F1326">
            <v>600</v>
          </cell>
        </row>
        <row r="1327">
          <cell r="B1327" t="str">
            <v>LSANZ4772</v>
          </cell>
          <cell r="C1327" t="str">
            <v>00504-0208</v>
          </cell>
          <cell r="D1327" t="str">
            <v>MA381 1A</v>
          </cell>
          <cell r="E1327" t="str">
            <v>BW22</v>
          </cell>
          <cell r="F1327">
            <v>600</v>
          </cell>
          <cell r="G1327">
            <v>1020</v>
          </cell>
        </row>
        <row r="1328">
          <cell r="B1328" t="str">
            <v>LSANZ4772</v>
          </cell>
          <cell r="C1328" t="str">
            <v>00504-0208</v>
          </cell>
          <cell r="D1328" t="str">
            <v>MA381 1A</v>
          </cell>
          <cell r="E1328" t="str">
            <v>BW22</v>
          </cell>
          <cell r="F1328">
            <v>420</v>
          </cell>
        </row>
        <row r="1330">
          <cell r="B1330" t="str">
            <v>LSE5022</v>
          </cell>
          <cell r="C1330" t="str">
            <v>521-02-16</v>
          </cell>
          <cell r="D1330" t="str">
            <v>MA362 1A</v>
          </cell>
          <cell r="E1330" t="str">
            <v>SW39</v>
          </cell>
          <cell r="F1330">
            <v>660</v>
          </cell>
        </row>
        <row r="1331">
          <cell r="B1331" t="str">
            <v>LSE5042</v>
          </cell>
          <cell r="C1331" t="str">
            <v>521-02-16</v>
          </cell>
          <cell r="D1331" t="str">
            <v>MA362 1A</v>
          </cell>
          <cell r="E1331" t="str">
            <v>SW39</v>
          </cell>
          <cell r="F1331">
            <v>660</v>
          </cell>
          <cell r="G1331">
            <v>660</v>
          </cell>
        </row>
        <row r="1332">
          <cell r="B1332" t="str">
            <v>LSE5032</v>
          </cell>
          <cell r="C1332" t="str">
            <v>521-02-16</v>
          </cell>
          <cell r="D1332" t="str">
            <v>MA362 1A</v>
          </cell>
          <cell r="E1332" t="str">
            <v>SW39</v>
          </cell>
          <cell r="F1332">
            <v>660</v>
          </cell>
          <cell r="G1332">
            <v>1320</v>
          </cell>
        </row>
        <row r="1333">
          <cell r="B1333" t="str">
            <v>LSE5032</v>
          </cell>
          <cell r="C1333" t="str">
            <v>521-02-16</v>
          </cell>
          <cell r="D1333" t="str">
            <v>MA362 1A</v>
          </cell>
          <cell r="E1333" t="str">
            <v>SW39</v>
          </cell>
          <cell r="F1333">
            <v>660</v>
          </cell>
        </row>
        <row r="1334">
          <cell r="B1334" t="str">
            <v>LSE5047</v>
          </cell>
          <cell r="C1334" t="str">
            <v>521-02-76</v>
          </cell>
          <cell r="D1334" t="str">
            <v>MA362 1A</v>
          </cell>
          <cell r="E1334" t="str">
            <v>SB16</v>
          </cell>
          <cell r="F1334">
            <v>660</v>
          </cell>
          <cell r="G1334">
            <v>660</v>
          </cell>
        </row>
        <row r="1335">
          <cell r="B1335" t="str">
            <v>LSE5048</v>
          </cell>
          <cell r="C1335" t="str">
            <v>521-02-76</v>
          </cell>
          <cell r="D1335" t="str">
            <v>MA362 1A</v>
          </cell>
          <cell r="E1335" t="str">
            <v>SB16</v>
          </cell>
          <cell r="F1335">
            <v>660</v>
          </cell>
          <cell r="G1335">
            <v>660</v>
          </cell>
        </row>
        <row r="1336">
          <cell r="B1336" t="str">
            <v>LSE5016</v>
          </cell>
          <cell r="C1336" t="str">
            <v>581-06-02</v>
          </cell>
          <cell r="D1336" t="str">
            <v>MA503 0A</v>
          </cell>
          <cell r="E1336" t="str">
            <v>RW32</v>
          </cell>
          <cell r="F1336">
            <v>660</v>
          </cell>
          <cell r="G1336">
            <v>3960</v>
          </cell>
        </row>
        <row r="1337">
          <cell r="B1337" t="str">
            <v>LSE5016</v>
          </cell>
          <cell r="C1337" t="str">
            <v>581-06-02</v>
          </cell>
          <cell r="D1337" t="str">
            <v>MA503 0A</v>
          </cell>
          <cell r="E1337" t="str">
            <v>RW32</v>
          </cell>
          <cell r="F1337">
            <v>660</v>
          </cell>
        </row>
        <row r="1338">
          <cell r="B1338" t="str">
            <v>LSE5016</v>
          </cell>
          <cell r="C1338" t="str">
            <v>581-06-02</v>
          </cell>
          <cell r="D1338" t="str">
            <v>MA503 0A</v>
          </cell>
          <cell r="E1338" t="str">
            <v>RW32</v>
          </cell>
          <cell r="F1338">
            <v>660</v>
          </cell>
        </row>
        <row r="1339">
          <cell r="B1339" t="str">
            <v>LSE5016</v>
          </cell>
          <cell r="C1339" t="str">
            <v>581-06-02</v>
          </cell>
          <cell r="D1339" t="str">
            <v>MA503 0A</v>
          </cell>
          <cell r="E1339" t="str">
            <v>RW32</v>
          </cell>
          <cell r="F1339">
            <v>660</v>
          </cell>
        </row>
        <row r="1340">
          <cell r="B1340" t="str">
            <v>LSE5016</v>
          </cell>
          <cell r="C1340" t="str">
            <v>581-06-02</v>
          </cell>
          <cell r="D1340" t="str">
            <v>MA503 0A</v>
          </cell>
          <cell r="E1340" t="str">
            <v>RW32</v>
          </cell>
          <cell r="F1340">
            <v>660</v>
          </cell>
        </row>
        <row r="1341">
          <cell r="B1341" t="str">
            <v>LSE5016</v>
          </cell>
          <cell r="C1341" t="str">
            <v>581-06-02</v>
          </cell>
          <cell r="D1341" t="str">
            <v>MA503 0A</v>
          </cell>
          <cell r="E1341" t="str">
            <v>RW32</v>
          </cell>
          <cell r="F1341">
            <v>660</v>
          </cell>
        </row>
        <row r="1342">
          <cell r="B1342" t="str">
            <v>LSE5017</v>
          </cell>
          <cell r="C1342" t="str">
            <v>581-06-02</v>
          </cell>
          <cell r="D1342" t="str">
            <v>MA503 0A</v>
          </cell>
          <cell r="E1342" t="str">
            <v>RW32</v>
          </cell>
          <cell r="F1342">
            <v>660</v>
          </cell>
          <cell r="G1342">
            <v>9900</v>
          </cell>
        </row>
        <row r="1343">
          <cell r="B1343" t="str">
            <v>LSE5017</v>
          </cell>
          <cell r="C1343" t="str">
            <v>581-06-02</v>
          </cell>
          <cell r="D1343" t="str">
            <v>MA503 0A</v>
          </cell>
          <cell r="E1343" t="str">
            <v>RW32</v>
          </cell>
          <cell r="F1343">
            <v>660</v>
          </cell>
        </row>
        <row r="1344">
          <cell r="B1344" t="str">
            <v>LSE5017</v>
          </cell>
          <cell r="C1344" t="str">
            <v>581-06-02</v>
          </cell>
          <cell r="D1344" t="str">
            <v>MA503 0A</v>
          </cell>
          <cell r="E1344" t="str">
            <v>RW32</v>
          </cell>
          <cell r="F1344">
            <v>660</v>
          </cell>
        </row>
        <row r="1345">
          <cell r="B1345" t="str">
            <v>LSE5017</v>
          </cell>
          <cell r="C1345" t="str">
            <v>581-06-02</v>
          </cell>
          <cell r="D1345" t="str">
            <v>MA503 0A</v>
          </cell>
          <cell r="E1345" t="str">
            <v>RW32</v>
          </cell>
          <cell r="F1345">
            <v>660</v>
          </cell>
        </row>
        <row r="1346">
          <cell r="B1346" t="str">
            <v>LSE5017</v>
          </cell>
          <cell r="C1346" t="str">
            <v>581-06-02</v>
          </cell>
          <cell r="D1346" t="str">
            <v>MA503 0A</v>
          </cell>
          <cell r="E1346" t="str">
            <v>RW32</v>
          </cell>
          <cell r="F1346">
            <v>660</v>
          </cell>
        </row>
        <row r="1347">
          <cell r="B1347" t="str">
            <v>LSE5017</v>
          </cell>
          <cell r="C1347" t="str">
            <v>581-06-02</v>
          </cell>
          <cell r="D1347" t="str">
            <v>MA503 0A</v>
          </cell>
          <cell r="E1347" t="str">
            <v>RW32</v>
          </cell>
          <cell r="F1347">
            <v>660</v>
          </cell>
        </row>
        <row r="1348">
          <cell r="B1348" t="str">
            <v>LSE5017</v>
          </cell>
          <cell r="C1348" t="str">
            <v>581-06-02</v>
          </cell>
          <cell r="D1348" t="str">
            <v>MA503 0A</v>
          </cell>
          <cell r="E1348" t="str">
            <v>RW32</v>
          </cell>
          <cell r="F1348">
            <v>660</v>
          </cell>
        </row>
        <row r="1349">
          <cell r="B1349" t="str">
            <v>LSE5017</v>
          </cell>
          <cell r="C1349" t="str">
            <v>581-06-02</v>
          </cell>
          <cell r="D1349" t="str">
            <v>MA503 0A</v>
          </cell>
          <cell r="E1349" t="str">
            <v>RW32</v>
          </cell>
          <cell r="F1349">
            <v>660</v>
          </cell>
        </row>
        <row r="1350">
          <cell r="B1350" t="str">
            <v>LSE5017</v>
          </cell>
          <cell r="C1350" t="str">
            <v>581-06-02</v>
          </cell>
          <cell r="D1350" t="str">
            <v>MA503 0A</v>
          </cell>
          <cell r="E1350" t="str">
            <v>RW32</v>
          </cell>
          <cell r="F1350">
            <v>660</v>
          </cell>
        </row>
        <row r="1351">
          <cell r="B1351" t="str">
            <v>LSE5017</v>
          </cell>
          <cell r="C1351" t="str">
            <v>581-06-02</v>
          </cell>
          <cell r="D1351" t="str">
            <v>MA503 0A</v>
          </cell>
          <cell r="E1351" t="str">
            <v>RW32</v>
          </cell>
          <cell r="F1351">
            <v>660</v>
          </cell>
        </row>
        <row r="1352">
          <cell r="B1352" t="str">
            <v>LSE5017</v>
          </cell>
          <cell r="C1352" t="str">
            <v>581-06-02</v>
          </cell>
          <cell r="D1352" t="str">
            <v>MA503 0A</v>
          </cell>
          <cell r="E1352" t="str">
            <v>RW32</v>
          </cell>
          <cell r="F1352">
            <v>660</v>
          </cell>
        </row>
        <row r="1353">
          <cell r="B1353" t="str">
            <v>LSE5017</v>
          </cell>
          <cell r="C1353" t="str">
            <v>581-06-02</v>
          </cell>
          <cell r="D1353" t="str">
            <v>MA503 0A</v>
          </cell>
          <cell r="E1353" t="str">
            <v>RW32</v>
          </cell>
          <cell r="F1353">
            <v>660</v>
          </cell>
        </row>
        <row r="1354">
          <cell r="B1354" t="str">
            <v>LSE5017</v>
          </cell>
          <cell r="C1354" t="str">
            <v>581-06-02</v>
          </cell>
          <cell r="D1354" t="str">
            <v>MA503 0A</v>
          </cell>
          <cell r="E1354" t="str">
            <v>RW32</v>
          </cell>
          <cell r="F1354">
            <v>660</v>
          </cell>
        </row>
        <row r="1355">
          <cell r="B1355" t="str">
            <v>LSE5017</v>
          </cell>
          <cell r="C1355" t="str">
            <v>581-06-02</v>
          </cell>
          <cell r="D1355" t="str">
            <v>MA503 0A</v>
          </cell>
          <cell r="E1355" t="str">
            <v>RW32</v>
          </cell>
          <cell r="F1355">
            <v>660</v>
          </cell>
        </row>
        <row r="1356">
          <cell r="B1356" t="str">
            <v>LSE5017</v>
          </cell>
          <cell r="C1356" t="str">
            <v>581-06-02</v>
          </cell>
          <cell r="D1356" t="str">
            <v>MA503 0A</v>
          </cell>
          <cell r="E1356" t="str">
            <v>RW32</v>
          </cell>
          <cell r="F1356">
            <v>660</v>
          </cell>
        </row>
        <row r="1357">
          <cell r="B1357" t="str">
            <v>LSE5018</v>
          </cell>
          <cell r="C1357" t="str">
            <v>581-06-16</v>
          </cell>
          <cell r="D1357" t="str">
            <v>MA503 0A</v>
          </cell>
          <cell r="E1357" t="str">
            <v>SW49</v>
          </cell>
          <cell r="F1357">
            <v>660</v>
          </cell>
          <cell r="G1357">
            <v>8580</v>
          </cell>
        </row>
        <row r="1358">
          <cell r="B1358" t="str">
            <v>LSE5018</v>
          </cell>
          <cell r="C1358" t="str">
            <v>581-06-16</v>
          </cell>
          <cell r="D1358" t="str">
            <v>MA503 0A</v>
          </cell>
          <cell r="E1358" t="str">
            <v>SW49</v>
          </cell>
          <cell r="F1358">
            <v>660</v>
          </cell>
        </row>
        <row r="1359">
          <cell r="B1359" t="str">
            <v>LSE5018</v>
          </cell>
          <cell r="C1359" t="str">
            <v>581-06-16</v>
          </cell>
          <cell r="D1359" t="str">
            <v>MA503 0A</v>
          </cell>
          <cell r="E1359" t="str">
            <v>SW49</v>
          </cell>
          <cell r="F1359">
            <v>660</v>
          </cell>
        </row>
        <row r="1360">
          <cell r="B1360" t="str">
            <v>LSE5018</v>
          </cell>
          <cell r="C1360" t="str">
            <v>581-06-16</v>
          </cell>
          <cell r="D1360" t="str">
            <v>MA503 0A</v>
          </cell>
          <cell r="E1360" t="str">
            <v>SW49</v>
          </cell>
          <cell r="F1360">
            <v>660</v>
          </cell>
        </row>
        <row r="1361">
          <cell r="B1361" t="str">
            <v>LSE5018</v>
          </cell>
          <cell r="C1361" t="str">
            <v>581-06-16</v>
          </cell>
          <cell r="D1361" t="str">
            <v>MA503 0A</v>
          </cell>
          <cell r="E1361" t="str">
            <v>SW49</v>
          </cell>
          <cell r="F1361">
            <v>660</v>
          </cell>
        </row>
        <row r="1362">
          <cell r="B1362" t="str">
            <v>LSE5018</v>
          </cell>
          <cell r="C1362" t="str">
            <v>581-06-16</v>
          </cell>
          <cell r="D1362" t="str">
            <v>MA503 0A</v>
          </cell>
          <cell r="E1362" t="str">
            <v>SW49</v>
          </cell>
          <cell r="F1362">
            <v>660</v>
          </cell>
        </row>
        <row r="1363">
          <cell r="B1363" t="str">
            <v>LSE5018</v>
          </cell>
          <cell r="C1363" t="str">
            <v>581-06-16</v>
          </cell>
          <cell r="D1363" t="str">
            <v>MA503 0A</v>
          </cell>
          <cell r="E1363" t="str">
            <v>SW49</v>
          </cell>
          <cell r="F1363">
            <v>660</v>
          </cell>
        </row>
        <row r="1364">
          <cell r="B1364" t="str">
            <v>LSE5018</v>
          </cell>
          <cell r="C1364" t="str">
            <v>581-06-16</v>
          </cell>
          <cell r="D1364" t="str">
            <v>MA503 0A</v>
          </cell>
          <cell r="E1364" t="str">
            <v>SW49</v>
          </cell>
          <cell r="F1364">
            <v>660</v>
          </cell>
        </row>
        <row r="1365">
          <cell r="B1365" t="str">
            <v>LSE5018</v>
          </cell>
          <cell r="C1365" t="str">
            <v>581-06-16</v>
          </cell>
          <cell r="D1365" t="str">
            <v>MA503 0A</v>
          </cell>
          <cell r="E1365" t="str">
            <v>SW49</v>
          </cell>
          <cell r="F1365">
            <v>660</v>
          </cell>
        </row>
        <row r="1366">
          <cell r="B1366" t="str">
            <v>LSE5018</v>
          </cell>
          <cell r="C1366" t="str">
            <v>581-06-16</v>
          </cell>
          <cell r="D1366" t="str">
            <v>MA503 0A</v>
          </cell>
          <cell r="E1366" t="str">
            <v>SW49</v>
          </cell>
          <cell r="F1366">
            <v>660</v>
          </cell>
        </row>
        <row r="1367">
          <cell r="B1367" t="str">
            <v>LSE5018</v>
          </cell>
          <cell r="C1367" t="str">
            <v>581-06-16</v>
          </cell>
          <cell r="D1367" t="str">
            <v>MA503 0A</v>
          </cell>
          <cell r="E1367" t="str">
            <v>SW49</v>
          </cell>
          <cell r="F1367">
            <v>660</v>
          </cell>
        </row>
        <row r="1368">
          <cell r="B1368" t="str">
            <v>LSE5018</v>
          </cell>
          <cell r="C1368" t="str">
            <v>581-06-16</v>
          </cell>
          <cell r="D1368" t="str">
            <v>MA503 0A</v>
          </cell>
          <cell r="E1368" t="str">
            <v>SW49</v>
          </cell>
          <cell r="F1368">
            <v>660</v>
          </cell>
        </row>
        <row r="1369">
          <cell r="B1369" t="str">
            <v>LSE5018</v>
          </cell>
          <cell r="C1369" t="str">
            <v>581-06-16</v>
          </cell>
          <cell r="D1369" t="str">
            <v>MA503 0A</v>
          </cell>
          <cell r="E1369" t="str">
            <v>SW49</v>
          </cell>
          <cell r="F1369">
            <v>660</v>
          </cell>
        </row>
        <row r="1370">
          <cell r="B1370" t="str">
            <v>LSE5043</v>
          </cell>
          <cell r="C1370" t="str">
            <v>581-06-16</v>
          </cell>
          <cell r="D1370" t="str">
            <v>MA503 0A</v>
          </cell>
          <cell r="E1370" t="str">
            <v>SW49</v>
          </cell>
          <cell r="F1370">
            <v>660</v>
          </cell>
          <cell r="G1370">
            <v>1980</v>
          </cell>
        </row>
        <row r="1371">
          <cell r="B1371" t="str">
            <v>LSE5043</v>
          </cell>
          <cell r="C1371" t="str">
            <v>581-06-16</v>
          </cell>
          <cell r="D1371" t="str">
            <v>MA503 0A</v>
          </cell>
          <cell r="E1371" t="str">
            <v>SW49</v>
          </cell>
          <cell r="F1371">
            <v>660</v>
          </cell>
        </row>
        <row r="1372">
          <cell r="B1372" t="str">
            <v>LSE5043</v>
          </cell>
          <cell r="C1372" t="str">
            <v>581-06-16</v>
          </cell>
          <cell r="D1372" t="str">
            <v>MA503 0A</v>
          </cell>
          <cell r="E1372" t="str">
            <v>SW49</v>
          </cell>
          <cell r="F1372">
            <v>660</v>
          </cell>
        </row>
        <row r="1373">
          <cell r="B1373" t="str">
            <v>LSE5033</v>
          </cell>
          <cell r="C1373" t="str">
            <v>581-06-02</v>
          </cell>
          <cell r="D1373" t="str">
            <v>MA503 0A</v>
          </cell>
          <cell r="E1373" t="str">
            <v>RW32</v>
          </cell>
          <cell r="F1373">
            <v>660</v>
          </cell>
          <cell r="G1373">
            <v>1320</v>
          </cell>
        </row>
        <row r="1374">
          <cell r="B1374" t="str">
            <v>LSE5033</v>
          </cell>
          <cell r="C1374" t="str">
            <v>581-06-02</v>
          </cell>
          <cell r="D1374" t="str">
            <v>MA503 0A</v>
          </cell>
          <cell r="E1374" t="str">
            <v>RW32</v>
          </cell>
          <cell r="F1374">
            <v>660</v>
          </cell>
        </row>
        <row r="1375">
          <cell r="B1375" t="str">
            <v>LSE5028</v>
          </cell>
          <cell r="C1375" t="str">
            <v>581-06-02</v>
          </cell>
          <cell r="D1375" t="str">
            <v>MA503 0A</v>
          </cell>
          <cell r="E1375" t="str">
            <v>RW32</v>
          </cell>
          <cell r="F1375">
            <v>660</v>
          </cell>
          <cell r="G1375">
            <v>660</v>
          </cell>
        </row>
        <row r="1376">
          <cell r="B1376" t="str">
            <v>LSE5037</v>
          </cell>
          <cell r="C1376" t="str">
            <v>581-06-02</v>
          </cell>
          <cell r="D1376" t="str">
            <v>MA503 0A</v>
          </cell>
          <cell r="E1376" t="str">
            <v>RW32</v>
          </cell>
          <cell r="F1376">
            <v>660</v>
          </cell>
          <cell r="G1376">
            <v>660</v>
          </cell>
        </row>
        <row r="1377">
          <cell r="B1377" t="str">
            <v>LSE5024</v>
          </cell>
          <cell r="C1377" t="str">
            <v>581-06-16</v>
          </cell>
          <cell r="D1377" t="str">
            <v>MA503 0A</v>
          </cell>
          <cell r="E1377" t="str">
            <v>SW49</v>
          </cell>
          <cell r="F1377">
            <v>660</v>
          </cell>
          <cell r="G1377">
            <v>660</v>
          </cell>
        </row>
        <row r="1378">
          <cell r="B1378" t="str">
            <v>LSE5020</v>
          </cell>
          <cell r="C1378" t="str">
            <v>583-06-02</v>
          </cell>
          <cell r="D1378" t="str">
            <v>WA474 0A</v>
          </cell>
          <cell r="E1378" t="str">
            <v>RW32</v>
          </cell>
          <cell r="F1378">
            <v>660</v>
          </cell>
          <cell r="G1378">
            <v>1320</v>
          </cell>
        </row>
        <row r="1379">
          <cell r="B1379" t="str">
            <v>LSE5020</v>
          </cell>
          <cell r="C1379" t="str">
            <v>583-06-02</v>
          </cell>
          <cell r="D1379" t="str">
            <v>WA474 0A</v>
          </cell>
          <cell r="E1379" t="str">
            <v>RW32</v>
          </cell>
          <cell r="F1379">
            <v>660</v>
          </cell>
        </row>
        <row r="1381">
          <cell r="B1381" t="str">
            <v>LSE4888</v>
          </cell>
          <cell r="C1381" t="str">
            <v>527-02-02</v>
          </cell>
          <cell r="D1381" t="str">
            <v>MA505 0A</v>
          </cell>
          <cell r="E1381" t="str">
            <v>RW20</v>
          </cell>
          <cell r="F1381">
            <v>660</v>
          </cell>
        </row>
        <row r="1382">
          <cell r="B1382" t="str">
            <v>LSE4888</v>
          </cell>
          <cell r="C1382" t="str">
            <v>527-02-02</v>
          </cell>
          <cell r="D1382" t="str">
            <v>MA505 0A</v>
          </cell>
          <cell r="E1382" t="str">
            <v>RW20</v>
          </cell>
          <cell r="F1382">
            <v>660</v>
          </cell>
        </row>
        <row r="1383">
          <cell r="B1383" t="str">
            <v>LSE4888</v>
          </cell>
          <cell r="C1383" t="str">
            <v>527-02-02</v>
          </cell>
          <cell r="D1383" t="str">
            <v>MA505 0A</v>
          </cell>
          <cell r="E1383" t="str">
            <v>RW20</v>
          </cell>
          <cell r="F1383">
            <v>660</v>
          </cell>
        </row>
        <row r="1384">
          <cell r="B1384" t="str">
            <v>LSE4888</v>
          </cell>
          <cell r="C1384" t="str">
            <v>527-02-02</v>
          </cell>
          <cell r="D1384" t="str">
            <v>MA505 0A</v>
          </cell>
          <cell r="E1384" t="str">
            <v>RW20</v>
          </cell>
          <cell r="F1384">
            <v>660</v>
          </cell>
        </row>
        <row r="1385">
          <cell r="B1385" t="str">
            <v>LSE4888</v>
          </cell>
          <cell r="C1385" t="str">
            <v>527-02-02</v>
          </cell>
          <cell r="D1385" t="str">
            <v>MA505 0A</v>
          </cell>
          <cell r="E1385" t="str">
            <v>RW20</v>
          </cell>
          <cell r="F1385">
            <v>660</v>
          </cell>
        </row>
        <row r="1386">
          <cell r="B1386" t="str">
            <v>LSE4888</v>
          </cell>
          <cell r="C1386" t="str">
            <v>527-02-02</v>
          </cell>
          <cell r="D1386" t="str">
            <v>MA505 0A</v>
          </cell>
          <cell r="E1386" t="str">
            <v>RW20</v>
          </cell>
          <cell r="F1386">
            <v>660</v>
          </cell>
        </row>
        <row r="1387">
          <cell r="B1387" t="str">
            <v>LSE4888</v>
          </cell>
          <cell r="C1387" t="str">
            <v>527-02-02</v>
          </cell>
          <cell r="D1387" t="str">
            <v>MA505 0A</v>
          </cell>
          <cell r="E1387" t="str">
            <v>RW20</v>
          </cell>
          <cell r="F1387">
            <v>660</v>
          </cell>
        </row>
        <row r="1388">
          <cell r="B1388" t="str">
            <v>LSE4888</v>
          </cell>
          <cell r="C1388" t="str">
            <v>527-02-02</v>
          </cell>
          <cell r="D1388" t="str">
            <v>MA505 0A</v>
          </cell>
          <cell r="E1388" t="str">
            <v>RW20</v>
          </cell>
          <cell r="F1388">
            <v>660</v>
          </cell>
        </row>
        <row r="1389">
          <cell r="B1389" t="str">
            <v>LSE4888</v>
          </cell>
          <cell r="C1389" t="str">
            <v>527-02-02</v>
          </cell>
          <cell r="D1389" t="str">
            <v>MA505 0A</v>
          </cell>
          <cell r="E1389" t="str">
            <v>RW20</v>
          </cell>
          <cell r="F1389">
            <v>660</v>
          </cell>
        </row>
        <row r="1390">
          <cell r="B1390" t="str">
            <v>LSE4888</v>
          </cell>
          <cell r="C1390" t="str">
            <v>527-02-02</v>
          </cell>
          <cell r="D1390" t="str">
            <v>MA505 0A</v>
          </cell>
          <cell r="E1390" t="str">
            <v>RW20</v>
          </cell>
          <cell r="F1390">
            <v>660</v>
          </cell>
        </row>
        <row r="1391">
          <cell r="B1391" t="str">
            <v>LSE4888</v>
          </cell>
          <cell r="C1391" t="str">
            <v>527-02-02</v>
          </cell>
          <cell r="D1391" t="str">
            <v>MA505 0A</v>
          </cell>
          <cell r="E1391" t="str">
            <v>RW20</v>
          </cell>
          <cell r="F1391">
            <v>660</v>
          </cell>
        </row>
        <row r="1392">
          <cell r="B1392" t="str">
            <v>LSE4888</v>
          </cell>
          <cell r="C1392" t="str">
            <v>527-02-02</v>
          </cell>
          <cell r="D1392" t="str">
            <v>MA505 0A</v>
          </cell>
          <cell r="E1392" t="str">
            <v>RW20</v>
          </cell>
          <cell r="F1392">
            <v>660</v>
          </cell>
        </row>
        <row r="1393">
          <cell r="B1393" t="str">
            <v>LSE4888</v>
          </cell>
          <cell r="C1393" t="str">
            <v>527-02-02</v>
          </cell>
          <cell r="D1393" t="str">
            <v>MA505 0A</v>
          </cell>
          <cell r="E1393" t="str">
            <v>RW20</v>
          </cell>
          <cell r="F1393">
            <v>660</v>
          </cell>
        </row>
        <row r="1394">
          <cell r="B1394" t="str">
            <v>LSE4888</v>
          </cell>
          <cell r="C1394" t="str">
            <v>527-02-02</v>
          </cell>
          <cell r="D1394" t="str">
            <v>MA505 0A</v>
          </cell>
          <cell r="E1394" t="str">
            <v>RW20</v>
          </cell>
          <cell r="F1394">
            <v>660</v>
          </cell>
        </row>
        <row r="1395">
          <cell r="B1395" t="str">
            <v>LSE4888</v>
          </cell>
          <cell r="C1395" t="str">
            <v>527-02-02</v>
          </cell>
          <cell r="D1395" t="str">
            <v>MA505 0A</v>
          </cell>
          <cell r="E1395" t="str">
            <v>RW20</v>
          </cell>
          <cell r="F1395">
            <v>660</v>
          </cell>
        </row>
        <row r="1396">
          <cell r="B1396" t="str">
            <v>LSE4888</v>
          </cell>
          <cell r="C1396" t="str">
            <v>527-02-02</v>
          </cell>
          <cell r="D1396" t="str">
            <v>MA505 0A</v>
          </cell>
          <cell r="E1396" t="str">
            <v>RW20</v>
          </cell>
          <cell r="F1396">
            <v>690</v>
          </cell>
        </row>
        <row r="1397">
          <cell r="B1397" t="str">
            <v>LSE4893</v>
          </cell>
          <cell r="C1397" t="str">
            <v>527-02-76</v>
          </cell>
          <cell r="D1397" t="str">
            <v>MA505 0A</v>
          </cell>
          <cell r="E1397" t="str">
            <v>SB16</v>
          </cell>
          <cell r="F1397">
            <v>600</v>
          </cell>
          <cell r="G1397">
            <v>5250</v>
          </cell>
        </row>
        <row r="1398">
          <cell r="B1398" t="str">
            <v>LSE4893</v>
          </cell>
          <cell r="C1398" t="str">
            <v>527-02-76</v>
          </cell>
          <cell r="D1398" t="str">
            <v>MA505 0A</v>
          </cell>
          <cell r="E1398" t="str">
            <v>SB16</v>
          </cell>
          <cell r="F1398">
            <v>600</v>
          </cell>
        </row>
        <row r="1399">
          <cell r="B1399" t="str">
            <v>LSE4893</v>
          </cell>
          <cell r="C1399" t="str">
            <v>527-02-76</v>
          </cell>
          <cell r="D1399" t="str">
            <v>MA505 0A</v>
          </cell>
          <cell r="E1399" t="str">
            <v>SB16</v>
          </cell>
          <cell r="F1399">
            <v>600</v>
          </cell>
        </row>
        <row r="1400">
          <cell r="B1400" t="str">
            <v>LSE4893</v>
          </cell>
          <cell r="C1400" t="str">
            <v>527-02-76</v>
          </cell>
          <cell r="D1400" t="str">
            <v>MA505 0A</v>
          </cell>
          <cell r="E1400" t="str">
            <v>SB16</v>
          </cell>
          <cell r="F1400">
            <v>600</v>
          </cell>
        </row>
        <row r="1401">
          <cell r="B1401" t="str">
            <v>LSE4893</v>
          </cell>
          <cell r="C1401" t="str">
            <v>527-02-76</v>
          </cell>
          <cell r="D1401" t="str">
            <v>MA505 0A</v>
          </cell>
          <cell r="E1401" t="str">
            <v>SB16</v>
          </cell>
          <cell r="F1401">
            <v>600</v>
          </cell>
        </row>
        <row r="1402">
          <cell r="B1402" t="str">
            <v>LSE4893</v>
          </cell>
          <cell r="C1402" t="str">
            <v>527-02-76</v>
          </cell>
          <cell r="D1402" t="str">
            <v>MA505 0A</v>
          </cell>
          <cell r="E1402" t="str">
            <v>SB16</v>
          </cell>
          <cell r="F1402">
            <v>600</v>
          </cell>
        </row>
        <row r="1403">
          <cell r="B1403" t="str">
            <v>LSE4893</v>
          </cell>
          <cell r="C1403" t="str">
            <v>527-02-76</v>
          </cell>
          <cell r="D1403" t="str">
            <v>MA505 0A</v>
          </cell>
          <cell r="E1403" t="str">
            <v>SB16</v>
          </cell>
          <cell r="F1403">
            <v>600</v>
          </cell>
        </row>
        <row r="1404">
          <cell r="B1404" t="str">
            <v>LSE4893</v>
          </cell>
          <cell r="C1404" t="str">
            <v>527-02-76</v>
          </cell>
          <cell r="D1404" t="str">
            <v>MA505 0A</v>
          </cell>
          <cell r="E1404" t="str">
            <v>SB16</v>
          </cell>
          <cell r="F1404">
            <v>600</v>
          </cell>
        </row>
        <row r="1405">
          <cell r="B1405" t="str">
            <v>LSE4893</v>
          </cell>
          <cell r="C1405" t="str">
            <v>527-02-76</v>
          </cell>
          <cell r="D1405" t="str">
            <v>MA505 0A</v>
          </cell>
          <cell r="E1405" t="str">
            <v>SB16</v>
          </cell>
          <cell r="F1405">
            <v>450</v>
          </cell>
        </row>
        <row r="1406">
          <cell r="B1406" t="str">
            <v>LSE4892</v>
          </cell>
          <cell r="C1406" t="str">
            <v>527-02-75</v>
          </cell>
          <cell r="D1406" t="str">
            <v>MA505 0A</v>
          </cell>
          <cell r="E1406" t="str">
            <v>SB15</v>
          </cell>
          <cell r="F1406">
            <v>600</v>
          </cell>
          <cell r="G1406">
            <v>8520</v>
          </cell>
        </row>
        <row r="1407">
          <cell r="B1407" t="str">
            <v>LSE4892</v>
          </cell>
          <cell r="C1407" t="str">
            <v>527-02-75</v>
          </cell>
          <cell r="D1407" t="str">
            <v>MA505 0A</v>
          </cell>
          <cell r="E1407" t="str">
            <v>SB15</v>
          </cell>
          <cell r="F1407">
            <v>600</v>
          </cell>
        </row>
        <row r="1408">
          <cell r="B1408" t="str">
            <v>LSE4892</v>
          </cell>
          <cell r="C1408" t="str">
            <v>527-02-75</v>
          </cell>
          <cell r="D1408" t="str">
            <v>MA505 0A</v>
          </cell>
          <cell r="E1408" t="str">
            <v>SB15</v>
          </cell>
          <cell r="F1408">
            <v>600</v>
          </cell>
        </row>
        <row r="1409">
          <cell r="B1409" t="str">
            <v>LSE4892</v>
          </cell>
          <cell r="C1409" t="str">
            <v>527-02-75</v>
          </cell>
          <cell r="D1409" t="str">
            <v>MA505 0A</v>
          </cell>
          <cell r="E1409" t="str">
            <v>SB15</v>
          </cell>
          <cell r="F1409">
            <v>600</v>
          </cell>
        </row>
        <row r="1410">
          <cell r="B1410" t="str">
            <v>LSE4892</v>
          </cell>
          <cell r="C1410" t="str">
            <v>527-02-75</v>
          </cell>
          <cell r="D1410" t="str">
            <v>MA505 0A</v>
          </cell>
          <cell r="E1410" t="str">
            <v>SB15</v>
          </cell>
          <cell r="F1410">
            <v>600</v>
          </cell>
        </row>
        <row r="1411">
          <cell r="B1411" t="str">
            <v>LSE4891</v>
          </cell>
          <cell r="C1411" t="str">
            <v>527-02-02</v>
          </cell>
          <cell r="D1411" t="str">
            <v>MA505 0A</v>
          </cell>
          <cell r="E1411" t="str">
            <v>RW20</v>
          </cell>
          <cell r="F1411">
            <v>660</v>
          </cell>
          <cell r="G1411">
            <v>11250</v>
          </cell>
        </row>
        <row r="1412">
          <cell r="B1412" t="str">
            <v>LSE4891</v>
          </cell>
          <cell r="C1412" t="str">
            <v>527-02-02</v>
          </cell>
          <cell r="D1412" t="str">
            <v>MA505 0A</v>
          </cell>
          <cell r="E1412" t="str">
            <v>RW20</v>
          </cell>
          <cell r="F1412">
            <v>660</v>
          </cell>
        </row>
        <row r="1413">
          <cell r="B1413" t="str">
            <v>LSE4891</v>
          </cell>
          <cell r="C1413" t="str">
            <v>527-02-02</v>
          </cell>
          <cell r="D1413" t="str">
            <v>MA505 0A</v>
          </cell>
          <cell r="E1413" t="str">
            <v>RW20</v>
          </cell>
          <cell r="F1413">
            <v>660</v>
          </cell>
        </row>
        <row r="1414">
          <cell r="B1414" t="str">
            <v>LSE4891</v>
          </cell>
          <cell r="C1414" t="str">
            <v>527-02-02</v>
          </cell>
          <cell r="D1414" t="str">
            <v>MA505 0A</v>
          </cell>
          <cell r="E1414" t="str">
            <v>RW20</v>
          </cell>
          <cell r="F1414">
            <v>660</v>
          </cell>
        </row>
        <row r="1415">
          <cell r="B1415" t="str">
            <v>LSE4891</v>
          </cell>
          <cell r="C1415" t="str">
            <v>527-02-02</v>
          </cell>
          <cell r="D1415" t="str">
            <v>MA505 0A</v>
          </cell>
          <cell r="E1415" t="str">
            <v>RW20</v>
          </cell>
          <cell r="F1415">
            <v>660</v>
          </cell>
        </row>
        <row r="1416">
          <cell r="B1416" t="str">
            <v>LSE4990 ReCut</v>
          </cell>
          <cell r="C1416" t="str">
            <v>582-06-16</v>
          </cell>
          <cell r="D1416" t="str">
            <v>MA473 0B</v>
          </cell>
          <cell r="E1416" t="str">
            <v>SW49</v>
          </cell>
          <cell r="F1416">
            <v>85</v>
          </cell>
          <cell r="G1416">
            <v>85</v>
          </cell>
        </row>
        <row r="1417">
          <cell r="B1417" t="str">
            <v>LSE4891</v>
          </cell>
          <cell r="C1417" t="str">
            <v>527-02-02</v>
          </cell>
          <cell r="D1417" t="str">
            <v>MA505 0A</v>
          </cell>
          <cell r="E1417" t="str">
            <v>RW20</v>
          </cell>
          <cell r="F1417">
            <v>660</v>
          </cell>
        </row>
        <row r="1418">
          <cell r="B1418" t="str">
            <v>LSE4891</v>
          </cell>
          <cell r="C1418" t="str">
            <v>527-02-02</v>
          </cell>
          <cell r="D1418" t="str">
            <v>MA505 0A</v>
          </cell>
          <cell r="E1418" t="str">
            <v>RW20</v>
          </cell>
          <cell r="F1418">
            <v>660</v>
          </cell>
        </row>
        <row r="1419">
          <cell r="B1419" t="str">
            <v>LSE4891</v>
          </cell>
          <cell r="C1419" t="str">
            <v>527-02-02</v>
          </cell>
          <cell r="D1419" t="str">
            <v>MA505 0A</v>
          </cell>
          <cell r="E1419" t="str">
            <v>RW20</v>
          </cell>
          <cell r="F1419">
            <v>660</v>
          </cell>
        </row>
        <row r="1420">
          <cell r="B1420" t="str">
            <v>LSE4891</v>
          </cell>
          <cell r="C1420" t="str">
            <v>527-02-02</v>
          </cell>
          <cell r="D1420" t="str">
            <v>MA505 0A</v>
          </cell>
          <cell r="E1420" t="str">
            <v>RW20</v>
          </cell>
          <cell r="F1420">
            <v>660</v>
          </cell>
        </row>
        <row r="1421">
          <cell r="B1421" t="str">
            <v>LSE4891</v>
          </cell>
          <cell r="C1421" t="str">
            <v>527-02-02</v>
          </cell>
          <cell r="D1421" t="str">
            <v>MA505 0A</v>
          </cell>
          <cell r="E1421" t="str">
            <v>RW20</v>
          </cell>
          <cell r="F1421">
            <v>660</v>
          </cell>
        </row>
        <row r="1422">
          <cell r="B1422" t="str">
            <v>LSE4891</v>
          </cell>
          <cell r="C1422" t="str">
            <v>527-02-02</v>
          </cell>
          <cell r="D1422" t="str">
            <v>MA505 0A</v>
          </cell>
          <cell r="E1422" t="str">
            <v>RW20</v>
          </cell>
          <cell r="F1422">
            <v>660</v>
          </cell>
        </row>
        <row r="1423">
          <cell r="B1423" t="str">
            <v>LSE4891</v>
          </cell>
          <cell r="C1423" t="str">
            <v>527-02-02</v>
          </cell>
          <cell r="D1423" t="str">
            <v>MA505 0A</v>
          </cell>
          <cell r="E1423" t="str">
            <v>RW20</v>
          </cell>
          <cell r="F1423">
            <v>660</v>
          </cell>
        </row>
        <row r="1424">
          <cell r="B1424" t="str">
            <v>LSE4891</v>
          </cell>
          <cell r="C1424" t="str">
            <v>527-02-02</v>
          </cell>
          <cell r="D1424" t="str">
            <v>MA505 0A</v>
          </cell>
          <cell r="E1424" t="str">
            <v>RW20</v>
          </cell>
          <cell r="F1424">
            <v>660</v>
          </cell>
        </row>
        <row r="1425">
          <cell r="B1425" t="str">
            <v>LSE4891</v>
          </cell>
          <cell r="C1425" t="str">
            <v>527-02-02</v>
          </cell>
          <cell r="D1425" t="str">
            <v>MA505 0A</v>
          </cell>
          <cell r="E1425" t="str">
            <v>RW20</v>
          </cell>
          <cell r="F1425">
            <v>660</v>
          </cell>
        </row>
        <row r="1426">
          <cell r="B1426" t="str">
            <v>LSE4891</v>
          </cell>
          <cell r="C1426" t="str">
            <v>527-02-02</v>
          </cell>
          <cell r="D1426" t="str">
            <v>MA505 0A</v>
          </cell>
          <cell r="E1426" t="str">
            <v>RW20</v>
          </cell>
          <cell r="F1426">
            <v>660</v>
          </cell>
        </row>
        <row r="1427">
          <cell r="B1427" t="str">
            <v>LSE4891</v>
          </cell>
          <cell r="C1427" t="str">
            <v>527-02-02</v>
          </cell>
          <cell r="D1427" t="str">
            <v>MA505 0A</v>
          </cell>
          <cell r="E1427" t="str">
            <v>RW20</v>
          </cell>
          <cell r="F1427">
            <v>660</v>
          </cell>
        </row>
        <row r="1428">
          <cell r="B1428" t="str">
            <v>LSE4891</v>
          </cell>
          <cell r="C1428" t="str">
            <v>527-02-02</v>
          </cell>
          <cell r="D1428" t="str">
            <v>MA505 0A</v>
          </cell>
          <cell r="E1428" t="str">
            <v>RW20</v>
          </cell>
          <cell r="F1428">
            <v>690</v>
          </cell>
        </row>
        <row r="1429">
          <cell r="B1429" t="str">
            <v>LSE4892</v>
          </cell>
          <cell r="C1429" t="str">
            <v>527-02-75</v>
          </cell>
          <cell r="D1429" t="str">
            <v>MA505 0A</v>
          </cell>
          <cell r="E1429" t="str">
            <v>SB15</v>
          </cell>
          <cell r="F1429">
            <v>600</v>
          </cell>
        </row>
        <row r="1430">
          <cell r="B1430" t="str">
            <v>LSE4892</v>
          </cell>
          <cell r="C1430" t="str">
            <v>527-02-75</v>
          </cell>
          <cell r="D1430" t="str">
            <v>MA505 0A</v>
          </cell>
          <cell r="E1430" t="str">
            <v>SB15</v>
          </cell>
          <cell r="F1430">
            <v>600</v>
          </cell>
        </row>
        <row r="1431">
          <cell r="B1431" t="str">
            <v>LSE4892 Re-Cut</v>
          </cell>
          <cell r="C1431" t="str">
            <v>527-02-75</v>
          </cell>
          <cell r="D1431" t="str">
            <v>MA505 0A</v>
          </cell>
          <cell r="E1431" t="str">
            <v>SB15</v>
          </cell>
          <cell r="F1431">
            <v>148</v>
          </cell>
          <cell r="G1431">
            <v>148</v>
          </cell>
        </row>
        <row r="1432">
          <cell r="B1432" t="str">
            <v>LSE5019</v>
          </cell>
          <cell r="C1432" t="str">
            <v>582-06-16</v>
          </cell>
          <cell r="D1432" t="str">
            <v>MA473 0B</v>
          </cell>
          <cell r="E1432" t="str">
            <v>SW49</v>
          </cell>
          <cell r="F1432">
            <v>660</v>
          </cell>
          <cell r="G1432">
            <v>660</v>
          </cell>
        </row>
        <row r="1433">
          <cell r="B1433" t="str">
            <v>LSANZ4766</v>
          </cell>
          <cell r="C1433" t="str">
            <v>43460-8597</v>
          </cell>
          <cell r="D1433" t="str">
            <v>WA504 0A</v>
          </cell>
          <cell r="E1433" t="str">
            <v>TW22</v>
          </cell>
          <cell r="F1433">
            <v>372</v>
          </cell>
          <cell r="G1433">
            <v>591</v>
          </cell>
        </row>
        <row r="1434">
          <cell r="B1434" t="str">
            <v>LSANZ4766</v>
          </cell>
          <cell r="C1434" t="str">
            <v>43460-8597</v>
          </cell>
          <cell r="D1434" t="str">
            <v>WA504 0A</v>
          </cell>
          <cell r="E1434" t="str">
            <v>TW22</v>
          </cell>
          <cell r="F1434">
            <v>156</v>
          </cell>
        </row>
        <row r="1435">
          <cell r="B1435" t="str">
            <v>LSANZ4766</v>
          </cell>
          <cell r="C1435" t="str">
            <v>43460-8597</v>
          </cell>
          <cell r="D1435" t="str">
            <v>WA504 0A</v>
          </cell>
          <cell r="E1435" t="str">
            <v>TW22</v>
          </cell>
          <cell r="F1435">
            <v>33</v>
          </cell>
        </row>
        <row r="1436">
          <cell r="B1436" t="str">
            <v>LSANZ4766</v>
          </cell>
          <cell r="C1436" t="str">
            <v>43460-8597</v>
          </cell>
          <cell r="D1436" t="str">
            <v>WA504 0A</v>
          </cell>
          <cell r="E1436" t="str">
            <v>TW22</v>
          </cell>
          <cell r="F1436">
            <v>30</v>
          </cell>
        </row>
        <row r="1437">
          <cell r="B1437" t="str">
            <v>LSANZ4764</v>
          </cell>
          <cell r="C1437" t="str">
            <v>00550-8597</v>
          </cell>
          <cell r="D1437" t="str">
            <v>WA383 2A</v>
          </cell>
          <cell r="E1437" t="str">
            <v>TW22</v>
          </cell>
          <cell r="F1437">
            <v>600</v>
          </cell>
          <cell r="G1437">
            <v>791</v>
          </cell>
        </row>
        <row r="1438">
          <cell r="B1438" t="str">
            <v>LSANZ4764</v>
          </cell>
          <cell r="C1438" t="str">
            <v>00550-8597</v>
          </cell>
          <cell r="D1438" t="str">
            <v>WA383 2A</v>
          </cell>
          <cell r="E1438" t="str">
            <v>TW22</v>
          </cell>
          <cell r="F1438">
            <v>143</v>
          </cell>
        </row>
        <row r="1439">
          <cell r="B1439" t="str">
            <v>LSANZ4764</v>
          </cell>
          <cell r="C1439" t="str">
            <v>00550-8597</v>
          </cell>
          <cell r="D1439" t="str">
            <v>WA383 2A</v>
          </cell>
          <cell r="E1439" t="str">
            <v>TW22</v>
          </cell>
          <cell r="F1439">
            <v>48</v>
          </cell>
        </row>
        <row r="1440">
          <cell r="B1440" t="str">
            <v>LSANZ4765</v>
          </cell>
          <cell r="C1440" t="str">
            <v>43450-8597</v>
          </cell>
          <cell r="D1440" t="str">
            <v>WA421 2A</v>
          </cell>
          <cell r="E1440" t="str">
            <v>TW22</v>
          </cell>
          <cell r="F1440">
            <v>375</v>
          </cell>
          <cell r="G1440">
            <v>516</v>
          </cell>
        </row>
        <row r="1441">
          <cell r="B1441" t="str">
            <v>LSANZ4765</v>
          </cell>
          <cell r="C1441" t="str">
            <v>43450-8597</v>
          </cell>
          <cell r="D1441" t="str">
            <v>WA421 2A</v>
          </cell>
          <cell r="E1441" t="str">
            <v>TW22</v>
          </cell>
          <cell r="F1441">
            <v>99</v>
          </cell>
        </row>
        <row r="1442">
          <cell r="B1442" t="str">
            <v>LSANZ4765</v>
          </cell>
          <cell r="C1442" t="str">
            <v>43450-8597</v>
          </cell>
          <cell r="D1442" t="str">
            <v>WA421 2A</v>
          </cell>
          <cell r="E1442" t="str">
            <v>TW22</v>
          </cell>
          <cell r="F1442">
            <v>42</v>
          </cell>
        </row>
        <row r="1443">
          <cell r="B1443" t="str">
            <v>LSANZ4763</v>
          </cell>
          <cell r="C1443" t="str">
            <v>00513-8597</v>
          </cell>
          <cell r="D1443" t="str">
            <v>MA386 1A</v>
          </cell>
          <cell r="E1443" t="str">
            <v>TW22</v>
          </cell>
          <cell r="F1443">
            <v>682</v>
          </cell>
          <cell r="G1443">
            <v>1186</v>
          </cell>
        </row>
        <row r="1444">
          <cell r="B1444" t="str">
            <v>LSANZ4763</v>
          </cell>
          <cell r="C1444" t="str">
            <v>00513-8597</v>
          </cell>
          <cell r="D1444" t="str">
            <v>MA386 1A</v>
          </cell>
          <cell r="E1444" t="str">
            <v>TW22</v>
          </cell>
          <cell r="F1444">
            <v>360</v>
          </cell>
        </row>
        <row r="1445">
          <cell r="B1445" t="str">
            <v>LSANZ4763</v>
          </cell>
          <cell r="C1445" t="str">
            <v>00513-8597</v>
          </cell>
          <cell r="D1445" t="str">
            <v>MA386 1A</v>
          </cell>
          <cell r="E1445" t="str">
            <v>TW22</v>
          </cell>
          <cell r="F1445">
            <v>84</v>
          </cell>
        </row>
        <row r="1446">
          <cell r="B1446" t="str">
            <v>LSANZ4763</v>
          </cell>
          <cell r="C1446" t="str">
            <v>00513-8597</v>
          </cell>
          <cell r="D1446" t="str">
            <v>MA386 1A</v>
          </cell>
          <cell r="E1446" t="str">
            <v>TW22</v>
          </cell>
          <cell r="F1446">
            <v>45</v>
          </cell>
        </row>
        <row r="1447">
          <cell r="B1447" t="str">
            <v>LSANZ4763</v>
          </cell>
          <cell r="C1447" t="str">
            <v>00513-8597</v>
          </cell>
          <cell r="D1447" t="str">
            <v>MA386 1A</v>
          </cell>
          <cell r="E1447" t="str">
            <v>TW22</v>
          </cell>
          <cell r="F1447">
            <v>15</v>
          </cell>
        </row>
        <row r="1448">
          <cell r="B1448" t="str">
            <v>LSANZ4762</v>
          </cell>
          <cell r="C1448" t="str">
            <v>00504-8597</v>
          </cell>
          <cell r="D1448" t="str">
            <v>MA381 1A</v>
          </cell>
          <cell r="E1448" t="str">
            <v>TW22</v>
          </cell>
          <cell r="F1448">
            <v>620</v>
          </cell>
          <cell r="G1448">
            <v>1089</v>
          </cell>
        </row>
        <row r="1449">
          <cell r="B1449" t="str">
            <v>LSANZ4762</v>
          </cell>
          <cell r="C1449" t="str">
            <v>00504-8597</v>
          </cell>
          <cell r="D1449" t="str">
            <v>MA381 1A</v>
          </cell>
          <cell r="E1449" t="str">
            <v>TW22</v>
          </cell>
          <cell r="F1449">
            <v>270</v>
          </cell>
        </row>
        <row r="1450">
          <cell r="B1450" t="str">
            <v>LSANZ4762</v>
          </cell>
          <cell r="C1450" t="str">
            <v>00504-8597</v>
          </cell>
          <cell r="D1450" t="str">
            <v>MA381 1A</v>
          </cell>
          <cell r="E1450" t="str">
            <v>TW22</v>
          </cell>
          <cell r="F1450">
            <v>84</v>
          </cell>
        </row>
        <row r="1451">
          <cell r="B1451" t="str">
            <v>LSANZ4762</v>
          </cell>
          <cell r="C1451" t="str">
            <v>00504-8597</v>
          </cell>
          <cell r="D1451" t="str">
            <v>MA381 1A</v>
          </cell>
          <cell r="E1451" t="str">
            <v>TW22</v>
          </cell>
          <cell r="F1451">
            <v>70</v>
          </cell>
        </row>
        <row r="1452">
          <cell r="B1452" t="str">
            <v>LSANZ4762</v>
          </cell>
          <cell r="C1452" t="str">
            <v>00504-8597</v>
          </cell>
          <cell r="D1452" t="str">
            <v>MA381 1A</v>
          </cell>
          <cell r="E1452" t="str">
            <v>TW22</v>
          </cell>
          <cell r="F1452">
            <v>45</v>
          </cell>
        </row>
        <row r="1453">
          <cell r="B1453" t="str">
            <v>LSE5035</v>
          </cell>
          <cell r="C1453" t="str">
            <v>582-06-16</v>
          </cell>
          <cell r="D1453" t="str">
            <v>MA473 0B</v>
          </cell>
          <cell r="E1453" t="str">
            <v>SW49</v>
          </cell>
          <cell r="F1453">
            <v>660</v>
          </cell>
          <cell r="G1453">
            <v>660</v>
          </cell>
        </row>
        <row r="1454">
          <cell r="B1454" t="str">
            <v>LSE5034</v>
          </cell>
          <cell r="C1454" t="str">
            <v>582-06-02</v>
          </cell>
          <cell r="D1454" t="str">
            <v>MA473 0B</v>
          </cell>
          <cell r="E1454" t="str">
            <v>RW32</v>
          </cell>
          <cell r="F1454">
            <v>660</v>
          </cell>
          <cell r="G1454">
            <v>660</v>
          </cell>
        </row>
        <row r="1455">
          <cell r="B1455" t="str">
            <v>LSE5040</v>
          </cell>
          <cell r="C1455" t="str">
            <v>582-06-02</v>
          </cell>
          <cell r="D1455" t="str">
            <v>MA473 0B</v>
          </cell>
          <cell r="E1455" t="str">
            <v>RW32</v>
          </cell>
          <cell r="F1455">
            <v>660</v>
          </cell>
          <cell r="G1455">
            <v>1320</v>
          </cell>
        </row>
        <row r="1456">
          <cell r="B1456" t="str">
            <v>LSE5040</v>
          </cell>
          <cell r="C1456" t="str">
            <v>582-06-02</v>
          </cell>
          <cell r="D1456" t="str">
            <v>MA473 0B</v>
          </cell>
          <cell r="E1456" t="str">
            <v>RW32</v>
          </cell>
          <cell r="F1456">
            <v>660</v>
          </cell>
        </row>
        <row r="1457">
          <cell r="B1457" t="str">
            <v>LSE5025</v>
          </cell>
          <cell r="C1457" t="str">
            <v>582-06-02</v>
          </cell>
          <cell r="D1457" t="str">
            <v>MA473 0B</v>
          </cell>
          <cell r="E1457" t="str">
            <v>RW32</v>
          </cell>
          <cell r="F1457">
            <v>660</v>
          </cell>
          <cell r="G1457">
            <v>3960</v>
          </cell>
        </row>
        <row r="1458">
          <cell r="B1458" t="str">
            <v>LSE5025</v>
          </cell>
          <cell r="C1458" t="str">
            <v>582-06-02</v>
          </cell>
          <cell r="D1458" t="str">
            <v>MA473 0B</v>
          </cell>
          <cell r="E1458" t="str">
            <v>RW32</v>
          </cell>
          <cell r="F1458">
            <v>660</v>
          </cell>
        </row>
        <row r="1459">
          <cell r="B1459" t="str">
            <v>LSE5025</v>
          </cell>
          <cell r="C1459" t="str">
            <v>582-06-02</v>
          </cell>
          <cell r="D1459" t="str">
            <v>MA473 0B</v>
          </cell>
          <cell r="E1459" t="str">
            <v>RW32</v>
          </cell>
          <cell r="F1459">
            <v>660</v>
          </cell>
        </row>
        <row r="1460">
          <cell r="B1460" t="str">
            <v>LSE5025</v>
          </cell>
          <cell r="C1460" t="str">
            <v>582-06-02</v>
          </cell>
          <cell r="D1460" t="str">
            <v>MA473 0B</v>
          </cell>
          <cell r="E1460" t="str">
            <v>RW32</v>
          </cell>
          <cell r="F1460">
            <v>660</v>
          </cell>
        </row>
        <row r="1461">
          <cell r="B1461" t="str">
            <v>LSE5025</v>
          </cell>
          <cell r="C1461" t="str">
            <v>582-06-02</v>
          </cell>
          <cell r="D1461" t="str">
            <v>MA473 0B</v>
          </cell>
          <cell r="E1461" t="str">
            <v>RW32</v>
          </cell>
          <cell r="F1461">
            <v>660</v>
          </cell>
        </row>
        <row r="1462">
          <cell r="B1462" t="str">
            <v>LSE5025</v>
          </cell>
          <cell r="C1462" t="str">
            <v>582-06-02</v>
          </cell>
          <cell r="D1462" t="str">
            <v>MA473 0B</v>
          </cell>
          <cell r="E1462" t="str">
            <v>RW32</v>
          </cell>
          <cell r="F1462">
            <v>660</v>
          </cell>
        </row>
        <row r="1463">
          <cell r="B1463" t="str">
            <v>LSE5026</v>
          </cell>
          <cell r="C1463" t="str">
            <v>582-06-16</v>
          </cell>
          <cell r="D1463" t="str">
            <v>MA473 0B</v>
          </cell>
          <cell r="E1463" t="str">
            <v>SW49</v>
          </cell>
          <cell r="F1463">
            <v>660</v>
          </cell>
          <cell r="G1463">
            <v>1980</v>
          </cell>
        </row>
        <row r="1464">
          <cell r="B1464" t="str">
            <v>LSE5026</v>
          </cell>
          <cell r="C1464" t="str">
            <v>582-06-16</v>
          </cell>
          <cell r="D1464" t="str">
            <v>MA473 0B</v>
          </cell>
          <cell r="E1464" t="str">
            <v>SW49</v>
          </cell>
          <cell r="F1464">
            <v>660</v>
          </cell>
        </row>
        <row r="1465">
          <cell r="B1465" t="str">
            <v>LSE5026</v>
          </cell>
          <cell r="C1465" t="str">
            <v>582-06-16</v>
          </cell>
          <cell r="D1465" t="str">
            <v>MA473 0B</v>
          </cell>
          <cell r="E1465" t="str">
            <v>SW49</v>
          </cell>
          <cell r="F1465">
            <v>660</v>
          </cell>
        </row>
        <row r="1466">
          <cell r="B1466" t="str">
            <v>LSE5030</v>
          </cell>
          <cell r="C1466" t="str">
            <v>582-06-16</v>
          </cell>
          <cell r="D1466" t="str">
            <v>MA473 0B</v>
          </cell>
          <cell r="E1466" t="str">
            <v>SW49</v>
          </cell>
          <cell r="F1466">
            <v>660</v>
          </cell>
          <cell r="G1466">
            <v>2640</v>
          </cell>
        </row>
        <row r="1467">
          <cell r="B1467" t="str">
            <v>LSE5030</v>
          </cell>
          <cell r="C1467" t="str">
            <v>582-06-16</v>
          </cell>
          <cell r="D1467" t="str">
            <v>MA473 0B</v>
          </cell>
          <cell r="E1467" t="str">
            <v>SW49</v>
          </cell>
          <cell r="F1467">
            <v>660</v>
          </cell>
        </row>
        <row r="1468">
          <cell r="B1468" t="str">
            <v>LSE5030</v>
          </cell>
          <cell r="C1468" t="str">
            <v>582-06-16</v>
          </cell>
          <cell r="D1468" t="str">
            <v>MA473 0B</v>
          </cell>
          <cell r="E1468" t="str">
            <v>SW49</v>
          </cell>
          <cell r="F1468">
            <v>660</v>
          </cell>
        </row>
        <row r="1469">
          <cell r="B1469" t="str">
            <v>LSE5030</v>
          </cell>
          <cell r="C1469" t="str">
            <v>582-06-16</v>
          </cell>
          <cell r="D1469" t="str">
            <v>MA473 0B</v>
          </cell>
          <cell r="E1469" t="str">
            <v>SW49</v>
          </cell>
          <cell r="F1469">
            <v>660</v>
          </cell>
        </row>
        <row r="1470">
          <cell r="B1470" t="str">
            <v>LSE5029</v>
          </cell>
          <cell r="C1470" t="str">
            <v>582-06-02</v>
          </cell>
          <cell r="D1470" t="str">
            <v>MA473 0B</v>
          </cell>
          <cell r="E1470" t="str">
            <v>RW32</v>
          </cell>
          <cell r="F1470">
            <v>660</v>
          </cell>
          <cell r="G1470">
            <v>1980</v>
          </cell>
        </row>
        <row r="1471">
          <cell r="B1471" t="str">
            <v>LSE5029</v>
          </cell>
          <cell r="C1471" t="str">
            <v>582-06-02</v>
          </cell>
          <cell r="D1471" t="str">
            <v>MA473 0B</v>
          </cell>
          <cell r="E1471" t="str">
            <v>RW32</v>
          </cell>
          <cell r="F1471">
            <v>660</v>
          </cell>
        </row>
        <row r="1472">
          <cell r="B1472" t="str">
            <v>LSE5029</v>
          </cell>
          <cell r="C1472" t="str">
            <v>582-06-02</v>
          </cell>
          <cell r="D1472" t="str">
            <v>MA473 0B</v>
          </cell>
          <cell r="E1472" t="str">
            <v>RW32</v>
          </cell>
          <cell r="F1472">
            <v>660</v>
          </cell>
        </row>
        <row r="1473">
          <cell r="B1473" t="str">
            <v>LSE5038</v>
          </cell>
          <cell r="C1473" t="str">
            <v>582-06-02</v>
          </cell>
          <cell r="D1473" t="str">
            <v>MA473 0B</v>
          </cell>
          <cell r="E1473" t="str">
            <v>RW32</v>
          </cell>
          <cell r="F1473">
            <v>660</v>
          </cell>
          <cell r="G1473">
            <v>1320</v>
          </cell>
        </row>
        <row r="1474">
          <cell r="B1474" t="str">
            <v>LSE5038</v>
          </cell>
          <cell r="C1474" t="str">
            <v>582-06-02</v>
          </cell>
          <cell r="D1474" t="str">
            <v>MA473 0B</v>
          </cell>
          <cell r="E1474" t="str">
            <v>RW32</v>
          </cell>
          <cell r="F1474">
            <v>660</v>
          </cell>
        </row>
        <row r="1475">
          <cell r="B1475" t="str">
            <v>LSE5057</v>
          </cell>
          <cell r="C1475" t="str">
            <v>581-06-16</v>
          </cell>
          <cell r="D1475" t="str">
            <v>MA503 0A</v>
          </cell>
          <cell r="E1475" t="str">
            <v>SW49</v>
          </cell>
          <cell r="F1475">
            <v>660</v>
          </cell>
          <cell r="G1475">
            <v>660</v>
          </cell>
        </row>
        <row r="1476">
          <cell r="B1476" t="str">
            <v>LSE5058</v>
          </cell>
          <cell r="C1476" t="str">
            <v>581-06-16</v>
          </cell>
          <cell r="D1476" t="str">
            <v>MA503 0A</v>
          </cell>
          <cell r="E1476" t="str">
            <v>SW49</v>
          </cell>
          <cell r="F1476">
            <v>660</v>
          </cell>
          <cell r="G1476">
            <v>9900</v>
          </cell>
        </row>
        <row r="1477">
          <cell r="B1477" t="str">
            <v>LSE5058</v>
          </cell>
          <cell r="C1477" t="str">
            <v>581-06-16</v>
          </cell>
          <cell r="D1477" t="str">
            <v>MA503 0A</v>
          </cell>
          <cell r="E1477" t="str">
            <v>SW49</v>
          </cell>
          <cell r="F1477">
            <v>660</v>
          </cell>
        </row>
        <row r="1478">
          <cell r="B1478" t="str">
            <v>LSE5058</v>
          </cell>
          <cell r="C1478" t="str">
            <v>581-06-16</v>
          </cell>
          <cell r="D1478" t="str">
            <v>MA503 0A</v>
          </cell>
          <cell r="E1478" t="str">
            <v>SW49</v>
          </cell>
          <cell r="F1478">
            <v>660</v>
          </cell>
        </row>
        <row r="1479">
          <cell r="B1479" t="str">
            <v>LSE5058</v>
          </cell>
          <cell r="C1479" t="str">
            <v>581-06-16</v>
          </cell>
          <cell r="D1479" t="str">
            <v>MA503 0A</v>
          </cell>
          <cell r="E1479" t="str">
            <v>SW49</v>
          </cell>
          <cell r="F1479">
            <v>660</v>
          </cell>
        </row>
        <row r="1480">
          <cell r="B1480" t="str">
            <v>LSE5058</v>
          </cell>
          <cell r="C1480" t="str">
            <v>581-06-16</v>
          </cell>
          <cell r="D1480" t="str">
            <v>MA503 0A</v>
          </cell>
          <cell r="E1480" t="str">
            <v>SW49</v>
          </cell>
          <cell r="F1480">
            <v>660</v>
          </cell>
        </row>
        <row r="1481">
          <cell r="B1481" t="str">
            <v>LSE5058</v>
          </cell>
          <cell r="C1481" t="str">
            <v>581-06-16</v>
          </cell>
          <cell r="D1481" t="str">
            <v>MA503 0A</v>
          </cell>
          <cell r="E1481" t="str">
            <v>SW49</v>
          </cell>
          <cell r="F1481">
            <v>660</v>
          </cell>
        </row>
        <row r="1482">
          <cell r="B1482" t="str">
            <v>LSANZ4750 ReCut</v>
          </cell>
          <cell r="C1482" t="str">
            <v>504-02-08</v>
          </cell>
          <cell r="D1482" t="str">
            <v>MA381 1A</v>
          </cell>
          <cell r="E1482" t="str">
            <v>BW22</v>
          </cell>
          <cell r="F1482">
            <v>129</v>
          </cell>
        </row>
        <row r="1483">
          <cell r="B1483" t="str">
            <v>LSE5058</v>
          </cell>
          <cell r="C1483" t="str">
            <v>581-06-16</v>
          </cell>
          <cell r="D1483" t="str">
            <v>MA503 0A</v>
          </cell>
          <cell r="E1483" t="str">
            <v>SW49</v>
          </cell>
          <cell r="F1483">
            <v>660</v>
          </cell>
        </row>
        <row r="1484">
          <cell r="B1484" t="str">
            <v>LSE5058</v>
          </cell>
          <cell r="C1484" t="str">
            <v>581-06-16</v>
          </cell>
          <cell r="D1484" t="str">
            <v>MA503 0A</v>
          </cell>
          <cell r="E1484" t="str">
            <v>SW49</v>
          </cell>
          <cell r="F1484">
            <v>660</v>
          </cell>
        </row>
        <row r="1485">
          <cell r="B1485" t="str">
            <v>LSE5058</v>
          </cell>
          <cell r="C1485" t="str">
            <v>581-06-16</v>
          </cell>
          <cell r="D1485" t="str">
            <v>MA503 0A</v>
          </cell>
          <cell r="E1485" t="str">
            <v>SW49</v>
          </cell>
          <cell r="F1485">
            <v>660</v>
          </cell>
        </row>
        <row r="1486">
          <cell r="B1486" t="str">
            <v>LSE5058</v>
          </cell>
          <cell r="C1486" t="str">
            <v>581-06-16</v>
          </cell>
          <cell r="D1486" t="str">
            <v>MA503 0A</v>
          </cell>
          <cell r="E1486" t="str">
            <v>SW49</v>
          </cell>
          <cell r="F1486">
            <v>660</v>
          </cell>
        </row>
        <row r="1487">
          <cell r="B1487" t="str">
            <v>LSE5058</v>
          </cell>
          <cell r="C1487" t="str">
            <v>581-06-16</v>
          </cell>
          <cell r="D1487" t="str">
            <v>MA503 0A</v>
          </cell>
          <cell r="E1487" t="str">
            <v>SW49</v>
          </cell>
          <cell r="F1487">
            <v>660</v>
          </cell>
        </row>
        <row r="1488">
          <cell r="B1488" t="str">
            <v>LSE5058</v>
          </cell>
          <cell r="C1488" t="str">
            <v>581-06-16</v>
          </cell>
          <cell r="D1488" t="str">
            <v>MA503 0A</v>
          </cell>
          <cell r="E1488" t="str">
            <v>SW49</v>
          </cell>
          <cell r="F1488">
            <v>660</v>
          </cell>
        </row>
        <row r="1489">
          <cell r="B1489" t="str">
            <v>LSE5058</v>
          </cell>
          <cell r="C1489" t="str">
            <v>581-06-16</v>
          </cell>
          <cell r="D1489" t="str">
            <v>MA503 0A</v>
          </cell>
          <cell r="E1489" t="str">
            <v>SW49</v>
          </cell>
          <cell r="F1489">
            <v>660</v>
          </cell>
        </row>
        <row r="1490">
          <cell r="B1490" t="str">
            <v>LSE5058</v>
          </cell>
          <cell r="C1490" t="str">
            <v>581-06-16</v>
          </cell>
          <cell r="D1490" t="str">
            <v>MA503 0A</v>
          </cell>
          <cell r="E1490" t="str">
            <v>SW49</v>
          </cell>
          <cell r="F1490">
            <v>660</v>
          </cell>
        </row>
        <row r="1491">
          <cell r="B1491" t="str">
            <v>LSE5058</v>
          </cell>
          <cell r="C1491" t="str">
            <v>581-06-16</v>
          </cell>
          <cell r="D1491" t="str">
            <v>MA503 0A</v>
          </cell>
          <cell r="E1491" t="str">
            <v>SW49</v>
          </cell>
          <cell r="F1491">
            <v>660</v>
          </cell>
        </row>
        <row r="1492">
          <cell r="B1492" t="str">
            <v>LSE5059</v>
          </cell>
          <cell r="C1492" t="str">
            <v>581-06-02</v>
          </cell>
          <cell r="D1492" t="str">
            <v>MA503 0A</v>
          </cell>
          <cell r="E1492" t="str">
            <v>RW32</v>
          </cell>
          <cell r="F1492">
            <v>660</v>
          </cell>
          <cell r="G1492">
            <v>5280</v>
          </cell>
        </row>
        <row r="1493">
          <cell r="B1493" t="str">
            <v>LSE5059</v>
          </cell>
          <cell r="C1493" t="str">
            <v>581-06-02</v>
          </cell>
          <cell r="D1493" t="str">
            <v>MA503 0A</v>
          </cell>
          <cell r="E1493" t="str">
            <v>RW32</v>
          </cell>
          <cell r="F1493">
            <v>660</v>
          </cell>
        </row>
        <row r="1494">
          <cell r="B1494" t="str">
            <v>LSE5059</v>
          </cell>
          <cell r="C1494" t="str">
            <v>581-06-02</v>
          </cell>
          <cell r="D1494" t="str">
            <v>MA503 0A</v>
          </cell>
          <cell r="E1494" t="str">
            <v>RW32</v>
          </cell>
          <cell r="F1494">
            <v>660</v>
          </cell>
        </row>
        <row r="1495">
          <cell r="B1495" t="str">
            <v>LSE5059</v>
          </cell>
          <cell r="C1495" t="str">
            <v>581-06-02</v>
          </cell>
          <cell r="D1495" t="str">
            <v>MA503 0A</v>
          </cell>
          <cell r="E1495" t="str">
            <v>RW32</v>
          </cell>
          <cell r="F1495">
            <v>660</v>
          </cell>
        </row>
        <row r="1496">
          <cell r="B1496" t="str">
            <v>LSE5059</v>
          </cell>
          <cell r="C1496" t="str">
            <v>581-06-02</v>
          </cell>
          <cell r="D1496" t="str">
            <v>MA503 0A</v>
          </cell>
          <cell r="E1496" t="str">
            <v>RW32</v>
          </cell>
          <cell r="F1496">
            <v>660</v>
          </cell>
        </row>
        <row r="1497">
          <cell r="B1497" t="str">
            <v>LSE5059</v>
          </cell>
          <cell r="C1497" t="str">
            <v>581-06-02</v>
          </cell>
          <cell r="D1497" t="str">
            <v>MA503 0A</v>
          </cell>
          <cell r="E1497" t="str">
            <v>RW32</v>
          </cell>
          <cell r="F1497">
            <v>660</v>
          </cell>
        </row>
        <row r="1498">
          <cell r="B1498" t="str">
            <v>LSE5059</v>
          </cell>
          <cell r="C1498" t="str">
            <v>581-06-02</v>
          </cell>
          <cell r="D1498" t="str">
            <v>MA503 0A</v>
          </cell>
          <cell r="E1498" t="str">
            <v>RW32</v>
          </cell>
          <cell r="F1498">
            <v>660</v>
          </cell>
        </row>
        <row r="1499">
          <cell r="B1499" t="str">
            <v>LSE5059</v>
          </cell>
          <cell r="C1499" t="str">
            <v>581-06-02</v>
          </cell>
          <cell r="D1499" t="str">
            <v>MA503 0A</v>
          </cell>
          <cell r="E1499" t="str">
            <v>RW32</v>
          </cell>
          <cell r="F1499">
            <v>660</v>
          </cell>
        </row>
        <row r="1500">
          <cell r="B1500" t="str">
            <v>LSANZ4780</v>
          </cell>
          <cell r="C1500" t="str">
            <v>20985-8520</v>
          </cell>
          <cell r="D1500" t="str">
            <v>WA476 1A</v>
          </cell>
          <cell r="E1500" t="str">
            <v>TW19</v>
          </cell>
          <cell r="F1500">
            <v>310</v>
          </cell>
          <cell r="G1500">
            <v>310</v>
          </cell>
        </row>
        <row r="1501">
          <cell r="B1501" t="str">
            <v>LSANZ4789</v>
          </cell>
          <cell r="C1501" t="str">
            <v>20985-8520</v>
          </cell>
          <cell r="D1501" t="str">
            <v>WA476 1A</v>
          </cell>
          <cell r="E1501" t="str">
            <v>TW19</v>
          </cell>
          <cell r="F1501">
            <v>310</v>
          </cell>
          <cell r="G1501">
            <v>310</v>
          </cell>
        </row>
        <row r="1502">
          <cell r="B1502" t="str">
            <v>LSANZ4781</v>
          </cell>
          <cell r="C1502" t="str">
            <v>20985-8575</v>
          </cell>
          <cell r="D1502" t="str">
            <v>WA476 1A</v>
          </cell>
          <cell r="E1502" t="str">
            <v>SB29</v>
          </cell>
          <cell r="F1502">
            <v>744</v>
          </cell>
          <cell r="G1502">
            <v>744</v>
          </cell>
        </row>
        <row r="1504">
          <cell r="B1504" t="str">
            <v>CAR2264</v>
          </cell>
          <cell r="C1504" t="str">
            <v>450YU</v>
          </cell>
          <cell r="D1504" t="str">
            <v>JA501 1A</v>
          </cell>
          <cell r="E1504" t="str">
            <v>RW37</v>
          </cell>
          <cell r="F1504">
            <v>186</v>
          </cell>
          <cell r="G1504">
            <v>1066</v>
          </cell>
        </row>
        <row r="1505">
          <cell r="B1505" t="str">
            <v>CAR2264</v>
          </cell>
          <cell r="C1505" t="str">
            <v>450YU</v>
          </cell>
          <cell r="D1505" t="str">
            <v>JA501 1A</v>
          </cell>
          <cell r="E1505" t="str">
            <v>RW37</v>
          </cell>
          <cell r="F1505">
            <v>186</v>
          </cell>
        </row>
        <row r="1506">
          <cell r="B1506" t="str">
            <v>CAR2264</v>
          </cell>
          <cell r="C1506" t="str">
            <v>450YU</v>
          </cell>
          <cell r="D1506" t="str">
            <v>JA501 1A</v>
          </cell>
          <cell r="E1506" t="str">
            <v>RW37</v>
          </cell>
          <cell r="F1506">
            <v>240</v>
          </cell>
        </row>
        <row r="1507">
          <cell r="B1507" t="str">
            <v>CAR2264</v>
          </cell>
          <cell r="C1507" t="str">
            <v>450YU</v>
          </cell>
          <cell r="D1507" t="str">
            <v>JA501 1A</v>
          </cell>
          <cell r="E1507" t="str">
            <v>RW37</v>
          </cell>
          <cell r="F1507">
            <v>240</v>
          </cell>
        </row>
        <row r="1509">
          <cell r="B1509" t="str">
            <v>LSANZ4768</v>
          </cell>
          <cell r="C1509" t="str">
            <v>00502-0313</v>
          </cell>
          <cell r="D1509" t="str">
            <v>MA391 1A</v>
          </cell>
          <cell r="E1509" t="str">
            <v>TW11</v>
          </cell>
          <cell r="F1509">
            <v>620</v>
          </cell>
          <cell r="G1509">
            <v>1240</v>
          </cell>
        </row>
        <row r="1510">
          <cell r="B1510" t="str">
            <v>LSANZ4768</v>
          </cell>
          <cell r="C1510" t="str">
            <v>00502-0313</v>
          </cell>
          <cell r="D1510" t="str">
            <v>MA391 1A</v>
          </cell>
          <cell r="E1510" t="str">
            <v>TW11</v>
          </cell>
          <cell r="F1510">
            <v>620</v>
          </cell>
        </row>
        <row r="1511">
          <cell r="B1511" t="str">
            <v>LSANZ4769</v>
          </cell>
          <cell r="C1511" t="str">
            <v>00502-0403</v>
          </cell>
          <cell r="D1511" t="str">
            <v>MA391 1A</v>
          </cell>
          <cell r="E1511" t="str">
            <v>RW19</v>
          </cell>
          <cell r="F1511">
            <v>600</v>
          </cell>
          <cell r="G1511">
            <v>600</v>
          </cell>
        </row>
        <row r="1512">
          <cell r="B1512" t="str">
            <v>LSANZ4785</v>
          </cell>
          <cell r="C1512" t="str">
            <v>00502-8520</v>
          </cell>
          <cell r="D1512" t="str">
            <v>MA391 1A</v>
          </cell>
          <cell r="E1512" t="str">
            <v>TW19</v>
          </cell>
          <cell r="F1512">
            <v>620</v>
          </cell>
          <cell r="G1512">
            <v>1240</v>
          </cell>
        </row>
        <row r="1513">
          <cell r="B1513" t="str">
            <v>LSANZ4785</v>
          </cell>
          <cell r="C1513" t="str">
            <v>00502-8520</v>
          </cell>
          <cell r="D1513" t="str">
            <v>MA391 1A</v>
          </cell>
          <cell r="E1513" t="str">
            <v>TW19</v>
          </cell>
          <cell r="F1513">
            <v>620</v>
          </cell>
        </row>
        <row r="1514">
          <cell r="B1514" t="str">
            <v>LSANZ4786</v>
          </cell>
          <cell r="C1514" t="str">
            <v>00502-8580</v>
          </cell>
          <cell r="D1514" t="str">
            <v>MA391 1A</v>
          </cell>
          <cell r="E1514" t="str">
            <v>SP02</v>
          </cell>
          <cell r="F1514">
            <v>620</v>
          </cell>
          <cell r="G1514">
            <v>890</v>
          </cell>
        </row>
        <row r="1515">
          <cell r="B1515" t="str">
            <v>LSANZ4786</v>
          </cell>
          <cell r="C1515" t="str">
            <v>00502-8580</v>
          </cell>
          <cell r="D1515" t="str">
            <v>MA391 1A</v>
          </cell>
          <cell r="E1515" t="str">
            <v>SP02</v>
          </cell>
          <cell r="F1515">
            <v>270</v>
          </cell>
        </row>
        <row r="1516">
          <cell r="B1516" t="str">
            <v>LSANZ4788</v>
          </cell>
          <cell r="C1516" t="str">
            <v>00520-8580</v>
          </cell>
          <cell r="D1516" t="str">
            <v>MA447 1A</v>
          </cell>
          <cell r="E1516" t="str">
            <v>SP02</v>
          </cell>
          <cell r="F1516">
            <v>465</v>
          </cell>
          <cell r="G1516">
            <v>465</v>
          </cell>
        </row>
        <row r="1517">
          <cell r="B1517" t="str">
            <v>WT0014</v>
          </cell>
          <cell r="C1517" t="str">
            <v>_</v>
          </cell>
          <cell r="D1517" t="str">
            <v>Fillers</v>
          </cell>
          <cell r="E1517" t="str">
            <v>Wash Trail</v>
          </cell>
          <cell r="F1517">
            <v>500</v>
          </cell>
        </row>
        <row r="1518">
          <cell r="B1518" t="str">
            <v>WT0014</v>
          </cell>
          <cell r="C1518" t="str">
            <v>_</v>
          </cell>
          <cell r="D1518" t="str">
            <v>Fillers</v>
          </cell>
          <cell r="E1518" t="str">
            <v>Wash Trail</v>
          </cell>
          <cell r="F1518">
            <v>500</v>
          </cell>
        </row>
        <row r="1519">
          <cell r="B1519" t="str">
            <v>WT0014</v>
          </cell>
          <cell r="C1519" t="str">
            <v>_</v>
          </cell>
          <cell r="D1519" t="str">
            <v>Fillers</v>
          </cell>
          <cell r="E1519" t="str">
            <v>Wash Trail</v>
          </cell>
          <cell r="F1519">
            <v>500</v>
          </cell>
        </row>
        <row r="1520">
          <cell r="B1520" t="str">
            <v>WT0014</v>
          </cell>
          <cell r="C1520" t="str">
            <v>_</v>
          </cell>
          <cell r="D1520" t="str">
            <v>Fillers</v>
          </cell>
          <cell r="E1520" t="str">
            <v>Wash Trail</v>
          </cell>
          <cell r="F1520">
            <v>500</v>
          </cell>
        </row>
        <row r="1522">
          <cell r="B1522" t="str">
            <v>LSE5021</v>
          </cell>
          <cell r="C1522" t="str">
            <v>583-06-16</v>
          </cell>
          <cell r="D1522" t="str">
            <v>WA474 0A</v>
          </cell>
          <cell r="E1522" t="str">
            <v>SW49</v>
          </cell>
          <cell r="F1522">
            <v>660</v>
          </cell>
          <cell r="G1522">
            <v>2640</v>
          </cell>
        </row>
        <row r="1523">
          <cell r="B1523" t="str">
            <v>LSE5021</v>
          </cell>
          <cell r="C1523" t="str">
            <v>583-06-16</v>
          </cell>
          <cell r="D1523" t="str">
            <v>WA474 0A</v>
          </cell>
          <cell r="E1523" t="str">
            <v>SW49</v>
          </cell>
          <cell r="F1523">
            <v>660</v>
          </cell>
        </row>
        <row r="1524">
          <cell r="B1524" t="str">
            <v>LSE5021</v>
          </cell>
          <cell r="C1524" t="str">
            <v>583-06-16</v>
          </cell>
          <cell r="D1524" t="str">
            <v>WA474 0A</v>
          </cell>
          <cell r="E1524" t="str">
            <v>SW49</v>
          </cell>
          <cell r="F1524">
            <v>660</v>
          </cell>
        </row>
        <row r="1525">
          <cell r="B1525" t="str">
            <v>LSE5021</v>
          </cell>
          <cell r="C1525" t="str">
            <v>583-06-16</v>
          </cell>
          <cell r="D1525" t="str">
            <v>WA474 0A</v>
          </cell>
          <cell r="E1525" t="str">
            <v>SW49</v>
          </cell>
          <cell r="F1525">
            <v>660</v>
          </cell>
        </row>
        <row r="1526">
          <cell r="B1526" t="str">
            <v>LSE5041</v>
          </cell>
          <cell r="C1526" t="str">
            <v>583-06-16</v>
          </cell>
          <cell r="D1526" t="str">
            <v>WA474 0A</v>
          </cell>
          <cell r="E1526" t="str">
            <v>SW49</v>
          </cell>
          <cell r="F1526">
            <v>660</v>
          </cell>
          <cell r="G1526">
            <v>1320</v>
          </cell>
        </row>
        <row r="1527">
          <cell r="B1527" t="str">
            <v>LSE5041</v>
          </cell>
          <cell r="C1527" t="str">
            <v>583-06-16</v>
          </cell>
          <cell r="D1527" t="str">
            <v>WA474 0A</v>
          </cell>
          <cell r="E1527" t="str">
            <v>SW49</v>
          </cell>
          <cell r="F1527">
            <v>660</v>
          </cell>
        </row>
        <row r="1528">
          <cell r="B1528" t="str">
            <v>LSE5014</v>
          </cell>
          <cell r="C1528" t="str">
            <v>583-06-16</v>
          </cell>
          <cell r="D1528" t="str">
            <v>WA474 0A</v>
          </cell>
          <cell r="E1528" t="str">
            <v>SW49</v>
          </cell>
          <cell r="F1528">
            <v>660</v>
          </cell>
          <cell r="G1528">
            <v>1320</v>
          </cell>
        </row>
        <row r="1529">
          <cell r="B1529" t="str">
            <v>LSE5014</v>
          </cell>
          <cell r="C1529" t="str">
            <v>583-06-16</v>
          </cell>
          <cell r="D1529" t="str">
            <v>WA474 0A</v>
          </cell>
          <cell r="E1529" t="str">
            <v>SW49</v>
          </cell>
          <cell r="F1529">
            <v>660</v>
          </cell>
        </row>
        <row r="1530">
          <cell r="B1530" t="str">
            <v>LSE5046</v>
          </cell>
          <cell r="C1530" t="str">
            <v>583-06-02</v>
          </cell>
          <cell r="D1530" t="str">
            <v>WA474 0A</v>
          </cell>
          <cell r="E1530" t="str">
            <v>RW32</v>
          </cell>
          <cell r="F1530">
            <v>660</v>
          </cell>
          <cell r="G1530">
            <v>660</v>
          </cell>
        </row>
        <row r="1531">
          <cell r="B1531" t="str">
            <v>LSE5078</v>
          </cell>
          <cell r="C1531" t="str">
            <v>583-06-02</v>
          </cell>
          <cell r="D1531" t="str">
            <v>WA474 0A</v>
          </cell>
          <cell r="E1531" t="str">
            <v>RW32</v>
          </cell>
          <cell r="F1531">
            <v>660</v>
          </cell>
          <cell r="G1531">
            <v>660</v>
          </cell>
        </row>
        <row r="1532">
          <cell r="B1532" t="str">
            <v>LSE5077</v>
          </cell>
          <cell r="C1532" t="str">
            <v>583-06-16</v>
          </cell>
          <cell r="D1532" t="str">
            <v>WA474 0A</v>
          </cell>
          <cell r="E1532" t="str">
            <v>SW49</v>
          </cell>
          <cell r="F1532">
            <v>330</v>
          </cell>
          <cell r="G1532">
            <v>330</v>
          </cell>
        </row>
        <row r="1533">
          <cell r="B1533" t="str">
            <v>LSE5093</v>
          </cell>
          <cell r="C1533" t="str">
            <v>583-06-16</v>
          </cell>
          <cell r="D1533" t="str">
            <v>WA474 0A</v>
          </cell>
          <cell r="E1533" t="str">
            <v>SW49</v>
          </cell>
          <cell r="F1533">
            <v>660</v>
          </cell>
          <cell r="G1533">
            <v>660</v>
          </cell>
        </row>
        <row r="1534">
          <cell r="B1534" t="str">
            <v>LSE5066</v>
          </cell>
          <cell r="C1534" t="str">
            <v>583-06-16</v>
          </cell>
          <cell r="D1534" t="str">
            <v>WA474 0A</v>
          </cell>
          <cell r="E1534" t="str">
            <v>SW49</v>
          </cell>
          <cell r="F1534">
            <v>660</v>
          </cell>
          <cell r="G1534">
            <v>660</v>
          </cell>
        </row>
        <row r="1535">
          <cell r="B1535" t="str">
            <v>LSE5073</v>
          </cell>
          <cell r="C1535" t="str">
            <v>583-06-16</v>
          </cell>
          <cell r="D1535" t="str">
            <v>WA474 0A</v>
          </cell>
          <cell r="E1535" t="str">
            <v>SW49</v>
          </cell>
          <cell r="F1535">
            <v>660</v>
          </cell>
          <cell r="G1535">
            <v>2640</v>
          </cell>
        </row>
        <row r="1536">
          <cell r="B1536" t="str">
            <v>LSE5073</v>
          </cell>
          <cell r="C1536" t="str">
            <v>583-06-16</v>
          </cell>
          <cell r="D1536" t="str">
            <v>WA474 0A</v>
          </cell>
          <cell r="E1536" t="str">
            <v>SW49</v>
          </cell>
          <cell r="F1536">
            <v>660</v>
          </cell>
        </row>
        <row r="1537">
          <cell r="B1537" t="str">
            <v>LSE5073</v>
          </cell>
          <cell r="C1537" t="str">
            <v>583-06-16</v>
          </cell>
          <cell r="D1537" t="str">
            <v>WA474 0A</v>
          </cell>
          <cell r="E1537" t="str">
            <v>SW49</v>
          </cell>
          <cell r="F1537">
            <v>660</v>
          </cell>
        </row>
        <row r="1538">
          <cell r="B1538" t="str">
            <v>LSE5073</v>
          </cell>
          <cell r="C1538" t="str">
            <v>583-06-16</v>
          </cell>
          <cell r="D1538" t="str">
            <v>WA474 0A</v>
          </cell>
          <cell r="E1538" t="str">
            <v>SW49</v>
          </cell>
          <cell r="F1538">
            <v>660</v>
          </cell>
        </row>
        <row r="1539">
          <cell r="B1539" t="str">
            <v>LSE5011</v>
          </cell>
          <cell r="C1539" t="str">
            <v>523-02-79</v>
          </cell>
          <cell r="D1539" t="str">
            <v>MA438 0A</v>
          </cell>
          <cell r="E1539" t="str">
            <v>TW16</v>
          </cell>
          <cell r="F1539">
            <v>682</v>
          </cell>
          <cell r="G1539">
            <v>1364</v>
          </cell>
        </row>
        <row r="1540">
          <cell r="B1540" t="str">
            <v>LSE5011</v>
          </cell>
          <cell r="C1540" t="str">
            <v>523-02-79</v>
          </cell>
          <cell r="D1540" t="str">
            <v>MA438 0A</v>
          </cell>
          <cell r="E1540" t="str">
            <v>TW16</v>
          </cell>
          <cell r="F1540">
            <v>682</v>
          </cell>
        </row>
        <row r="1541">
          <cell r="B1541" t="str">
            <v>LSE5051</v>
          </cell>
          <cell r="C1541" t="str">
            <v>523-02-79</v>
          </cell>
          <cell r="D1541" t="str">
            <v>MA438 0A</v>
          </cell>
          <cell r="E1541" t="str">
            <v>TW16</v>
          </cell>
          <cell r="F1541">
            <v>682</v>
          </cell>
          <cell r="G1541">
            <v>682</v>
          </cell>
        </row>
        <row r="1542">
          <cell r="B1542" t="str">
            <v>LSE5080</v>
          </cell>
          <cell r="C1542" t="str">
            <v>581-06-02</v>
          </cell>
          <cell r="D1542" t="str">
            <v>MA503 0A</v>
          </cell>
          <cell r="E1542" t="str">
            <v>RW32</v>
          </cell>
          <cell r="F1542">
            <v>660</v>
          </cell>
          <cell r="G1542">
            <v>660</v>
          </cell>
        </row>
        <row r="1543">
          <cell r="B1543" t="str">
            <v>LSE5083</v>
          </cell>
          <cell r="C1543" t="str">
            <v>581-06-02</v>
          </cell>
          <cell r="D1543" t="str">
            <v>MA503 0A</v>
          </cell>
          <cell r="E1543" t="str">
            <v>RW32</v>
          </cell>
          <cell r="F1543">
            <v>660</v>
          </cell>
          <cell r="G1543">
            <v>660</v>
          </cell>
        </row>
        <row r="1544">
          <cell r="B1544" t="str">
            <v>LSE5079</v>
          </cell>
          <cell r="C1544" t="str">
            <v>581-06-16</v>
          </cell>
          <cell r="D1544" t="str">
            <v>MA503 0A</v>
          </cell>
          <cell r="E1544" t="str">
            <v>SW49</v>
          </cell>
          <cell r="F1544">
            <v>660</v>
          </cell>
          <cell r="G1544">
            <v>660</v>
          </cell>
        </row>
        <row r="1545">
          <cell r="B1545" t="str">
            <v>LSE5075</v>
          </cell>
          <cell r="C1545" t="str">
            <v>581-06-16</v>
          </cell>
          <cell r="D1545" t="str">
            <v>MA503 0A</v>
          </cell>
          <cell r="E1545" t="str">
            <v>SW49</v>
          </cell>
          <cell r="F1545">
            <v>660</v>
          </cell>
          <cell r="G1545">
            <v>1980</v>
          </cell>
        </row>
        <row r="1546">
          <cell r="B1546" t="str">
            <v>LSE5075</v>
          </cell>
          <cell r="C1546" t="str">
            <v>581-06-16</v>
          </cell>
          <cell r="D1546" t="str">
            <v>MA503 0A</v>
          </cell>
          <cell r="E1546" t="str">
            <v>SW49</v>
          </cell>
          <cell r="F1546">
            <v>660</v>
          </cell>
        </row>
        <row r="1547">
          <cell r="B1547" t="str">
            <v>LSE5075</v>
          </cell>
          <cell r="C1547" t="str">
            <v>581-06-16</v>
          </cell>
          <cell r="D1547" t="str">
            <v>MA503 0A</v>
          </cell>
          <cell r="E1547" t="str">
            <v>SW49</v>
          </cell>
          <cell r="F1547">
            <v>660</v>
          </cell>
        </row>
        <row r="1548">
          <cell r="B1548" t="str">
            <v>LSE5085</v>
          </cell>
          <cell r="C1548" t="str">
            <v>581-06-16</v>
          </cell>
          <cell r="D1548" t="str">
            <v>MA503 0A</v>
          </cell>
          <cell r="E1548" t="str">
            <v>SW49</v>
          </cell>
          <cell r="F1548">
            <v>600</v>
          </cell>
          <cell r="G1548">
            <v>1200</v>
          </cell>
        </row>
        <row r="1549">
          <cell r="B1549" t="str">
            <v>LSE5085</v>
          </cell>
          <cell r="C1549" t="str">
            <v>581-06-16</v>
          </cell>
          <cell r="D1549" t="str">
            <v>MA503 0A</v>
          </cell>
          <cell r="E1549" t="str">
            <v>SW49</v>
          </cell>
          <cell r="F1549">
            <v>600</v>
          </cell>
        </row>
        <row r="1550">
          <cell r="B1550" t="str">
            <v>LSE5086</v>
          </cell>
          <cell r="C1550" t="str">
            <v>581-06-02</v>
          </cell>
          <cell r="D1550" t="str">
            <v>MA503 0A</v>
          </cell>
          <cell r="E1550" t="str">
            <v>RW32</v>
          </cell>
          <cell r="F1550">
            <v>330</v>
          </cell>
          <cell r="G1550">
            <v>330</v>
          </cell>
        </row>
        <row r="1551">
          <cell r="B1551" t="str">
            <v>LSE5069</v>
          </cell>
          <cell r="C1551" t="str">
            <v>581-06-02</v>
          </cell>
          <cell r="D1551" t="str">
            <v>MA503 0A</v>
          </cell>
          <cell r="E1551" t="str">
            <v>RW32</v>
          </cell>
          <cell r="F1551">
            <v>660</v>
          </cell>
          <cell r="G1551">
            <v>990</v>
          </cell>
        </row>
        <row r="1552">
          <cell r="B1552" t="str">
            <v>LSE5069</v>
          </cell>
          <cell r="C1552" t="str">
            <v>581-06-02</v>
          </cell>
          <cell r="D1552" t="str">
            <v>MA503 0A</v>
          </cell>
          <cell r="E1552" t="str">
            <v>RW32</v>
          </cell>
          <cell r="F1552">
            <v>330</v>
          </cell>
        </row>
        <row r="1553">
          <cell r="B1553" t="str">
            <v>LSE5070</v>
          </cell>
          <cell r="C1553" t="str">
            <v>581-06-02</v>
          </cell>
          <cell r="D1553" t="str">
            <v>MA503 0A</v>
          </cell>
          <cell r="E1553" t="str">
            <v>RW32</v>
          </cell>
          <cell r="F1553">
            <v>660</v>
          </cell>
          <cell r="G1553">
            <v>660</v>
          </cell>
        </row>
        <row r="1554">
          <cell r="B1554" t="str">
            <v>LSE5068</v>
          </cell>
          <cell r="C1554" t="str">
            <v>581-06-16</v>
          </cell>
          <cell r="D1554" t="str">
            <v>MA503 0A</v>
          </cell>
          <cell r="E1554" t="str">
            <v>SW49</v>
          </cell>
          <cell r="F1554">
            <v>660</v>
          </cell>
          <cell r="G1554">
            <v>3960</v>
          </cell>
        </row>
        <row r="1555">
          <cell r="B1555" t="str">
            <v>LSE5068</v>
          </cell>
          <cell r="C1555" t="str">
            <v>581-06-16</v>
          </cell>
          <cell r="D1555" t="str">
            <v>MA503 0A</v>
          </cell>
          <cell r="E1555" t="str">
            <v>SW49</v>
          </cell>
          <cell r="F1555">
            <v>660</v>
          </cell>
        </row>
        <row r="1556">
          <cell r="B1556" t="str">
            <v>LSE5068</v>
          </cell>
          <cell r="C1556" t="str">
            <v>581-06-16</v>
          </cell>
          <cell r="D1556" t="str">
            <v>MA503 0A</v>
          </cell>
          <cell r="E1556" t="str">
            <v>SW49</v>
          </cell>
          <cell r="F1556">
            <v>660</v>
          </cell>
        </row>
        <row r="1557">
          <cell r="B1557" t="str">
            <v>LSE5068</v>
          </cell>
          <cell r="C1557" t="str">
            <v>581-06-16</v>
          </cell>
          <cell r="D1557" t="str">
            <v>MA503 0A</v>
          </cell>
          <cell r="E1557" t="str">
            <v>SW49</v>
          </cell>
          <cell r="F1557">
            <v>660</v>
          </cell>
        </row>
        <row r="1558">
          <cell r="B1558" t="str">
            <v>LSE5068</v>
          </cell>
          <cell r="C1558" t="str">
            <v>581-06-16</v>
          </cell>
          <cell r="D1558" t="str">
            <v>MA503 0A</v>
          </cell>
          <cell r="E1558" t="str">
            <v>SW49</v>
          </cell>
          <cell r="F1558">
            <v>660</v>
          </cell>
        </row>
        <row r="1559">
          <cell r="B1559" t="str">
            <v>LSE5068</v>
          </cell>
          <cell r="C1559" t="str">
            <v>581-06-16</v>
          </cell>
          <cell r="D1559" t="str">
            <v>MA503 0A</v>
          </cell>
          <cell r="E1559" t="str">
            <v>SW49</v>
          </cell>
          <cell r="F1559">
            <v>660</v>
          </cell>
        </row>
        <row r="1560">
          <cell r="B1560" t="str">
            <v>LSE5089</v>
          </cell>
          <cell r="C1560" t="str">
            <v>581-06-16</v>
          </cell>
          <cell r="D1560" t="str">
            <v>MA503 0A</v>
          </cell>
          <cell r="E1560" t="str">
            <v>SW49</v>
          </cell>
          <cell r="F1560">
            <v>660</v>
          </cell>
          <cell r="G1560">
            <v>2640</v>
          </cell>
        </row>
        <row r="1561">
          <cell r="B1561" t="str">
            <v>LSE5089</v>
          </cell>
          <cell r="C1561" t="str">
            <v>581-06-16</v>
          </cell>
          <cell r="D1561" t="str">
            <v>MA503 0A</v>
          </cell>
          <cell r="E1561" t="str">
            <v>SW49</v>
          </cell>
          <cell r="F1561">
            <v>660</v>
          </cell>
        </row>
        <row r="1562">
          <cell r="B1562" t="str">
            <v>LSE5089</v>
          </cell>
          <cell r="C1562" t="str">
            <v>581-06-16</v>
          </cell>
          <cell r="D1562" t="str">
            <v>MA503 0A</v>
          </cell>
          <cell r="E1562" t="str">
            <v>SW49</v>
          </cell>
          <cell r="F1562">
            <v>660</v>
          </cell>
        </row>
        <row r="1563">
          <cell r="B1563" t="str">
            <v>LSE5089</v>
          </cell>
          <cell r="C1563" t="str">
            <v>581-06-16</v>
          </cell>
          <cell r="D1563" t="str">
            <v>MA503 0A</v>
          </cell>
          <cell r="E1563" t="str">
            <v>SW49</v>
          </cell>
          <cell r="F1563">
            <v>660</v>
          </cell>
        </row>
        <row r="1564">
          <cell r="B1564" t="str">
            <v>LSE5090</v>
          </cell>
          <cell r="C1564" t="str">
            <v>581-06-02</v>
          </cell>
          <cell r="D1564" t="str">
            <v>MA503 0A</v>
          </cell>
          <cell r="E1564" t="str">
            <v>RW32</v>
          </cell>
          <cell r="F1564">
            <v>660</v>
          </cell>
          <cell r="G1564">
            <v>1320</v>
          </cell>
        </row>
        <row r="1565">
          <cell r="B1565" t="str">
            <v>LSE5090</v>
          </cell>
          <cell r="C1565" t="str">
            <v>581-06-02</v>
          </cell>
          <cell r="D1565" t="str">
            <v>MA503 0A</v>
          </cell>
          <cell r="E1565" t="str">
            <v>RW32</v>
          </cell>
          <cell r="F1565">
            <v>660</v>
          </cell>
        </row>
        <row r="1566">
          <cell r="B1566" t="str">
            <v>LSE5064</v>
          </cell>
          <cell r="C1566" t="str">
            <v>581-06-02</v>
          </cell>
          <cell r="D1566" t="str">
            <v>MA503 0A</v>
          </cell>
          <cell r="E1566" t="str">
            <v>RW32</v>
          </cell>
          <cell r="F1566">
            <v>660</v>
          </cell>
          <cell r="G1566">
            <v>1320</v>
          </cell>
        </row>
        <row r="1567">
          <cell r="B1567" t="str">
            <v>LSE5064</v>
          </cell>
          <cell r="C1567" t="str">
            <v>581-06-02</v>
          </cell>
          <cell r="D1567" t="str">
            <v>MA503 0A</v>
          </cell>
          <cell r="E1567" t="str">
            <v>RW32</v>
          </cell>
          <cell r="F1567">
            <v>660</v>
          </cell>
        </row>
        <row r="1568">
          <cell r="B1568" t="str">
            <v>LSE5063</v>
          </cell>
          <cell r="C1568" t="str">
            <v>581-06-16</v>
          </cell>
          <cell r="D1568" t="str">
            <v>MA503 0A</v>
          </cell>
          <cell r="E1568" t="str">
            <v>SW49</v>
          </cell>
          <cell r="F1568">
            <v>660</v>
          </cell>
          <cell r="G1568">
            <v>660</v>
          </cell>
        </row>
        <row r="1569">
          <cell r="B1569" t="str">
            <v>LSE5108</v>
          </cell>
          <cell r="C1569" t="str">
            <v>581-06-16</v>
          </cell>
          <cell r="D1569" t="str">
            <v>MA503 0A</v>
          </cell>
          <cell r="E1569" t="str">
            <v>SW49</v>
          </cell>
          <cell r="F1569">
            <v>660</v>
          </cell>
          <cell r="G1569">
            <v>1320</v>
          </cell>
        </row>
        <row r="1570">
          <cell r="B1570" t="str">
            <v>LSE5108</v>
          </cell>
          <cell r="C1570" t="str">
            <v>581-06-16</v>
          </cell>
          <cell r="D1570" t="str">
            <v>MA503 0A</v>
          </cell>
          <cell r="E1570" t="str">
            <v>SW49</v>
          </cell>
          <cell r="F1570">
            <v>660</v>
          </cell>
        </row>
        <row r="1571">
          <cell r="B1571" t="str">
            <v>LSE5102</v>
          </cell>
          <cell r="C1571" t="str">
            <v>581-06-16</v>
          </cell>
          <cell r="D1571" t="str">
            <v>MA503 0A</v>
          </cell>
          <cell r="E1571" t="str">
            <v>SW49</v>
          </cell>
          <cell r="F1571">
            <v>660</v>
          </cell>
          <cell r="G1571">
            <v>660</v>
          </cell>
        </row>
        <row r="1572">
          <cell r="B1572" t="str">
            <v>LSE5099</v>
          </cell>
          <cell r="C1572" t="str">
            <v>581-06-16</v>
          </cell>
          <cell r="D1572" t="str">
            <v>MA503 0A</v>
          </cell>
          <cell r="E1572" t="str">
            <v>SW49</v>
          </cell>
          <cell r="F1572">
            <v>660</v>
          </cell>
          <cell r="G1572">
            <v>660</v>
          </cell>
        </row>
        <row r="1573">
          <cell r="B1573" t="str">
            <v>LSE5109</v>
          </cell>
          <cell r="C1573" t="str">
            <v>581-06-16</v>
          </cell>
          <cell r="D1573" t="str">
            <v>MA503 0A</v>
          </cell>
          <cell r="E1573" t="str">
            <v>SW49</v>
          </cell>
          <cell r="F1573">
            <v>660</v>
          </cell>
          <cell r="G1573">
            <v>1320</v>
          </cell>
        </row>
        <row r="1574">
          <cell r="B1574" t="str">
            <v>LSE5109</v>
          </cell>
          <cell r="C1574" t="str">
            <v>581-06-16</v>
          </cell>
          <cell r="D1574" t="str">
            <v>MA503 0A</v>
          </cell>
          <cell r="E1574" t="str">
            <v>SW49</v>
          </cell>
          <cell r="F1574">
            <v>660</v>
          </cell>
        </row>
        <row r="1575">
          <cell r="B1575" t="str">
            <v>LSE5110</v>
          </cell>
          <cell r="C1575" t="str">
            <v>581-06-02</v>
          </cell>
          <cell r="D1575" t="str">
            <v>MA503 0A</v>
          </cell>
          <cell r="E1575" t="str">
            <v>RW32</v>
          </cell>
          <cell r="F1575">
            <v>660</v>
          </cell>
          <cell r="G1575">
            <v>1320</v>
          </cell>
        </row>
        <row r="1576">
          <cell r="B1576" t="str">
            <v>LSE5110</v>
          </cell>
          <cell r="C1576" t="str">
            <v>581-06-02</v>
          </cell>
          <cell r="D1576" t="str">
            <v>MA503 0A</v>
          </cell>
          <cell r="E1576" t="str">
            <v>RW32</v>
          </cell>
          <cell r="F1576">
            <v>660</v>
          </cell>
        </row>
        <row r="1577">
          <cell r="B1577" t="str">
            <v>LSE5105</v>
          </cell>
          <cell r="C1577" t="str">
            <v>581-06-02</v>
          </cell>
          <cell r="D1577" t="str">
            <v>MA503 0A</v>
          </cell>
          <cell r="E1577" t="str">
            <v>RW32</v>
          </cell>
          <cell r="F1577">
            <v>660</v>
          </cell>
          <cell r="G1577">
            <v>660</v>
          </cell>
        </row>
        <row r="1578">
          <cell r="B1578" t="str">
            <v>LSE5113</v>
          </cell>
          <cell r="C1578" t="str">
            <v>521-02-76</v>
          </cell>
          <cell r="D1578" t="str">
            <v>MA362 1A</v>
          </cell>
          <cell r="E1578" t="str">
            <v>SB16</v>
          </cell>
          <cell r="F1578">
            <v>660</v>
          </cell>
          <cell r="G1578">
            <v>1320</v>
          </cell>
        </row>
        <row r="1579">
          <cell r="B1579" t="str">
            <v>LSE5113</v>
          </cell>
          <cell r="C1579" t="str">
            <v>521-02-76</v>
          </cell>
          <cell r="D1579" t="str">
            <v>MA362 1A</v>
          </cell>
          <cell r="E1579" t="str">
            <v>SB16</v>
          </cell>
          <cell r="F1579">
            <v>660</v>
          </cell>
        </row>
        <row r="1581">
          <cell r="B1581" t="str">
            <v>LSE4892</v>
          </cell>
          <cell r="C1581" t="str">
            <v>527-02-75</v>
          </cell>
          <cell r="D1581" t="str">
            <v>MA505 0A</v>
          </cell>
          <cell r="E1581" t="str">
            <v>SB15</v>
          </cell>
          <cell r="F1581">
            <v>600</v>
          </cell>
          <cell r="G1581">
            <v>8520</v>
          </cell>
        </row>
        <row r="1582">
          <cell r="B1582" t="str">
            <v>LSE4892</v>
          </cell>
          <cell r="C1582" t="str">
            <v>527-02-75</v>
          </cell>
          <cell r="D1582" t="str">
            <v>MA505 0A</v>
          </cell>
          <cell r="E1582" t="str">
            <v>SB15</v>
          </cell>
          <cell r="F1582">
            <v>600</v>
          </cell>
        </row>
        <row r="1583">
          <cell r="B1583" t="str">
            <v>LSE4892</v>
          </cell>
          <cell r="C1583" t="str">
            <v>527-02-75</v>
          </cell>
          <cell r="D1583" t="str">
            <v>MA505 0A</v>
          </cell>
          <cell r="E1583" t="str">
            <v>SB15</v>
          </cell>
          <cell r="F1583">
            <v>600</v>
          </cell>
        </row>
        <row r="1584">
          <cell r="B1584" t="str">
            <v>LSE4892</v>
          </cell>
          <cell r="C1584" t="str">
            <v>527-02-75</v>
          </cell>
          <cell r="D1584" t="str">
            <v>MA505 0A</v>
          </cell>
          <cell r="E1584" t="str">
            <v>SB15</v>
          </cell>
          <cell r="F1584">
            <v>660</v>
          </cell>
        </row>
        <row r="1585">
          <cell r="B1585" t="str">
            <v>LSE4892</v>
          </cell>
          <cell r="C1585" t="str">
            <v>527-02-75</v>
          </cell>
          <cell r="D1585" t="str">
            <v>MA505 0A</v>
          </cell>
          <cell r="E1585" t="str">
            <v>SB15</v>
          </cell>
          <cell r="F1585">
            <v>660</v>
          </cell>
        </row>
        <row r="1586">
          <cell r="B1586" t="str">
            <v>LSE4892</v>
          </cell>
          <cell r="C1586" t="str">
            <v>527-02-75</v>
          </cell>
          <cell r="D1586" t="str">
            <v>MA505 0A</v>
          </cell>
          <cell r="E1586" t="str">
            <v>SB15</v>
          </cell>
          <cell r="F1586">
            <v>660</v>
          </cell>
        </row>
        <row r="1587">
          <cell r="B1587" t="str">
            <v>LSE4892</v>
          </cell>
          <cell r="C1587" t="str">
            <v>527-02-75</v>
          </cell>
          <cell r="D1587" t="str">
            <v>MA505 0A</v>
          </cell>
          <cell r="E1587" t="str">
            <v>SB15</v>
          </cell>
          <cell r="F1587">
            <v>540</v>
          </cell>
        </row>
        <row r="1588">
          <cell r="B1588" t="str">
            <v>LSE4889 Re-Cut</v>
          </cell>
          <cell r="C1588" t="str">
            <v>527-02-75</v>
          </cell>
          <cell r="D1588" t="str">
            <v>MA505 0A</v>
          </cell>
          <cell r="E1588" t="str">
            <v>SB15</v>
          </cell>
          <cell r="F1588">
            <v>176</v>
          </cell>
          <cell r="G1588">
            <v>176</v>
          </cell>
        </row>
        <row r="1589">
          <cell r="B1589" t="str">
            <v>LSE5052</v>
          </cell>
          <cell r="C1589" t="str">
            <v>575-02-75</v>
          </cell>
          <cell r="D1589" t="str">
            <v>WA484 0A</v>
          </cell>
          <cell r="E1589" t="str">
            <v>SB15</v>
          </cell>
          <cell r="F1589">
            <v>660</v>
          </cell>
          <cell r="G1589">
            <v>1320</v>
          </cell>
        </row>
        <row r="1590">
          <cell r="B1590" t="str">
            <v>LSE5052</v>
          </cell>
          <cell r="C1590" t="str">
            <v>575-02-75</v>
          </cell>
          <cell r="D1590" t="str">
            <v>WA484 0A</v>
          </cell>
          <cell r="E1590" t="str">
            <v>SB15</v>
          </cell>
          <cell r="F1590">
            <v>660</v>
          </cell>
        </row>
        <row r="1591">
          <cell r="B1591" t="str">
            <v>LSE5095</v>
          </cell>
          <cell r="C1591" t="str">
            <v>575-02-75</v>
          </cell>
          <cell r="D1591" t="str">
            <v>WA484 0A</v>
          </cell>
          <cell r="E1591" t="str">
            <v>SB15</v>
          </cell>
          <cell r="F1591">
            <v>660</v>
          </cell>
          <cell r="G1591">
            <v>660</v>
          </cell>
        </row>
        <row r="1592">
          <cell r="B1592" t="str">
            <v>LSE5094</v>
          </cell>
          <cell r="C1592" t="str">
            <v>575-02-75</v>
          </cell>
          <cell r="D1592" t="str">
            <v>WA484 0A</v>
          </cell>
          <cell r="E1592" t="str">
            <v>SB15</v>
          </cell>
          <cell r="F1592">
            <v>660</v>
          </cell>
          <cell r="G1592">
            <v>660</v>
          </cell>
        </row>
        <row r="1593">
          <cell r="B1593" t="str">
            <v>LSE5027</v>
          </cell>
          <cell r="C1593" t="str">
            <v>575-02-02</v>
          </cell>
          <cell r="D1593" t="str">
            <v>WA484 0A</v>
          </cell>
          <cell r="E1593" t="str">
            <v>RW20</v>
          </cell>
          <cell r="F1593">
            <v>660</v>
          </cell>
          <cell r="G1593">
            <v>660</v>
          </cell>
        </row>
        <row r="1594">
          <cell r="B1594" t="str">
            <v>LSE5067</v>
          </cell>
          <cell r="C1594" t="str">
            <v>575-02-02</v>
          </cell>
          <cell r="D1594" t="str">
            <v>WA484 0A</v>
          </cell>
          <cell r="E1594" t="str">
            <v>RW20</v>
          </cell>
          <cell r="F1594">
            <v>660</v>
          </cell>
          <cell r="G1594">
            <v>660</v>
          </cell>
        </row>
        <row r="1595">
          <cell r="B1595" t="str">
            <v>LSE5088</v>
          </cell>
          <cell r="C1595" t="str">
            <v>575-02-02</v>
          </cell>
          <cell r="D1595" t="str">
            <v>WA484 0A</v>
          </cell>
          <cell r="E1595" t="str">
            <v>RW20</v>
          </cell>
          <cell r="F1595">
            <v>660</v>
          </cell>
          <cell r="G1595">
            <v>1320</v>
          </cell>
        </row>
        <row r="1596">
          <cell r="B1596" t="str">
            <v>LSE5088</v>
          </cell>
          <cell r="C1596" t="str">
            <v>575-02-02</v>
          </cell>
          <cell r="D1596" t="str">
            <v>WA484 0A</v>
          </cell>
          <cell r="E1596" t="str">
            <v>RW20</v>
          </cell>
          <cell r="F1596">
            <v>660</v>
          </cell>
        </row>
        <row r="1597">
          <cell r="B1597" t="str">
            <v>LSE5097</v>
          </cell>
          <cell r="C1597" t="str">
            <v>522-02-02</v>
          </cell>
          <cell r="D1597" t="str">
            <v>MA363 1B</v>
          </cell>
          <cell r="E1597" t="str">
            <v>RW20</v>
          </cell>
          <cell r="F1597">
            <v>600</v>
          </cell>
          <cell r="G1597">
            <v>6030</v>
          </cell>
        </row>
        <row r="1598">
          <cell r="B1598" t="str">
            <v>LSE5097</v>
          </cell>
          <cell r="C1598" t="str">
            <v>522-02-02</v>
          </cell>
          <cell r="D1598" t="str">
            <v>MA363 1B</v>
          </cell>
          <cell r="E1598" t="str">
            <v>RW20</v>
          </cell>
          <cell r="F1598">
            <v>600</v>
          </cell>
        </row>
        <row r="1599">
          <cell r="B1599" t="str">
            <v>LSE5097</v>
          </cell>
          <cell r="C1599" t="str">
            <v>522-02-02</v>
          </cell>
          <cell r="D1599" t="str">
            <v>MA363 1B</v>
          </cell>
          <cell r="E1599" t="str">
            <v>RW20</v>
          </cell>
          <cell r="F1599">
            <v>600</v>
          </cell>
        </row>
        <row r="1600">
          <cell r="B1600" t="str">
            <v>LSE5097</v>
          </cell>
          <cell r="C1600" t="str">
            <v>522-02-02</v>
          </cell>
          <cell r="D1600" t="str">
            <v>MA363 1B</v>
          </cell>
          <cell r="E1600" t="str">
            <v>RW20</v>
          </cell>
          <cell r="F1600">
            <v>600</v>
          </cell>
        </row>
        <row r="1601">
          <cell r="B1601" t="str">
            <v>LSE5097</v>
          </cell>
          <cell r="C1601" t="str">
            <v>522-02-02</v>
          </cell>
          <cell r="D1601" t="str">
            <v>MA363 1B</v>
          </cell>
          <cell r="E1601" t="str">
            <v>RW20</v>
          </cell>
          <cell r="F1601">
            <v>600</v>
          </cell>
        </row>
        <row r="1602">
          <cell r="B1602" t="str">
            <v>LSE5097</v>
          </cell>
          <cell r="C1602" t="str">
            <v>522-02-02</v>
          </cell>
          <cell r="D1602" t="str">
            <v>MA363 1B</v>
          </cell>
          <cell r="E1602" t="str">
            <v>RW20</v>
          </cell>
          <cell r="F1602">
            <v>600</v>
          </cell>
        </row>
        <row r="1603">
          <cell r="B1603" t="str">
            <v>LSE5097</v>
          </cell>
          <cell r="C1603" t="str">
            <v>522-02-02</v>
          </cell>
          <cell r="D1603" t="str">
            <v>MA363 1B</v>
          </cell>
          <cell r="E1603" t="str">
            <v>RW20</v>
          </cell>
          <cell r="F1603">
            <v>600</v>
          </cell>
        </row>
        <row r="1604">
          <cell r="B1604" t="str">
            <v>LSE5097</v>
          </cell>
          <cell r="C1604" t="str">
            <v>522-02-02</v>
          </cell>
          <cell r="D1604" t="str">
            <v>MA363 1B</v>
          </cell>
          <cell r="E1604" t="str">
            <v>RW20</v>
          </cell>
          <cell r="F1604">
            <v>660</v>
          </cell>
        </row>
        <row r="1605">
          <cell r="B1605" t="str">
            <v>LSE5097</v>
          </cell>
          <cell r="C1605" t="str">
            <v>522-02-02</v>
          </cell>
          <cell r="D1605" t="str">
            <v>MA363 1B</v>
          </cell>
          <cell r="E1605" t="str">
            <v>RW20</v>
          </cell>
          <cell r="F1605">
            <v>660</v>
          </cell>
        </row>
        <row r="1606">
          <cell r="B1606" t="str">
            <v>LSE5097</v>
          </cell>
          <cell r="C1606" t="str">
            <v>522-02-02</v>
          </cell>
          <cell r="D1606" t="str">
            <v>MA363 1B</v>
          </cell>
          <cell r="E1606" t="str">
            <v>RW20</v>
          </cell>
          <cell r="F1606">
            <v>510</v>
          </cell>
        </row>
        <row r="1607">
          <cell r="B1607" t="str">
            <v>LSE5098</v>
          </cell>
          <cell r="C1607" t="str">
            <v>582-06-02</v>
          </cell>
          <cell r="D1607" t="str">
            <v>MA473 0B</v>
          </cell>
          <cell r="E1607" t="str">
            <v>RW32</v>
          </cell>
          <cell r="F1607">
            <v>660</v>
          </cell>
          <cell r="G1607">
            <v>1320</v>
          </cell>
        </row>
        <row r="1608">
          <cell r="B1608" t="str">
            <v>LSE5098</v>
          </cell>
          <cell r="C1608" t="str">
            <v>582-06-02</v>
          </cell>
          <cell r="D1608" t="str">
            <v>MA473 0B</v>
          </cell>
          <cell r="E1608" t="str">
            <v>RW32</v>
          </cell>
          <cell r="F1608">
            <v>660</v>
          </cell>
        </row>
        <row r="1609">
          <cell r="B1609" t="str">
            <v>LSE5104</v>
          </cell>
          <cell r="C1609" t="str">
            <v>582-06-02</v>
          </cell>
          <cell r="D1609" t="str">
            <v>MA473 0B</v>
          </cell>
          <cell r="E1609" t="str">
            <v>RW32</v>
          </cell>
          <cell r="F1609">
            <v>660</v>
          </cell>
          <cell r="G1609">
            <v>660</v>
          </cell>
        </row>
        <row r="1610">
          <cell r="B1610" t="str">
            <v>LSE5103</v>
          </cell>
          <cell r="C1610" t="str">
            <v>582-06-16</v>
          </cell>
          <cell r="D1610" t="str">
            <v>MA473 0B</v>
          </cell>
          <cell r="E1610" t="str">
            <v>SW49</v>
          </cell>
          <cell r="F1610">
            <v>660</v>
          </cell>
          <cell r="G1610">
            <v>660</v>
          </cell>
        </row>
        <row r="1611">
          <cell r="B1611" t="str">
            <v>LSE5111</v>
          </cell>
          <cell r="C1611" t="str">
            <v>582-06-16</v>
          </cell>
          <cell r="D1611" t="str">
            <v>MA473 0B</v>
          </cell>
          <cell r="E1611" t="str">
            <v>SW49</v>
          </cell>
          <cell r="F1611">
            <v>660</v>
          </cell>
          <cell r="G1611">
            <v>2640</v>
          </cell>
        </row>
        <row r="1612">
          <cell r="B1612" t="str">
            <v>LSE5111</v>
          </cell>
          <cell r="C1612" t="str">
            <v>582-06-16</v>
          </cell>
          <cell r="D1612" t="str">
            <v>MA473 0B</v>
          </cell>
          <cell r="E1612" t="str">
            <v>SW49</v>
          </cell>
          <cell r="F1612">
            <v>660</v>
          </cell>
        </row>
        <row r="1613">
          <cell r="B1613" t="str">
            <v>LSE5111</v>
          </cell>
          <cell r="C1613" t="str">
            <v>582-06-16</v>
          </cell>
          <cell r="D1613" t="str">
            <v>MA473 0B</v>
          </cell>
          <cell r="E1613" t="str">
            <v>SW49</v>
          </cell>
          <cell r="F1613">
            <v>660</v>
          </cell>
        </row>
        <row r="1614">
          <cell r="B1614" t="str">
            <v>LSE5111</v>
          </cell>
          <cell r="C1614" t="str">
            <v>582-06-16</v>
          </cell>
          <cell r="D1614" t="str">
            <v>MA473 0B</v>
          </cell>
          <cell r="E1614" t="str">
            <v>SW49</v>
          </cell>
          <cell r="F1614">
            <v>660</v>
          </cell>
        </row>
        <row r="1615">
          <cell r="B1615" t="str">
            <v>LSE5112</v>
          </cell>
          <cell r="C1615" t="str">
            <v>582-06-02</v>
          </cell>
          <cell r="D1615" t="str">
            <v>MA473 0B</v>
          </cell>
          <cell r="E1615" t="str">
            <v>RW32</v>
          </cell>
          <cell r="F1615">
            <v>660</v>
          </cell>
          <cell r="G1615">
            <v>2640</v>
          </cell>
        </row>
        <row r="1616">
          <cell r="B1616" t="str">
            <v>LSE5112</v>
          </cell>
          <cell r="C1616" t="str">
            <v>582-06-02</v>
          </cell>
          <cell r="D1616" t="str">
            <v>MA473 0B</v>
          </cell>
          <cell r="E1616" t="str">
            <v>RW32</v>
          </cell>
          <cell r="F1616">
            <v>660</v>
          </cell>
        </row>
        <row r="1617">
          <cell r="B1617" t="str">
            <v>LSE5112</v>
          </cell>
          <cell r="C1617" t="str">
            <v>582-06-02</v>
          </cell>
          <cell r="D1617" t="str">
            <v>MA473 0B</v>
          </cell>
          <cell r="E1617" t="str">
            <v>RW32</v>
          </cell>
          <cell r="F1617">
            <v>660</v>
          </cell>
        </row>
        <row r="1618">
          <cell r="B1618" t="str">
            <v>LSE5112</v>
          </cell>
          <cell r="C1618" t="str">
            <v>582-06-02</v>
          </cell>
          <cell r="D1618" t="str">
            <v>MA473 0B</v>
          </cell>
          <cell r="E1618" t="str">
            <v>RW32</v>
          </cell>
          <cell r="F1618">
            <v>660</v>
          </cell>
        </row>
        <row r="1619">
          <cell r="B1619" t="str">
            <v>LSE5106</v>
          </cell>
          <cell r="C1619" t="str">
            <v>582-06-02</v>
          </cell>
          <cell r="D1619" t="str">
            <v>MA473 0B</v>
          </cell>
          <cell r="E1619" t="str">
            <v>RW32</v>
          </cell>
          <cell r="F1619">
            <v>660</v>
          </cell>
          <cell r="G1619">
            <v>660</v>
          </cell>
        </row>
        <row r="1620">
          <cell r="B1620" t="str">
            <v>LSE5107</v>
          </cell>
          <cell r="C1620" t="str">
            <v>582-06-02</v>
          </cell>
          <cell r="D1620" t="str">
            <v>MA473 0B</v>
          </cell>
          <cell r="E1620" t="str">
            <v>RW32</v>
          </cell>
          <cell r="F1620">
            <v>660</v>
          </cell>
          <cell r="G1620">
            <v>660</v>
          </cell>
        </row>
        <row r="1621">
          <cell r="B1621" t="str">
            <v>LSE5101</v>
          </cell>
          <cell r="C1621" t="str">
            <v>582-06-02</v>
          </cell>
          <cell r="D1621" t="str">
            <v>MA473 0B</v>
          </cell>
          <cell r="E1621" t="str">
            <v>RW32</v>
          </cell>
          <cell r="F1621">
            <v>660</v>
          </cell>
          <cell r="G1621">
            <v>660</v>
          </cell>
        </row>
        <row r="1622">
          <cell r="B1622" t="str">
            <v>LSE5100</v>
          </cell>
          <cell r="C1622" t="str">
            <v>582-06-16</v>
          </cell>
          <cell r="D1622" t="str">
            <v>MA473 0B</v>
          </cell>
          <cell r="E1622" t="str">
            <v>SW49</v>
          </cell>
          <cell r="F1622">
            <v>660</v>
          </cell>
          <cell r="G1622">
            <v>2640</v>
          </cell>
        </row>
        <row r="1623">
          <cell r="B1623" t="str">
            <v>LSE5100</v>
          </cell>
          <cell r="C1623" t="str">
            <v>582-06-16</v>
          </cell>
          <cell r="D1623" t="str">
            <v>MA473 0B</v>
          </cell>
          <cell r="E1623" t="str">
            <v>SW49</v>
          </cell>
          <cell r="F1623">
            <v>660</v>
          </cell>
        </row>
        <row r="1624">
          <cell r="B1624" t="str">
            <v>LSE5100</v>
          </cell>
          <cell r="C1624" t="str">
            <v>582-06-16</v>
          </cell>
          <cell r="D1624" t="str">
            <v>MA473 0B</v>
          </cell>
          <cell r="E1624" t="str">
            <v>SW49</v>
          </cell>
          <cell r="F1624">
            <v>660</v>
          </cell>
        </row>
        <row r="1625">
          <cell r="B1625" t="str">
            <v>LSE5100</v>
          </cell>
          <cell r="C1625" t="str">
            <v>582-06-16</v>
          </cell>
          <cell r="D1625" t="str">
            <v>MA473 0B</v>
          </cell>
          <cell r="E1625" t="str">
            <v>SW49</v>
          </cell>
          <cell r="F1625">
            <v>660</v>
          </cell>
        </row>
        <row r="1627">
          <cell r="B1627" t="str">
            <v>LSANZ4790</v>
          </cell>
          <cell r="C1627" t="str">
            <v>20985-8575</v>
          </cell>
          <cell r="D1627" t="str">
            <v>WA476 1A</v>
          </cell>
          <cell r="E1627" t="str">
            <v>SB29</v>
          </cell>
          <cell r="F1627">
            <v>310</v>
          </cell>
          <cell r="G1627">
            <v>310</v>
          </cell>
        </row>
        <row r="1628">
          <cell r="B1628" t="str">
            <v>LSANZ4782</v>
          </cell>
          <cell r="C1628" t="str">
            <v>20985-8580</v>
          </cell>
          <cell r="D1628" t="str">
            <v>WA476 1A</v>
          </cell>
          <cell r="E1628" t="str">
            <v>SP02</v>
          </cell>
          <cell r="F1628">
            <v>434</v>
          </cell>
          <cell r="G1628">
            <v>434</v>
          </cell>
        </row>
        <row r="1629">
          <cell r="B1629" t="str">
            <v>LSANZ4791</v>
          </cell>
          <cell r="C1629" t="str">
            <v>20985-8580</v>
          </cell>
          <cell r="D1629" t="str">
            <v>WA476 1A</v>
          </cell>
          <cell r="E1629" t="str">
            <v>SP02</v>
          </cell>
          <cell r="F1629">
            <v>310</v>
          </cell>
          <cell r="G1629">
            <v>310</v>
          </cell>
        </row>
        <row r="1630">
          <cell r="B1630" t="str">
            <v>LSANZ4783</v>
          </cell>
          <cell r="C1630" t="str">
            <v>43460-8520</v>
          </cell>
          <cell r="D1630" t="str">
            <v>WA504 0A</v>
          </cell>
          <cell r="E1630" t="str">
            <v>TW19</v>
          </cell>
          <cell r="F1630">
            <v>620</v>
          </cell>
          <cell r="G1630">
            <v>620</v>
          </cell>
        </row>
        <row r="1631">
          <cell r="B1631" t="str">
            <v>LSANZ4793</v>
          </cell>
          <cell r="C1631" t="str">
            <v>43460-8520</v>
          </cell>
          <cell r="D1631" t="str">
            <v>WA504 0A</v>
          </cell>
          <cell r="E1631" t="str">
            <v>TW19</v>
          </cell>
          <cell r="F1631">
            <v>744</v>
          </cell>
          <cell r="G1631">
            <v>744</v>
          </cell>
        </row>
        <row r="1632">
          <cell r="B1632" t="str">
            <v>LSANZ4784</v>
          </cell>
          <cell r="C1632" t="str">
            <v>43460-8580</v>
          </cell>
          <cell r="D1632" t="str">
            <v>WA504 0A</v>
          </cell>
          <cell r="E1632" t="str">
            <v>SP02</v>
          </cell>
          <cell r="F1632">
            <v>775</v>
          </cell>
          <cell r="G1632">
            <v>775</v>
          </cell>
        </row>
        <row r="1633">
          <cell r="B1633" t="str">
            <v>LSANZ4795</v>
          </cell>
          <cell r="C1633" t="str">
            <v>43460-8580</v>
          </cell>
          <cell r="D1633" t="str">
            <v>WA504 0A</v>
          </cell>
          <cell r="E1633" t="str">
            <v>SP02</v>
          </cell>
          <cell r="F1633">
            <v>651</v>
          </cell>
          <cell r="G1633">
            <v>651</v>
          </cell>
        </row>
        <row r="1634">
          <cell r="B1634" t="str">
            <v>LSANZ4794</v>
          </cell>
          <cell r="C1634" t="str">
            <v>43460-8575</v>
          </cell>
          <cell r="D1634" t="str">
            <v>WA504 0A</v>
          </cell>
          <cell r="E1634" t="str">
            <v>SB29</v>
          </cell>
          <cell r="F1634">
            <v>600</v>
          </cell>
          <cell r="G1634">
            <v>600</v>
          </cell>
        </row>
        <row r="1635">
          <cell r="B1635" t="str">
            <v>LSE5045 Re-Cut</v>
          </cell>
          <cell r="C1635" t="str">
            <v>582-06-16</v>
          </cell>
          <cell r="D1635" t="str">
            <v>MA473 0B</v>
          </cell>
          <cell r="E1635" t="str">
            <v>SW49</v>
          </cell>
          <cell r="F1635">
            <v>124</v>
          </cell>
          <cell r="G1635">
            <v>124</v>
          </cell>
        </row>
        <row r="1636">
          <cell r="B1636" t="str">
            <v>LSANZ4773</v>
          </cell>
          <cell r="C1636" t="str">
            <v>00513-0301</v>
          </cell>
          <cell r="D1636" t="str">
            <v>MA386 1A</v>
          </cell>
          <cell r="E1636" t="str">
            <v>RW15</v>
          </cell>
          <cell r="F1636">
            <v>600</v>
          </cell>
          <cell r="G1636">
            <v>900</v>
          </cell>
        </row>
        <row r="1637">
          <cell r="B1637" t="str">
            <v>LSANZ4773</v>
          </cell>
          <cell r="C1637" t="str">
            <v>00513-0301</v>
          </cell>
          <cell r="D1637" t="str">
            <v>MA386 1A</v>
          </cell>
          <cell r="E1637" t="str">
            <v>RW15</v>
          </cell>
          <cell r="F1637">
            <v>300</v>
          </cell>
        </row>
        <row r="1638">
          <cell r="B1638" t="str">
            <v>LSANZ4774</v>
          </cell>
          <cell r="C1638" t="str">
            <v>00513-0339</v>
          </cell>
          <cell r="D1638" t="str">
            <v>MA386 1A</v>
          </cell>
          <cell r="E1638" t="str">
            <v>RW28</v>
          </cell>
          <cell r="F1638">
            <v>600</v>
          </cell>
          <cell r="G1638">
            <v>600</v>
          </cell>
        </row>
        <row r="1639">
          <cell r="B1639" t="str">
            <v>LSANZ4787</v>
          </cell>
          <cell r="C1639" t="str">
            <v>00514-0220</v>
          </cell>
          <cell r="D1639" t="str">
            <v>MA502 0A</v>
          </cell>
          <cell r="E1639" t="str">
            <v>TW14</v>
          </cell>
          <cell r="F1639">
            <v>558</v>
          </cell>
          <cell r="G1639">
            <v>1536</v>
          </cell>
        </row>
        <row r="1640">
          <cell r="B1640" t="str">
            <v>LSANZ4787</v>
          </cell>
          <cell r="C1640" t="str">
            <v>00514-0220</v>
          </cell>
          <cell r="D1640" t="str">
            <v>MA502 0A</v>
          </cell>
          <cell r="E1640" t="str">
            <v>TW14</v>
          </cell>
          <cell r="F1640">
            <v>558</v>
          </cell>
        </row>
        <row r="1641">
          <cell r="B1641" t="str">
            <v>LSANZ4787</v>
          </cell>
          <cell r="C1641" t="str">
            <v>00514-0220</v>
          </cell>
          <cell r="D1641" t="str">
            <v>MA502 0A</v>
          </cell>
          <cell r="E1641" t="str">
            <v>TW14</v>
          </cell>
          <cell r="F1641">
            <v>420</v>
          </cell>
        </row>
        <row r="1642">
          <cell r="B1642" t="str">
            <v>LSANZ4792</v>
          </cell>
          <cell r="C1642" t="str">
            <v>43450-8580</v>
          </cell>
          <cell r="D1642" t="str">
            <v>WA421 2A</v>
          </cell>
          <cell r="E1642" t="str">
            <v>SP02</v>
          </cell>
          <cell r="F1642">
            <v>372</v>
          </cell>
          <cell r="G1642">
            <v>372</v>
          </cell>
        </row>
        <row r="1643">
          <cell r="B1643" t="str">
            <v>LSANZ4798</v>
          </cell>
          <cell r="C1643" t="str">
            <v>00607-0407</v>
          </cell>
          <cell r="D1643" t="str">
            <v>MA130 1B</v>
          </cell>
          <cell r="E1643" t="str">
            <v>SW29</v>
          </cell>
          <cell r="F1643">
            <v>600</v>
          </cell>
          <cell r="G1643">
            <v>1020</v>
          </cell>
        </row>
        <row r="1644">
          <cell r="B1644" t="str">
            <v>LSANZ4798</v>
          </cell>
          <cell r="C1644" t="str">
            <v>00607-0407</v>
          </cell>
          <cell r="D1644" t="str">
            <v>MA130 1B</v>
          </cell>
          <cell r="E1644" t="str">
            <v>SW29</v>
          </cell>
          <cell r="F1644">
            <v>420</v>
          </cell>
        </row>
        <row r="1645">
          <cell r="B1645" t="str">
            <v>LSANZ4776</v>
          </cell>
          <cell r="C1645" t="str">
            <v>00704-0207</v>
          </cell>
          <cell r="D1645" t="str">
            <v>MO143 1B</v>
          </cell>
          <cell r="E1645" t="str">
            <v>SW40</v>
          </cell>
          <cell r="F1645">
            <v>600</v>
          </cell>
          <cell r="G1645">
            <v>600</v>
          </cell>
        </row>
        <row r="1646">
          <cell r="B1646" t="str">
            <v>LSANZ4799</v>
          </cell>
          <cell r="C1646" t="str">
            <v>00704-0207</v>
          </cell>
          <cell r="D1646" t="str">
            <v>MO143 1B</v>
          </cell>
          <cell r="E1646" t="str">
            <v>SW40</v>
          </cell>
          <cell r="F1646">
            <v>600</v>
          </cell>
          <cell r="G1646">
            <v>600</v>
          </cell>
        </row>
        <row r="1647">
          <cell r="B1647" t="str">
            <v>LSANZ4748 Re-Cut</v>
          </cell>
          <cell r="C1647" t="str">
            <v>504-02-07</v>
          </cell>
          <cell r="D1647" t="str">
            <v>MA381 1A</v>
          </cell>
          <cell r="E1647" t="str">
            <v>SW28</v>
          </cell>
          <cell r="F1647">
            <v>87</v>
          </cell>
          <cell r="G1647">
            <v>87</v>
          </cell>
        </row>
        <row r="1648">
          <cell r="B1648" t="str">
            <v>LSANZ4796</v>
          </cell>
          <cell r="C1648" t="str">
            <v>00502-0313</v>
          </cell>
          <cell r="D1648" t="str">
            <v>MA391 1A</v>
          </cell>
          <cell r="E1648" t="str">
            <v>TW11</v>
          </cell>
          <cell r="F1648">
            <v>620</v>
          </cell>
          <cell r="G1648">
            <v>620</v>
          </cell>
        </row>
        <row r="1649">
          <cell r="B1649" t="str">
            <v>LSE5061</v>
          </cell>
          <cell r="C1649" t="str">
            <v>582-06-02</v>
          </cell>
          <cell r="D1649" t="str">
            <v>MA473 0B</v>
          </cell>
          <cell r="E1649" t="str">
            <v>RW32</v>
          </cell>
          <cell r="F1649">
            <v>660</v>
          </cell>
          <cell r="G1649">
            <v>1320</v>
          </cell>
        </row>
        <row r="1650">
          <cell r="B1650" t="str">
            <v>LSE5061</v>
          </cell>
          <cell r="C1650" t="str">
            <v>582-06-02</v>
          </cell>
          <cell r="D1650" t="str">
            <v>MA473 0B</v>
          </cell>
          <cell r="E1650" t="str">
            <v>RW32</v>
          </cell>
          <cell r="F1650">
            <v>660</v>
          </cell>
        </row>
        <row r="1651">
          <cell r="B1651" t="str">
            <v>LSE5060</v>
          </cell>
          <cell r="C1651" t="str">
            <v>582-06-16</v>
          </cell>
          <cell r="D1651" t="str">
            <v>MA473 0B</v>
          </cell>
          <cell r="E1651" t="str">
            <v>SW49</v>
          </cell>
          <cell r="F1651">
            <v>660</v>
          </cell>
          <cell r="G1651">
            <v>660</v>
          </cell>
        </row>
        <row r="1652">
          <cell r="B1652" t="str">
            <v>LSE5081</v>
          </cell>
          <cell r="C1652" t="str">
            <v>582-06-16</v>
          </cell>
          <cell r="D1652" t="str">
            <v>MA473 0B</v>
          </cell>
          <cell r="E1652" t="str">
            <v>SW49</v>
          </cell>
          <cell r="F1652">
            <v>660</v>
          </cell>
          <cell r="G1652">
            <v>1320</v>
          </cell>
        </row>
        <row r="1653">
          <cell r="B1653" t="str">
            <v>LSE5081</v>
          </cell>
          <cell r="C1653" t="str">
            <v>582-06-16</v>
          </cell>
          <cell r="D1653" t="str">
            <v>MA473 0B</v>
          </cell>
          <cell r="E1653" t="str">
            <v>SW49</v>
          </cell>
          <cell r="F1653">
            <v>660</v>
          </cell>
        </row>
        <row r="1654">
          <cell r="B1654" t="str">
            <v>LSE5076</v>
          </cell>
          <cell r="C1654" t="str">
            <v>582-06-02</v>
          </cell>
          <cell r="D1654" t="str">
            <v>MA473 0B</v>
          </cell>
          <cell r="E1654" t="str">
            <v>RW32</v>
          </cell>
          <cell r="F1654">
            <v>660</v>
          </cell>
          <cell r="G1654">
            <v>660</v>
          </cell>
        </row>
        <row r="1655">
          <cell r="B1655" t="str">
            <v>LSE5072</v>
          </cell>
          <cell r="C1655" t="str">
            <v>582-06-02</v>
          </cell>
          <cell r="D1655" t="str">
            <v>MA473 0B</v>
          </cell>
          <cell r="E1655" t="str">
            <v>RW32</v>
          </cell>
          <cell r="F1655">
            <v>660</v>
          </cell>
          <cell r="G1655">
            <v>3300</v>
          </cell>
        </row>
        <row r="1656">
          <cell r="B1656" t="str">
            <v>LSE5072</v>
          </cell>
          <cell r="C1656" t="str">
            <v>582-06-02</v>
          </cell>
          <cell r="D1656" t="str">
            <v>MA473 0B</v>
          </cell>
          <cell r="E1656" t="str">
            <v>RW32</v>
          </cell>
          <cell r="F1656">
            <v>660</v>
          </cell>
        </row>
        <row r="1657">
          <cell r="B1657" t="str">
            <v>LSE5072</v>
          </cell>
          <cell r="C1657" t="str">
            <v>582-06-02</v>
          </cell>
          <cell r="D1657" t="str">
            <v>MA473 0B</v>
          </cell>
          <cell r="E1657" t="str">
            <v>RW32</v>
          </cell>
          <cell r="F1657">
            <v>660</v>
          </cell>
        </row>
        <row r="1658">
          <cell r="B1658" t="str">
            <v>LSE5072</v>
          </cell>
          <cell r="C1658" t="str">
            <v>582-06-02</v>
          </cell>
          <cell r="D1658" t="str">
            <v>MA473 0B</v>
          </cell>
          <cell r="E1658" t="str">
            <v>RW32</v>
          </cell>
          <cell r="F1658">
            <v>660</v>
          </cell>
        </row>
        <row r="1659">
          <cell r="B1659" t="str">
            <v>LSE5072</v>
          </cell>
          <cell r="C1659" t="str">
            <v>582-06-02</v>
          </cell>
          <cell r="D1659" t="str">
            <v>MA473 0B</v>
          </cell>
          <cell r="E1659" t="str">
            <v>RW32</v>
          </cell>
          <cell r="F1659">
            <v>660</v>
          </cell>
        </row>
        <row r="1660">
          <cell r="B1660" t="str">
            <v>LSE5071</v>
          </cell>
          <cell r="C1660" t="str">
            <v>582-06-16</v>
          </cell>
          <cell r="D1660" t="str">
            <v>MA473 0B</v>
          </cell>
          <cell r="E1660" t="str">
            <v>SW49</v>
          </cell>
          <cell r="F1660">
            <v>660</v>
          </cell>
          <cell r="G1660">
            <v>1320</v>
          </cell>
        </row>
        <row r="1661">
          <cell r="B1661" t="str">
            <v>LSE5071</v>
          </cell>
          <cell r="C1661" t="str">
            <v>582-06-16</v>
          </cell>
          <cell r="D1661" t="str">
            <v>MA473 0B</v>
          </cell>
          <cell r="E1661" t="str">
            <v>SW49</v>
          </cell>
          <cell r="F1661">
            <v>660</v>
          </cell>
        </row>
        <row r="1662">
          <cell r="B1662" t="str">
            <v>LSE5065</v>
          </cell>
          <cell r="C1662" t="str">
            <v>582-06-16</v>
          </cell>
          <cell r="D1662" t="str">
            <v>MA473 0B</v>
          </cell>
          <cell r="E1662" t="str">
            <v>SW49</v>
          </cell>
          <cell r="F1662">
            <v>660</v>
          </cell>
          <cell r="G1662">
            <v>2640</v>
          </cell>
        </row>
        <row r="1663">
          <cell r="B1663" t="str">
            <v>LSE5065</v>
          </cell>
          <cell r="C1663" t="str">
            <v>582-06-16</v>
          </cell>
          <cell r="D1663" t="str">
            <v>MA473 0B</v>
          </cell>
          <cell r="E1663" t="str">
            <v>SW49</v>
          </cell>
          <cell r="F1663">
            <v>660</v>
          </cell>
        </row>
        <row r="1664">
          <cell r="B1664" t="str">
            <v>LSE5065</v>
          </cell>
          <cell r="C1664" t="str">
            <v>582-06-16</v>
          </cell>
          <cell r="D1664" t="str">
            <v>MA473 0B</v>
          </cell>
          <cell r="E1664" t="str">
            <v>SW49</v>
          </cell>
          <cell r="F1664">
            <v>660</v>
          </cell>
        </row>
        <row r="1665">
          <cell r="B1665" t="str">
            <v>LSE5065</v>
          </cell>
          <cell r="C1665" t="str">
            <v>582-06-16</v>
          </cell>
          <cell r="D1665" t="str">
            <v>MA473 0B</v>
          </cell>
          <cell r="E1665" t="str">
            <v>SW49</v>
          </cell>
          <cell r="F1665">
            <v>660</v>
          </cell>
        </row>
        <row r="1666">
          <cell r="B1666" t="str">
            <v>LSE5091</v>
          </cell>
          <cell r="C1666" t="str">
            <v>582-06-16</v>
          </cell>
          <cell r="D1666" t="str">
            <v>MA473 0B</v>
          </cell>
          <cell r="E1666" t="str">
            <v>SW49</v>
          </cell>
          <cell r="F1666">
            <v>660</v>
          </cell>
          <cell r="G1666">
            <v>2640</v>
          </cell>
        </row>
        <row r="1667">
          <cell r="B1667" t="str">
            <v>LSE5091</v>
          </cell>
          <cell r="C1667" t="str">
            <v>582-06-16</v>
          </cell>
          <cell r="D1667" t="str">
            <v>MA473 0B</v>
          </cell>
          <cell r="E1667" t="str">
            <v>SW49</v>
          </cell>
          <cell r="F1667">
            <v>660</v>
          </cell>
        </row>
        <row r="1668">
          <cell r="B1668" t="str">
            <v>LSE5091</v>
          </cell>
          <cell r="C1668" t="str">
            <v>582-06-16</v>
          </cell>
          <cell r="D1668" t="str">
            <v>MA473 0B</v>
          </cell>
          <cell r="E1668" t="str">
            <v>SW49</v>
          </cell>
          <cell r="F1668">
            <v>660</v>
          </cell>
        </row>
        <row r="1669">
          <cell r="B1669" t="str">
            <v>LSE5091</v>
          </cell>
          <cell r="C1669" t="str">
            <v>582-06-16</v>
          </cell>
          <cell r="D1669" t="str">
            <v>MA473 0B</v>
          </cell>
          <cell r="E1669" t="str">
            <v>SW49</v>
          </cell>
          <cell r="F1669">
            <v>660</v>
          </cell>
        </row>
        <row r="1670">
          <cell r="B1670" t="str">
            <v>LSE5056</v>
          </cell>
          <cell r="C1670" t="str">
            <v>522-02-02</v>
          </cell>
          <cell r="D1670" t="str">
            <v>MA363 1B</v>
          </cell>
          <cell r="E1670" t="str">
            <v>RW20</v>
          </cell>
          <cell r="F1670">
            <v>660</v>
          </cell>
          <cell r="G1670">
            <v>3510</v>
          </cell>
        </row>
        <row r="1671">
          <cell r="B1671" t="str">
            <v>LSE5056</v>
          </cell>
          <cell r="C1671" t="str">
            <v>522-02-02</v>
          </cell>
          <cell r="D1671" t="str">
            <v>MA363 1B</v>
          </cell>
          <cell r="E1671" t="str">
            <v>RW20</v>
          </cell>
          <cell r="F1671">
            <v>660</v>
          </cell>
        </row>
        <row r="1672">
          <cell r="B1672" t="str">
            <v>LSE5056</v>
          </cell>
          <cell r="C1672" t="str">
            <v>522-02-02</v>
          </cell>
          <cell r="D1672" t="str">
            <v>MA363 1B</v>
          </cell>
          <cell r="E1672" t="str">
            <v>RW20</v>
          </cell>
          <cell r="F1672">
            <v>660</v>
          </cell>
        </row>
        <row r="1673">
          <cell r="B1673" t="str">
            <v>LSE5056</v>
          </cell>
          <cell r="C1673" t="str">
            <v>522-02-02</v>
          </cell>
          <cell r="D1673" t="str">
            <v>MA363 1B</v>
          </cell>
          <cell r="E1673" t="str">
            <v>RW20</v>
          </cell>
          <cell r="F1673">
            <v>660</v>
          </cell>
        </row>
        <row r="1674">
          <cell r="B1674" t="str">
            <v>LSE5056</v>
          </cell>
          <cell r="C1674" t="str">
            <v>522-02-02</v>
          </cell>
          <cell r="D1674" t="str">
            <v>MA363 1B</v>
          </cell>
          <cell r="E1674" t="str">
            <v>RW20</v>
          </cell>
          <cell r="F1674">
            <v>660</v>
          </cell>
        </row>
        <row r="1675">
          <cell r="B1675" t="str">
            <v>LSE5056</v>
          </cell>
          <cell r="C1675" t="str">
            <v>522-02-02</v>
          </cell>
          <cell r="D1675" t="str">
            <v>MA363 1B</v>
          </cell>
          <cell r="E1675" t="str">
            <v>RW20</v>
          </cell>
          <cell r="F1675">
            <v>210</v>
          </cell>
        </row>
        <row r="1676">
          <cell r="B1676" t="str">
            <v>LSE5092</v>
          </cell>
          <cell r="C1676" t="str">
            <v>523-02-75</v>
          </cell>
          <cell r="D1676" t="str">
            <v>MA438 0A</v>
          </cell>
          <cell r="E1676" t="str">
            <v>SB15</v>
          </cell>
          <cell r="F1676">
            <v>660</v>
          </cell>
          <cell r="G1676">
            <v>1320</v>
          </cell>
        </row>
        <row r="1677">
          <cell r="B1677" t="str">
            <v>LSE5092</v>
          </cell>
          <cell r="C1677" t="str">
            <v>523-02-75</v>
          </cell>
          <cell r="D1677" t="str">
            <v>MA438 0A</v>
          </cell>
          <cell r="E1677" t="str">
            <v>SB15</v>
          </cell>
          <cell r="F1677">
            <v>660</v>
          </cell>
        </row>
        <row r="1679">
          <cell r="B1679" t="str">
            <v>CAR2264</v>
          </cell>
          <cell r="C1679" t="str">
            <v>450YU</v>
          </cell>
          <cell r="D1679" t="str">
            <v>JA501 1A</v>
          </cell>
          <cell r="E1679" t="str">
            <v>RW37</v>
          </cell>
          <cell r="F1679">
            <v>176</v>
          </cell>
        </row>
        <row r="1680">
          <cell r="B1680" t="str">
            <v>CAR2264</v>
          </cell>
          <cell r="C1680" t="str">
            <v>450YU</v>
          </cell>
          <cell r="D1680" t="str">
            <v>JA501 1A</v>
          </cell>
          <cell r="E1680" t="str">
            <v>RW37</v>
          </cell>
          <cell r="F1680">
            <v>38</v>
          </cell>
        </row>
        <row r="1681">
          <cell r="B1681" t="str">
            <v>CAR2267</v>
          </cell>
          <cell r="C1681" t="str">
            <v>450YU</v>
          </cell>
          <cell r="D1681" t="str">
            <v>JA501 1A</v>
          </cell>
          <cell r="E1681" t="str">
            <v>RW37</v>
          </cell>
          <cell r="F1681">
            <v>186</v>
          </cell>
          <cell r="G1681">
            <v>1066</v>
          </cell>
        </row>
        <row r="1682">
          <cell r="B1682" t="str">
            <v>CAR2267</v>
          </cell>
          <cell r="C1682" t="str">
            <v>450YU</v>
          </cell>
          <cell r="D1682" t="str">
            <v>JA501 1A</v>
          </cell>
          <cell r="E1682" t="str">
            <v>RW37</v>
          </cell>
          <cell r="F1682">
            <v>186</v>
          </cell>
        </row>
        <row r="1683">
          <cell r="B1683" t="str">
            <v>CAR2267</v>
          </cell>
          <cell r="C1683" t="str">
            <v>450YU</v>
          </cell>
          <cell r="D1683" t="str">
            <v>JA501 1A</v>
          </cell>
          <cell r="E1683" t="str">
            <v>RW37</v>
          </cell>
          <cell r="F1683">
            <v>240</v>
          </cell>
        </row>
        <row r="1684">
          <cell r="B1684" t="str">
            <v>CAR2267</v>
          </cell>
          <cell r="C1684" t="str">
            <v>450YU</v>
          </cell>
          <cell r="D1684" t="str">
            <v>JA501 1A</v>
          </cell>
          <cell r="E1684" t="str">
            <v>RW37</v>
          </cell>
          <cell r="F1684">
            <v>240</v>
          </cell>
        </row>
        <row r="1685">
          <cell r="B1685" t="str">
            <v>CAR2267</v>
          </cell>
          <cell r="C1685" t="str">
            <v>450YU</v>
          </cell>
          <cell r="D1685" t="str">
            <v>JA501 1A</v>
          </cell>
          <cell r="E1685" t="str">
            <v>RW37</v>
          </cell>
          <cell r="F1685">
            <v>176</v>
          </cell>
        </row>
        <row r="1686">
          <cell r="B1686" t="str">
            <v>CAR2267</v>
          </cell>
          <cell r="C1686" t="str">
            <v>450YU</v>
          </cell>
          <cell r="D1686" t="str">
            <v>JA501 1A</v>
          </cell>
          <cell r="E1686" t="str">
            <v>RW37</v>
          </cell>
          <cell r="F1686">
            <v>38</v>
          </cell>
        </row>
        <row r="1688">
          <cell r="B1688" t="str">
            <v>LSE5074</v>
          </cell>
          <cell r="C1688" t="str">
            <v>521-02-16</v>
          </cell>
          <cell r="D1688" t="str">
            <v>MA362 1A</v>
          </cell>
          <cell r="E1688" t="str">
            <v>SW39</v>
          </cell>
          <cell r="F1688">
            <v>660</v>
          </cell>
          <cell r="G1688">
            <v>660</v>
          </cell>
        </row>
        <row r="1689">
          <cell r="B1689" t="str">
            <v>LSE5082</v>
          </cell>
          <cell r="C1689" t="str">
            <v>521-02-16</v>
          </cell>
          <cell r="D1689" t="str">
            <v>MA362 1A</v>
          </cell>
          <cell r="E1689" t="str">
            <v>SW39</v>
          </cell>
          <cell r="F1689">
            <v>300</v>
          </cell>
          <cell r="G1689">
            <v>300</v>
          </cell>
        </row>
        <row r="1690">
          <cell r="B1690" t="str">
            <v>LSE5087</v>
          </cell>
          <cell r="C1690" t="str">
            <v>521-02-16</v>
          </cell>
          <cell r="D1690" t="str">
            <v>MA362 1A</v>
          </cell>
          <cell r="E1690" t="str">
            <v>SW39</v>
          </cell>
          <cell r="F1690">
            <v>660</v>
          </cell>
          <cell r="G1690">
            <v>660</v>
          </cell>
        </row>
        <row r="1691">
          <cell r="B1691" t="str">
            <v>LSE5115</v>
          </cell>
          <cell r="C1691" t="str">
            <v>581-06-02</v>
          </cell>
          <cell r="D1691" t="str">
            <v>MA503 0A</v>
          </cell>
          <cell r="E1691" t="str">
            <v>RW32</v>
          </cell>
          <cell r="F1691">
            <v>660</v>
          </cell>
          <cell r="G1691">
            <v>5280</v>
          </cell>
        </row>
        <row r="1692">
          <cell r="B1692" t="str">
            <v>LSE5115</v>
          </cell>
          <cell r="C1692" t="str">
            <v>581-06-02</v>
          </cell>
          <cell r="D1692" t="str">
            <v>MA503 0A</v>
          </cell>
          <cell r="E1692" t="str">
            <v>RW32</v>
          </cell>
          <cell r="F1692">
            <v>660</v>
          </cell>
        </row>
        <row r="1693">
          <cell r="B1693" t="str">
            <v>LSE5115</v>
          </cell>
          <cell r="C1693" t="str">
            <v>581-06-02</v>
          </cell>
          <cell r="D1693" t="str">
            <v>MA503 0A</v>
          </cell>
          <cell r="E1693" t="str">
            <v>RW32</v>
          </cell>
          <cell r="F1693">
            <v>660</v>
          </cell>
        </row>
        <row r="1694">
          <cell r="B1694" t="str">
            <v>LSE5115</v>
          </cell>
          <cell r="C1694" t="str">
            <v>581-06-02</v>
          </cell>
          <cell r="D1694" t="str">
            <v>MA503 0A</v>
          </cell>
          <cell r="E1694" t="str">
            <v>RW32</v>
          </cell>
          <cell r="F1694">
            <v>660</v>
          </cell>
        </row>
        <row r="1695">
          <cell r="B1695" t="str">
            <v>LSE5115</v>
          </cell>
          <cell r="C1695" t="str">
            <v>581-06-02</v>
          </cell>
          <cell r="D1695" t="str">
            <v>MA503 0A</v>
          </cell>
          <cell r="E1695" t="str">
            <v>RW32</v>
          </cell>
          <cell r="F1695">
            <v>660</v>
          </cell>
        </row>
        <row r="1696">
          <cell r="B1696" t="str">
            <v>LSE5115</v>
          </cell>
          <cell r="C1696" t="str">
            <v>581-06-02</v>
          </cell>
          <cell r="D1696" t="str">
            <v>MA503 0A</v>
          </cell>
          <cell r="E1696" t="str">
            <v>RW32</v>
          </cell>
          <cell r="F1696">
            <v>660</v>
          </cell>
        </row>
        <row r="1697">
          <cell r="B1697" t="str">
            <v>LSE5115</v>
          </cell>
          <cell r="C1697" t="str">
            <v>581-06-02</v>
          </cell>
          <cell r="D1697" t="str">
            <v>MA503 0A</v>
          </cell>
          <cell r="E1697" t="str">
            <v>RW32</v>
          </cell>
          <cell r="F1697">
            <v>660</v>
          </cell>
        </row>
        <row r="1698">
          <cell r="B1698" t="str">
            <v>LSE5115</v>
          </cell>
          <cell r="C1698" t="str">
            <v>581-06-02</v>
          </cell>
          <cell r="D1698" t="str">
            <v>MA503 0A</v>
          </cell>
          <cell r="E1698" t="str">
            <v>RW32</v>
          </cell>
          <cell r="F1698">
            <v>660</v>
          </cell>
        </row>
        <row r="1699">
          <cell r="B1699" t="str">
            <v>LSE5125</v>
          </cell>
          <cell r="C1699" t="str">
            <v>581-06-02</v>
          </cell>
          <cell r="D1699" t="str">
            <v>MA503 0A</v>
          </cell>
          <cell r="E1699" t="str">
            <v>RW32</v>
          </cell>
          <cell r="F1699">
            <v>660</v>
          </cell>
          <cell r="G1699">
            <v>3120</v>
          </cell>
        </row>
        <row r="1700">
          <cell r="B1700" t="str">
            <v>LSE5125</v>
          </cell>
          <cell r="C1700" t="str">
            <v>581-06-02</v>
          </cell>
          <cell r="D1700" t="str">
            <v>MA503 0A</v>
          </cell>
          <cell r="E1700" t="str">
            <v>RW32</v>
          </cell>
          <cell r="F1700">
            <v>660</v>
          </cell>
        </row>
        <row r="1701">
          <cell r="B1701" t="str">
            <v>LSE5125</v>
          </cell>
          <cell r="C1701" t="str">
            <v>581-06-02</v>
          </cell>
          <cell r="D1701" t="str">
            <v>MA503 0A</v>
          </cell>
          <cell r="E1701" t="str">
            <v>RW32</v>
          </cell>
          <cell r="F1701">
            <v>660</v>
          </cell>
        </row>
        <row r="1702">
          <cell r="B1702" t="str">
            <v>LSE5125</v>
          </cell>
          <cell r="C1702" t="str">
            <v>581-06-02</v>
          </cell>
          <cell r="D1702" t="str">
            <v>MA503 0A</v>
          </cell>
          <cell r="E1702" t="str">
            <v>RW32</v>
          </cell>
          <cell r="F1702">
            <v>660</v>
          </cell>
        </row>
        <row r="1703">
          <cell r="B1703" t="str">
            <v>LSE5125</v>
          </cell>
          <cell r="C1703" t="str">
            <v>581-06-02</v>
          </cell>
          <cell r="D1703" t="str">
            <v>MA503 0A</v>
          </cell>
          <cell r="E1703" t="str">
            <v>RW32</v>
          </cell>
          <cell r="F1703">
            <v>480</v>
          </cell>
        </row>
        <row r="1704">
          <cell r="B1704" t="str">
            <v>LSE5122</v>
          </cell>
          <cell r="C1704" t="str">
            <v>581-06-02</v>
          </cell>
          <cell r="D1704" t="str">
            <v>MA503 0A</v>
          </cell>
          <cell r="E1704" t="str">
            <v>RW32</v>
          </cell>
          <cell r="F1704">
            <v>660</v>
          </cell>
          <cell r="G1704">
            <v>1320</v>
          </cell>
        </row>
        <row r="1705">
          <cell r="B1705" t="str">
            <v>LSE5122</v>
          </cell>
          <cell r="C1705" t="str">
            <v>581-06-02</v>
          </cell>
          <cell r="D1705" t="str">
            <v>MA503 0A</v>
          </cell>
          <cell r="E1705" t="str">
            <v>RW32</v>
          </cell>
          <cell r="F1705">
            <v>660</v>
          </cell>
        </row>
        <row r="1706">
          <cell r="B1706" t="str">
            <v>LSE5131</v>
          </cell>
          <cell r="C1706" t="str">
            <v>581-06-02</v>
          </cell>
          <cell r="D1706" t="str">
            <v>MA503 0A</v>
          </cell>
          <cell r="E1706" t="str">
            <v>RW32</v>
          </cell>
          <cell r="F1706">
            <v>660</v>
          </cell>
          <cell r="G1706">
            <v>660</v>
          </cell>
        </row>
        <row r="1707">
          <cell r="B1707" t="str">
            <v>LSE5119</v>
          </cell>
          <cell r="C1707" t="str">
            <v>581-06-16</v>
          </cell>
          <cell r="D1707" t="str">
            <v>MA503 0A</v>
          </cell>
          <cell r="E1707" t="str">
            <v>SW49</v>
          </cell>
          <cell r="F1707">
            <v>660</v>
          </cell>
          <cell r="G1707">
            <v>1320</v>
          </cell>
        </row>
        <row r="1708">
          <cell r="B1708" t="str">
            <v>LSE5119</v>
          </cell>
          <cell r="C1708" t="str">
            <v>581-06-16</v>
          </cell>
          <cell r="D1708" t="str">
            <v>MA503 0A</v>
          </cell>
          <cell r="E1708" t="str">
            <v>SW49</v>
          </cell>
          <cell r="F1708">
            <v>660</v>
          </cell>
        </row>
        <row r="1709">
          <cell r="B1709" t="str">
            <v>MUS2045</v>
          </cell>
          <cell r="C1709" t="str">
            <v xml:space="preserve"> Bootcut 3173</v>
          </cell>
          <cell r="D1709" t="str">
            <v>MA506 0A</v>
          </cell>
          <cell r="E1709" t="str">
            <v>SP06</v>
          </cell>
          <cell r="F1709">
            <v>30</v>
          </cell>
          <cell r="G1709">
            <v>30</v>
          </cell>
        </row>
        <row r="1710">
          <cell r="B1710" t="str">
            <v>MUS2046</v>
          </cell>
          <cell r="C1710" t="str">
            <v>Bell Bottom 520</v>
          </cell>
          <cell r="D1710" t="str">
            <v>WA507 0A</v>
          </cell>
          <cell r="E1710" t="str">
            <v>SP06</v>
          </cell>
          <cell r="F1710">
            <v>24</v>
          </cell>
          <cell r="G1710">
            <v>24</v>
          </cell>
        </row>
        <row r="1711">
          <cell r="B1711" t="str">
            <v>LSE5015</v>
          </cell>
          <cell r="C1711" t="str">
            <v>521-02-16</v>
          </cell>
          <cell r="D1711" t="str">
            <v>MA362 1A</v>
          </cell>
          <cell r="E1711" t="str">
            <v>SW39</v>
          </cell>
          <cell r="F1711">
            <v>660</v>
          </cell>
          <cell r="G1711">
            <v>3300</v>
          </cell>
        </row>
        <row r="1712">
          <cell r="B1712" t="str">
            <v>LSE5015</v>
          </cell>
          <cell r="C1712" t="str">
            <v>521-02-16</v>
          </cell>
          <cell r="D1712" t="str">
            <v>MA362 1A</v>
          </cell>
          <cell r="E1712" t="str">
            <v>SW39</v>
          </cell>
          <cell r="F1712">
            <v>660</v>
          </cell>
        </row>
        <row r="1713">
          <cell r="B1713" t="str">
            <v>LSE5015</v>
          </cell>
          <cell r="C1713" t="str">
            <v>521-02-16</v>
          </cell>
          <cell r="D1713" t="str">
            <v>MA362 1A</v>
          </cell>
          <cell r="E1713" t="str">
            <v>SW39</v>
          </cell>
          <cell r="F1713">
            <v>660</v>
          </cell>
        </row>
        <row r="1714">
          <cell r="B1714" t="str">
            <v>LSE5015</v>
          </cell>
          <cell r="C1714" t="str">
            <v>521-02-16</v>
          </cell>
          <cell r="D1714" t="str">
            <v>MA362 1A</v>
          </cell>
          <cell r="E1714" t="str">
            <v>SW39</v>
          </cell>
          <cell r="F1714">
            <v>660</v>
          </cell>
        </row>
        <row r="1715">
          <cell r="B1715" t="str">
            <v>LSE5015</v>
          </cell>
          <cell r="C1715" t="str">
            <v>521-02-16</v>
          </cell>
          <cell r="D1715" t="str">
            <v>MA362 1A</v>
          </cell>
          <cell r="E1715" t="str">
            <v>SW39</v>
          </cell>
          <cell r="F1715">
            <v>660</v>
          </cell>
        </row>
        <row r="1716">
          <cell r="B1716" t="str">
            <v>LSE5054</v>
          </cell>
          <cell r="C1716" t="str">
            <v>521-02-16</v>
          </cell>
          <cell r="D1716" t="str">
            <v>MA362 1A</v>
          </cell>
          <cell r="E1716" t="str">
            <v>SW39</v>
          </cell>
          <cell r="F1716">
            <v>660</v>
          </cell>
          <cell r="G1716">
            <v>1320</v>
          </cell>
        </row>
        <row r="1717">
          <cell r="B1717" t="str">
            <v>LSE5054</v>
          </cell>
          <cell r="C1717" t="str">
            <v>521-02-16</v>
          </cell>
          <cell r="D1717" t="str">
            <v>MA362 1A</v>
          </cell>
          <cell r="E1717" t="str">
            <v>SW39</v>
          </cell>
          <cell r="F1717">
            <v>660</v>
          </cell>
        </row>
        <row r="1718">
          <cell r="B1718" t="str">
            <v>LSE5130</v>
          </cell>
          <cell r="C1718" t="str">
            <v>521-02-16</v>
          </cell>
          <cell r="D1718" t="str">
            <v>MA362 1A</v>
          </cell>
          <cell r="E1718" t="str">
            <v>SW39</v>
          </cell>
          <cell r="F1718">
            <v>660</v>
          </cell>
          <cell r="G1718">
            <v>660</v>
          </cell>
        </row>
        <row r="1719">
          <cell r="B1719" t="str">
            <v>LSE5124</v>
          </cell>
          <cell r="C1719" t="str">
            <v>583-06-16</v>
          </cell>
          <cell r="D1719" t="str">
            <v>WA474 0A</v>
          </cell>
          <cell r="E1719" t="str">
            <v>SW49</v>
          </cell>
          <cell r="F1719">
            <v>660</v>
          </cell>
          <cell r="G1719">
            <v>1320</v>
          </cell>
        </row>
        <row r="1720">
          <cell r="B1720" t="str">
            <v>LSE5124</v>
          </cell>
          <cell r="C1720" t="str">
            <v>583-06-16</v>
          </cell>
          <cell r="D1720" t="str">
            <v>WA474 0A</v>
          </cell>
          <cell r="E1720" t="str">
            <v>SW49</v>
          </cell>
          <cell r="F1720">
            <v>660</v>
          </cell>
        </row>
        <row r="1721">
          <cell r="B1721" t="str">
            <v>CAR2274</v>
          </cell>
          <cell r="C1721" t="str">
            <v>710 PB</v>
          </cell>
          <cell r="D1721" t="str">
            <v>MB204 1B</v>
          </cell>
          <cell r="E1721" t="str">
            <v>Rigid</v>
          </cell>
          <cell r="F1721">
            <v>120</v>
          </cell>
          <cell r="G1721">
            <v>10821</v>
          </cell>
        </row>
        <row r="1722">
          <cell r="B1722" t="str">
            <v>CAR2274</v>
          </cell>
          <cell r="C1722" t="str">
            <v>710 PB</v>
          </cell>
          <cell r="D1722" t="str">
            <v>MB204 1B</v>
          </cell>
          <cell r="E1722" t="str">
            <v>Rigid</v>
          </cell>
          <cell r="F1722">
            <v>600</v>
          </cell>
        </row>
        <row r="1723">
          <cell r="B1723" t="str">
            <v>CAR2274</v>
          </cell>
          <cell r="C1723" t="str">
            <v>710 PB</v>
          </cell>
          <cell r="D1723" t="str">
            <v>MB204 1B</v>
          </cell>
          <cell r="E1723" t="str">
            <v>Rigid</v>
          </cell>
          <cell r="F1723">
            <v>600</v>
          </cell>
        </row>
        <row r="1724">
          <cell r="B1724" t="str">
            <v>CAR2274</v>
          </cell>
          <cell r="C1724" t="str">
            <v>710 PB</v>
          </cell>
          <cell r="D1724" t="str">
            <v>MB204 1B</v>
          </cell>
          <cell r="E1724" t="str">
            <v>Rigid</v>
          </cell>
          <cell r="F1724">
            <v>600</v>
          </cell>
        </row>
        <row r="1725">
          <cell r="B1725" t="str">
            <v>CAR2274</v>
          </cell>
          <cell r="C1725" t="str">
            <v>710 PB</v>
          </cell>
          <cell r="D1725" t="str">
            <v>MB204 1B</v>
          </cell>
          <cell r="E1725" t="str">
            <v>Rigid</v>
          </cell>
          <cell r="F1725">
            <v>600</v>
          </cell>
        </row>
        <row r="1726">
          <cell r="B1726" t="str">
            <v>CAR2274</v>
          </cell>
          <cell r="C1726" t="str">
            <v>710 PB</v>
          </cell>
          <cell r="D1726" t="str">
            <v>MB204 1B</v>
          </cell>
          <cell r="E1726" t="str">
            <v>Rigid</v>
          </cell>
          <cell r="F1726">
            <v>600</v>
          </cell>
        </row>
        <row r="1727">
          <cell r="B1727" t="str">
            <v>CAR2274</v>
          </cell>
          <cell r="C1727" t="str">
            <v>710 PB</v>
          </cell>
          <cell r="D1727" t="str">
            <v>MB204 1B</v>
          </cell>
          <cell r="E1727" t="str">
            <v>Rigid</v>
          </cell>
          <cell r="F1727">
            <v>600</v>
          </cell>
        </row>
        <row r="1728">
          <cell r="B1728" t="str">
            <v>CAR2274</v>
          </cell>
          <cell r="C1728" t="str">
            <v>710 PB</v>
          </cell>
          <cell r="D1728" t="str">
            <v>MB204 1B</v>
          </cell>
          <cell r="E1728" t="str">
            <v>Rigid</v>
          </cell>
          <cell r="F1728">
            <v>600</v>
          </cell>
        </row>
        <row r="1729">
          <cell r="B1729" t="str">
            <v>CAR2274</v>
          </cell>
          <cell r="C1729" t="str">
            <v>710 PB</v>
          </cell>
          <cell r="D1729" t="str">
            <v>MB204 1B</v>
          </cell>
          <cell r="E1729" t="str">
            <v>Rigid</v>
          </cell>
          <cell r="F1729">
            <v>620</v>
          </cell>
        </row>
        <row r="1730">
          <cell r="B1730" t="str">
            <v>CAR2274</v>
          </cell>
          <cell r="C1730" t="str">
            <v>710 PB</v>
          </cell>
          <cell r="D1730" t="str">
            <v>MB204 1B</v>
          </cell>
          <cell r="E1730" t="str">
            <v>Rigid</v>
          </cell>
          <cell r="F1730">
            <v>620</v>
          </cell>
        </row>
        <row r="1731">
          <cell r="B1731" t="str">
            <v>CAR2274</v>
          </cell>
          <cell r="C1731" t="str">
            <v>710 PB</v>
          </cell>
          <cell r="D1731" t="str">
            <v>MB204 1B</v>
          </cell>
          <cell r="E1731" t="str">
            <v>Rigid</v>
          </cell>
          <cell r="F1731">
            <v>620</v>
          </cell>
        </row>
        <row r="1732">
          <cell r="B1732" t="str">
            <v>CAR2274</v>
          </cell>
          <cell r="C1732" t="str">
            <v>710 PB</v>
          </cell>
          <cell r="D1732" t="str">
            <v>MB204 1B</v>
          </cell>
          <cell r="E1732" t="str">
            <v>Rigid</v>
          </cell>
          <cell r="F1732">
            <v>620</v>
          </cell>
        </row>
        <row r="1733">
          <cell r="B1733" t="str">
            <v>CAR2274</v>
          </cell>
          <cell r="C1733" t="str">
            <v>710 PB</v>
          </cell>
          <cell r="D1733" t="str">
            <v>MB204 1B</v>
          </cell>
          <cell r="E1733" t="str">
            <v>Rigid</v>
          </cell>
          <cell r="F1733">
            <v>620</v>
          </cell>
        </row>
        <row r="1734">
          <cell r="B1734" t="str">
            <v>CAR2274</v>
          </cell>
          <cell r="C1734" t="str">
            <v>710 PB</v>
          </cell>
          <cell r="D1734" t="str">
            <v>MB204 1B</v>
          </cell>
          <cell r="E1734" t="str">
            <v>Rigid</v>
          </cell>
          <cell r="F1734">
            <v>620</v>
          </cell>
        </row>
        <row r="1735">
          <cell r="B1735" t="str">
            <v>CAR2274</v>
          </cell>
          <cell r="C1735" t="str">
            <v>710 PB</v>
          </cell>
          <cell r="D1735" t="str">
            <v>MB204 1B</v>
          </cell>
          <cell r="E1735" t="str">
            <v>Rigid</v>
          </cell>
          <cell r="F1735">
            <v>620</v>
          </cell>
        </row>
        <row r="1736">
          <cell r="B1736" t="str">
            <v>CAR2274</v>
          </cell>
          <cell r="C1736" t="str">
            <v>710 PB</v>
          </cell>
          <cell r="D1736" t="str">
            <v>MB204 1B</v>
          </cell>
          <cell r="E1736" t="str">
            <v>Rigid</v>
          </cell>
          <cell r="F1736">
            <v>600</v>
          </cell>
        </row>
        <row r="1737">
          <cell r="B1737" t="str">
            <v>CAR2274</v>
          </cell>
          <cell r="C1737" t="str">
            <v>710 PB</v>
          </cell>
          <cell r="D1737" t="str">
            <v>MB204 1B</v>
          </cell>
          <cell r="E1737" t="str">
            <v>Rigid</v>
          </cell>
          <cell r="F1737">
            <v>600</v>
          </cell>
        </row>
        <row r="1738">
          <cell r="B1738" t="str">
            <v>CAR2274</v>
          </cell>
          <cell r="C1738" t="str">
            <v>710 PB</v>
          </cell>
          <cell r="D1738" t="str">
            <v>MB204 1B</v>
          </cell>
          <cell r="E1738" t="str">
            <v>Rigid</v>
          </cell>
          <cell r="F1738">
            <v>620</v>
          </cell>
        </row>
        <row r="1739">
          <cell r="B1739" t="str">
            <v>CAR2274</v>
          </cell>
          <cell r="C1739" t="str">
            <v>710 PB</v>
          </cell>
          <cell r="D1739" t="str">
            <v>MB204 1B</v>
          </cell>
          <cell r="E1739" t="str">
            <v>Rigid</v>
          </cell>
          <cell r="F1739">
            <v>341</v>
          </cell>
        </row>
        <row r="1740">
          <cell r="B1740" t="str">
            <v>LSE5066 Re-Cut</v>
          </cell>
          <cell r="C1740" t="str">
            <v>583-06-16</v>
          </cell>
          <cell r="D1740" t="str">
            <v>WA474 0A</v>
          </cell>
          <cell r="E1740" t="str">
            <v>SW49</v>
          </cell>
          <cell r="F1740">
            <v>28</v>
          </cell>
          <cell r="G1740">
            <v>28</v>
          </cell>
        </row>
        <row r="1741">
          <cell r="B1741" t="str">
            <v>LSE5068 Re-Cut</v>
          </cell>
          <cell r="C1741" t="str">
            <v>581-06-16</v>
          </cell>
          <cell r="D1741" t="str">
            <v>MA503 0A</v>
          </cell>
          <cell r="E1741" t="str">
            <v>SW49</v>
          </cell>
          <cell r="F1741">
            <v>116</v>
          </cell>
          <cell r="G1741">
            <v>116</v>
          </cell>
        </row>
        <row r="1742">
          <cell r="B1742" t="str">
            <v>CAR2273</v>
          </cell>
          <cell r="C1742" t="str">
            <v>704 PB</v>
          </cell>
          <cell r="D1742" t="str">
            <v>MA480 0A</v>
          </cell>
          <cell r="E1742" t="str">
            <v>Rigid</v>
          </cell>
          <cell r="F1742">
            <v>180</v>
          </cell>
          <cell r="G1742">
            <v>1068</v>
          </cell>
        </row>
        <row r="1743">
          <cell r="B1743" t="str">
            <v>CAR2273</v>
          </cell>
          <cell r="C1743" t="str">
            <v>704 PB</v>
          </cell>
          <cell r="D1743" t="str">
            <v>MA480 0A</v>
          </cell>
          <cell r="E1743" t="str">
            <v>Rigid</v>
          </cell>
          <cell r="F1743">
            <v>600</v>
          </cell>
        </row>
        <row r="1744">
          <cell r="B1744" t="str">
            <v>CAR2273</v>
          </cell>
          <cell r="C1744" t="str">
            <v>704 PB</v>
          </cell>
          <cell r="D1744" t="str">
            <v>MA480 0A</v>
          </cell>
          <cell r="E1744" t="str">
            <v>Rigid</v>
          </cell>
          <cell r="F1744">
            <v>288</v>
          </cell>
        </row>
        <row r="1745">
          <cell r="B1745" t="str">
            <v>LSE5118</v>
          </cell>
          <cell r="C1745" t="str">
            <v>583-06-02</v>
          </cell>
          <cell r="D1745" t="str">
            <v>WA474 0A</v>
          </cell>
          <cell r="E1745" t="str">
            <v>RW32</v>
          </cell>
          <cell r="F1745">
            <v>660</v>
          </cell>
          <cell r="G1745">
            <v>660</v>
          </cell>
        </row>
        <row r="1746">
          <cell r="B1746" t="str">
            <v>LSE5117</v>
          </cell>
          <cell r="C1746" t="str">
            <v>583-06-16</v>
          </cell>
          <cell r="D1746" t="str">
            <v>WA474 0A</v>
          </cell>
          <cell r="E1746" t="str">
            <v>SW49</v>
          </cell>
          <cell r="F1746">
            <v>660</v>
          </cell>
          <cell r="G1746">
            <v>1980</v>
          </cell>
        </row>
        <row r="1747">
          <cell r="B1747" t="str">
            <v>LSE5117</v>
          </cell>
          <cell r="C1747" t="str">
            <v>583-06-16</v>
          </cell>
          <cell r="D1747" t="str">
            <v>WA474 0A</v>
          </cell>
          <cell r="E1747" t="str">
            <v>SW49</v>
          </cell>
          <cell r="F1747">
            <v>660</v>
          </cell>
        </row>
        <row r="1748">
          <cell r="B1748" t="str">
            <v>LSE5117</v>
          </cell>
          <cell r="C1748" t="str">
            <v>583-06-16</v>
          </cell>
          <cell r="D1748" t="str">
            <v>WA474 0A</v>
          </cell>
          <cell r="E1748" t="str">
            <v>SW49</v>
          </cell>
          <cell r="F1748">
            <v>660</v>
          </cell>
        </row>
        <row r="1749">
          <cell r="B1749" t="str">
            <v>LSE5160</v>
          </cell>
          <cell r="C1749" t="str">
            <v>583-06-16</v>
          </cell>
          <cell r="D1749" t="str">
            <v>WA474 0A</v>
          </cell>
          <cell r="E1749" t="str">
            <v>SW49</v>
          </cell>
          <cell r="F1749">
            <v>660</v>
          </cell>
          <cell r="G1749">
            <v>660</v>
          </cell>
        </row>
        <row r="1750">
          <cell r="B1750" t="str">
            <v>LSE5165</v>
          </cell>
          <cell r="C1750" t="str">
            <v>583-06-02</v>
          </cell>
          <cell r="D1750" t="str">
            <v>WA474 0A</v>
          </cell>
          <cell r="E1750" t="str">
            <v>RW32</v>
          </cell>
          <cell r="F1750">
            <v>660</v>
          </cell>
          <cell r="G1750">
            <v>660</v>
          </cell>
        </row>
        <row r="1751">
          <cell r="B1751" t="str">
            <v>LSE5181</v>
          </cell>
          <cell r="C1751" t="str">
            <v>521-02-76</v>
          </cell>
          <cell r="D1751" t="str">
            <v>MA362 1A</v>
          </cell>
          <cell r="E1751" t="str">
            <v>SB16</v>
          </cell>
          <cell r="F1751">
            <v>660</v>
          </cell>
          <cell r="G1751">
            <v>4620</v>
          </cell>
        </row>
        <row r="1753">
          <cell r="B1753" t="str">
            <v>LSE5055</v>
          </cell>
          <cell r="C1753" t="str">
            <v>522-02-16</v>
          </cell>
          <cell r="D1753" t="str">
            <v>MA363 1B</v>
          </cell>
          <cell r="E1753" t="str">
            <v>SW39</v>
          </cell>
          <cell r="F1753">
            <v>600</v>
          </cell>
          <cell r="G1753">
            <v>1500</v>
          </cell>
        </row>
        <row r="1754">
          <cell r="B1754" t="str">
            <v>LSE5055</v>
          </cell>
          <cell r="C1754" t="str">
            <v>522-02-16</v>
          </cell>
          <cell r="D1754" t="str">
            <v>MA363 1B</v>
          </cell>
          <cell r="E1754" t="str">
            <v>SW39</v>
          </cell>
          <cell r="F1754">
            <v>600</v>
          </cell>
        </row>
        <row r="1755">
          <cell r="B1755" t="str">
            <v>LSE5055</v>
          </cell>
          <cell r="C1755" t="str">
            <v>522-02-16</v>
          </cell>
          <cell r="D1755" t="str">
            <v>MA363 1B</v>
          </cell>
          <cell r="E1755" t="str">
            <v>SW39</v>
          </cell>
          <cell r="F1755">
            <v>300</v>
          </cell>
        </row>
        <row r="1756">
          <cell r="B1756" t="str">
            <v>LSE5062</v>
          </cell>
          <cell r="C1756" t="str">
            <v>522-02-16</v>
          </cell>
          <cell r="D1756" t="str">
            <v>MA363 1B</v>
          </cell>
          <cell r="E1756" t="str">
            <v>SW39</v>
          </cell>
          <cell r="F1756">
            <v>660</v>
          </cell>
          <cell r="G1756">
            <v>660</v>
          </cell>
        </row>
        <row r="1757">
          <cell r="B1757" t="str">
            <v>LSE5120</v>
          </cell>
          <cell r="C1757" t="str">
            <v>582-06-16</v>
          </cell>
          <cell r="D1757" t="str">
            <v>MA473 0B</v>
          </cell>
          <cell r="E1757" t="str">
            <v>SW49</v>
          </cell>
          <cell r="F1757">
            <v>660</v>
          </cell>
          <cell r="G1757">
            <v>4620</v>
          </cell>
        </row>
        <row r="1758">
          <cell r="B1758" t="str">
            <v>LSE5120</v>
          </cell>
          <cell r="C1758" t="str">
            <v>582-06-16</v>
          </cell>
          <cell r="D1758" t="str">
            <v>MA473 0B</v>
          </cell>
          <cell r="E1758" t="str">
            <v>SW49</v>
          </cell>
          <cell r="F1758">
            <v>660</v>
          </cell>
        </row>
        <row r="1759">
          <cell r="B1759" t="str">
            <v>LSE5120</v>
          </cell>
          <cell r="C1759" t="str">
            <v>582-06-16</v>
          </cell>
          <cell r="D1759" t="str">
            <v>MA473 0B</v>
          </cell>
          <cell r="E1759" t="str">
            <v>SW49</v>
          </cell>
          <cell r="F1759">
            <v>660</v>
          </cell>
        </row>
        <row r="1760">
          <cell r="B1760" t="str">
            <v>LSE5120</v>
          </cell>
          <cell r="C1760" t="str">
            <v>582-06-16</v>
          </cell>
          <cell r="D1760" t="str">
            <v>MA473 0B</v>
          </cell>
          <cell r="E1760" t="str">
            <v>SW49</v>
          </cell>
          <cell r="F1760">
            <v>660</v>
          </cell>
        </row>
        <row r="1761">
          <cell r="B1761" t="str">
            <v>LSE5120</v>
          </cell>
          <cell r="C1761" t="str">
            <v>582-06-16</v>
          </cell>
          <cell r="D1761" t="str">
            <v>MA473 0B</v>
          </cell>
          <cell r="E1761" t="str">
            <v>SW49</v>
          </cell>
          <cell r="F1761">
            <v>660</v>
          </cell>
        </row>
        <row r="1762">
          <cell r="B1762" t="str">
            <v>LSE5120</v>
          </cell>
          <cell r="C1762" t="str">
            <v>582-06-16</v>
          </cell>
          <cell r="D1762" t="str">
            <v>MA473 0B</v>
          </cell>
          <cell r="E1762" t="str">
            <v>SW49</v>
          </cell>
          <cell r="F1762">
            <v>660</v>
          </cell>
        </row>
        <row r="1763">
          <cell r="B1763" t="str">
            <v>LSE5120</v>
          </cell>
          <cell r="C1763" t="str">
            <v>582-06-16</v>
          </cell>
          <cell r="D1763" t="str">
            <v>MA473 0B</v>
          </cell>
          <cell r="E1763" t="str">
            <v>SW49</v>
          </cell>
          <cell r="F1763">
            <v>660</v>
          </cell>
        </row>
        <row r="1764">
          <cell r="B1764" t="str">
            <v>LSE5121</v>
          </cell>
          <cell r="C1764" t="str">
            <v>582-06-02</v>
          </cell>
          <cell r="D1764" t="str">
            <v>MA473 0B</v>
          </cell>
          <cell r="E1764" t="str">
            <v>RW32</v>
          </cell>
          <cell r="F1764">
            <v>660</v>
          </cell>
          <cell r="G1764">
            <v>1320</v>
          </cell>
        </row>
        <row r="1765">
          <cell r="B1765" t="str">
            <v>LSE5121</v>
          </cell>
          <cell r="C1765" t="str">
            <v>582-06-02</v>
          </cell>
          <cell r="D1765" t="str">
            <v>MA473 0B</v>
          </cell>
          <cell r="E1765" t="str">
            <v>RW32</v>
          </cell>
          <cell r="F1765">
            <v>660</v>
          </cell>
        </row>
        <row r="1766">
          <cell r="B1766" t="str">
            <v>LSE5123</v>
          </cell>
          <cell r="C1766" t="str">
            <v>582-06-16</v>
          </cell>
          <cell r="D1766" t="str">
            <v>MA473 0B</v>
          </cell>
          <cell r="E1766" t="str">
            <v>SW49</v>
          </cell>
          <cell r="F1766">
            <v>660</v>
          </cell>
          <cell r="G1766">
            <v>660</v>
          </cell>
        </row>
        <row r="1767">
          <cell r="B1767" t="str">
            <v>LSE5132</v>
          </cell>
          <cell r="C1767" t="str">
            <v>582-06-16</v>
          </cell>
          <cell r="D1767" t="str">
            <v>MA473 0B</v>
          </cell>
          <cell r="E1767" t="str">
            <v>SW49</v>
          </cell>
          <cell r="F1767">
            <v>660</v>
          </cell>
          <cell r="G1767">
            <v>660</v>
          </cell>
        </row>
        <row r="1768">
          <cell r="B1768" t="str">
            <v>LSE5116</v>
          </cell>
          <cell r="C1768" t="str">
            <v>582-06-16</v>
          </cell>
          <cell r="D1768" t="str">
            <v>MA473 0B</v>
          </cell>
          <cell r="E1768" t="str">
            <v>SW49</v>
          </cell>
          <cell r="F1768">
            <v>660</v>
          </cell>
          <cell r="G1768">
            <v>2640</v>
          </cell>
        </row>
        <row r="1769">
          <cell r="B1769" t="str">
            <v>LSE5116</v>
          </cell>
          <cell r="C1769" t="str">
            <v>582-06-16</v>
          </cell>
          <cell r="D1769" t="str">
            <v>MA473 0B</v>
          </cell>
          <cell r="E1769" t="str">
            <v>SW49</v>
          </cell>
          <cell r="F1769">
            <v>660</v>
          </cell>
        </row>
        <row r="1770">
          <cell r="B1770" t="str">
            <v>LSE5116</v>
          </cell>
          <cell r="C1770" t="str">
            <v>582-06-16</v>
          </cell>
          <cell r="D1770" t="str">
            <v>MA473 0B</v>
          </cell>
          <cell r="E1770" t="str">
            <v>SW49</v>
          </cell>
          <cell r="F1770">
            <v>660</v>
          </cell>
        </row>
        <row r="1771">
          <cell r="B1771" t="str">
            <v>LSE5116</v>
          </cell>
          <cell r="C1771" t="str">
            <v>582-06-16</v>
          </cell>
          <cell r="D1771" t="str">
            <v>MA473 0B</v>
          </cell>
          <cell r="E1771" t="str">
            <v>SW49</v>
          </cell>
          <cell r="F1771">
            <v>660</v>
          </cell>
        </row>
        <row r="1772">
          <cell r="B1772" t="str">
            <v>LSE5129</v>
          </cell>
          <cell r="C1772" t="str">
            <v>582-06-16</v>
          </cell>
          <cell r="D1772" t="str">
            <v>MA473 0B</v>
          </cell>
          <cell r="E1772" t="str">
            <v>SW49</v>
          </cell>
          <cell r="F1772">
            <v>660</v>
          </cell>
          <cell r="G1772">
            <v>660</v>
          </cell>
        </row>
        <row r="1773">
          <cell r="B1773" t="str">
            <v>LSE5126</v>
          </cell>
          <cell r="C1773" t="str">
            <v>582-06-16</v>
          </cell>
          <cell r="D1773" t="str">
            <v>MA473 0B</v>
          </cell>
          <cell r="E1773" t="str">
            <v>SW49</v>
          </cell>
          <cell r="F1773">
            <v>660</v>
          </cell>
          <cell r="G1773">
            <v>660</v>
          </cell>
        </row>
        <row r="1774">
          <cell r="B1774" t="str">
            <v>LSE5127</v>
          </cell>
          <cell r="C1774" t="str">
            <v>582-06-02</v>
          </cell>
          <cell r="D1774" t="str">
            <v>MA473 0B</v>
          </cell>
          <cell r="E1774" t="str">
            <v>RW32</v>
          </cell>
          <cell r="F1774">
            <v>660</v>
          </cell>
          <cell r="G1774">
            <v>660</v>
          </cell>
        </row>
        <row r="1775">
          <cell r="B1775" t="str">
            <v>LSE5096</v>
          </cell>
          <cell r="C1775" t="str">
            <v>522-02-16</v>
          </cell>
          <cell r="D1775" t="str">
            <v>MA363 1B</v>
          </cell>
          <cell r="E1775" t="str">
            <v>SW39</v>
          </cell>
          <cell r="F1775">
            <v>660</v>
          </cell>
          <cell r="G1775">
            <v>9060</v>
          </cell>
        </row>
        <row r="1776">
          <cell r="B1776" t="str">
            <v>LSE5096</v>
          </cell>
          <cell r="C1776" t="str">
            <v>522-02-16</v>
          </cell>
          <cell r="D1776" t="str">
            <v>MA363 1B</v>
          </cell>
          <cell r="E1776" t="str">
            <v>SW39</v>
          </cell>
          <cell r="F1776">
            <v>660</v>
          </cell>
        </row>
        <row r="1777">
          <cell r="B1777" t="str">
            <v>LSE5096</v>
          </cell>
          <cell r="C1777" t="str">
            <v>522-02-16</v>
          </cell>
          <cell r="D1777" t="str">
            <v>MA363 1B</v>
          </cell>
          <cell r="E1777" t="str">
            <v>SW39</v>
          </cell>
          <cell r="F1777">
            <v>660</v>
          </cell>
        </row>
        <row r="1778">
          <cell r="B1778" t="str">
            <v>LSE5096</v>
          </cell>
          <cell r="C1778" t="str">
            <v>522-02-16</v>
          </cell>
          <cell r="D1778" t="str">
            <v>MA363 1B</v>
          </cell>
          <cell r="E1778" t="str">
            <v>SW39</v>
          </cell>
          <cell r="F1778">
            <v>660</v>
          </cell>
        </row>
        <row r="1779">
          <cell r="B1779" t="str">
            <v>LSE5096</v>
          </cell>
          <cell r="C1779" t="str">
            <v>522-02-16</v>
          </cell>
          <cell r="D1779" t="str">
            <v>MA363 1B</v>
          </cell>
          <cell r="E1779" t="str">
            <v>SW39</v>
          </cell>
          <cell r="F1779">
            <v>660</v>
          </cell>
        </row>
        <row r="1780">
          <cell r="B1780" t="str">
            <v>LSE5096</v>
          </cell>
          <cell r="C1780" t="str">
            <v>522-02-16</v>
          </cell>
          <cell r="D1780" t="str">
            <v>MA363 1B</v>
          </cell>
          <cell r="E1780" t="str">
            <v>SW39</v>
          </cell>
          <cell r="F1780">
            <v>660</v>
          </cell>
        </row>
        <row r="1781">
          <cell r="B1781" t="str">
            <v>LSE5096</v>
          </cell>
          <cell r="C1781" t="str">
            <v>522-02-16</v>
          </cell>
          <cell r="D1781" t="str">
            <v>MA363 1B</v>
          </cell>
          <cell r="E1781" t="str">
            <v>SW39</v>
          </cell>
          <cell r="F1781">
            <v>660</v>
          </cell>
        </row>
        <row r="1782">
          <cell r="B1782" t="str">
            <v>LSE5096</v>
          </cell>
          <cell r="C1782" t="str">
            <v>522-02-16</v>
          </cell>
          <cell r="D1782" t="str">
            <v>MA363 1B</v>
          </cell>
          <cell r="E1782" t="str">
            <v>SW39</v>
          </cell>
          <cell r="F1782">
            <v>660</v>
          </cell>
        </row>
        <row r="1783">
          <cell r="B1783" t="str">
            <v>LSE5096</v>
          </cell>
          <cell r="C1783" t="str">
            <v>522-02-16</v>
          </cell>
          <cell r="D1783" t="str">
            <v>MA363 1B</v>
          </cell>
          <cell r="E1783" t="str">
            <v>SW39</v>
          </cell>
          <cell r="F1783">
            <v>660</v>
          </cell>
        </row>
        <row r="1784">
          <cell r="B1784" t="str">
            <v>LSE5096</v>
          </cell>
          <cell r="C1784" t="str">
            <v>522-02-16</v>
          </cell>
          <cell r="D1784" t="str">
            <v>MA363 1B</v>
          </cell>
          <cell r="E1784" t="str">
            <v>SW39</v>
          </cell>
          <cell r="F1784">
            <v>660</v>
          </cell>
        </row>
        <row r="1785">
          <cell r="B1785" t="str">
            <v>LSE5096</v>
          </cell>
          <cell r="C1785" t="str">
            <v>522-02-16</v>
          </cell>
          <cell r="D1785" t="str">
            <v>MA363 1B</v>
          </cell>
          <cell r="E1785" t="str">
            <v>SW39</v>
          </cell>
          <cell r="F1785">
            <v>600</v>
          </cell>
        </row>
        <row r="1786">
          <cell r="B1786" t="str">
            <v>LSE5096</v>
          </cell>
          <cell r="C1786" t="str">
            <v>522-02-16</v>
          </cell>
          <cell r="D1786" t="str">
            <v>MA363 1B</v>
          </cell>
          <cell r="E1786" t="str">
            <v>SW39</v>
          </cell>
          <cell r="F1786">
            <v>600</v>
          </cell>
        </row>
        <row r="1787">
          <cell r="B1787" t="str">
            <v>LSE5096</v>
          </cell>
          <cell r="C1787" t="str">
            <v>522-02-16</v>
          </cell>
          <cell r="D1787" t="str">
            <v>MA363 1B</v>
          </cell>
          <cell r="E1787" t="str">
            <v>SW39</v>
          </cell>
          <cell r="F1787">
            <v>600</v>
          </cell>
        </row>
        <row r="1788">
          <cell r="B1788" t="str">
            <v>LSE5096</v>
          </cell>
          <cell r="C1788" t="str">
            <v>522-02-16</v>
          </cell>
          <cell r="D1788" t="str">
            <v>MA363 1B</v>
          </cell>
          <cell r="E1788" t="str">
            <v>SW39</v>
          </cell>
          <cell r="F1788">
            <v>660</v>
          </cell>
        </row>
        <row r="1789">
          <cell r="B1789" t="str">
            <v>LSE5135</v>
          </cell>
          <cell r="C1789" t="str">
            <v>523-02-75</v>
          </cell>
          <cell r="D1789" t="str">
            <v>MA438 0A</v>
          </cell>
          <cell r="E1789" t="str">
            <v>SB15</v>
          </cell>
          <cell r="F1789">
            <v>660</v>
          </cell>
          <cell r="G1789">
            <v>2640</v>
          </cell>
        </row>
        <row r="1790">
          <cell r="B1790" t="str">
            <v>LSE5135</v>
          </cell>
          <cell r="C1790" t="str">
            <v>523-02-75</v>
          </cell>
          <cell r="D1790" t="str">
            <v>MA438 0A</v>
          </cell>
          <cell r="E1790" t="str">
            <v>SB15</v>
          </cell>
          <cell r="F1790">
            <v>660</v>
          </cell>
        </row>
        <row r="1791">
          <cell r="B1791" t="str">
            <v>LSE5135</v>
          </cell>
          <cell r="C1791" t="str">
            <v>523-02-75</v>
          </cell>
          <cell r="D1791" t="str">
            <v>MA438 0A</v>
          </cell>
          <cell r="E1791" t="str">
            <v>SB15</v>
          </cell>
          <cell r="F1791">
            <v>660</v>
          </cell>
        </row>
        <row r="1792">
          <cell r="B1792" t="str">
            <v>LSE5135</v>
          </cell>
          <cell r="C1792" t="str">
            <v>523-02-75</v>
          </cell>
          <cell r="D1792" t="str">
            <v>MA438 0A</v>
          </cell>
          <cell r="E1792" t="str">
            <v>SB15</v>
          </cell>
          <cell r="F1792">
            <v>660</v>
          </cell>
        </row>
        <row r="1793">
          <cell r="B1793" t="str">
            <v>LSE5134</v>
          </cell>
          <cell r="C1793" t="str">
            <v>523-02-75</v>
          </cell>
          <cell r="D1793" t="str">
            <v>MA438 0A</v>
          </cell>
          <cell r="E1793" t="str">
            <v>SB15</v>
          </cell>
          <cell r="F1793">
            <v>660</v>
          </cell>
          <cell r="G1793">
            <v>1320</v>
          </cell>
        </row>
        <row r="1794">
          <cell r="B1794" t="str">
            <v>LSE5134</v>
          </cell>
          <cell r="C1794" t="str">
            <v>523-02-75</v>
          </cell>
          <cell r="D1794" t="str">
            <v>MA438 0A</v>
          </cell>
          <cell r="E1794" t="str">
            <v>SB15</v>
          </cell>
          <cell r="F1794">
            <v>660</v>
          </cell>
        </row>
        <row r="1795">
          <cell r="B1795" t="str">
            <v>LSE5084</v>
          </cell>
          <cell r="C1795" t="str">
            <v>521-02-16</v>
          </cell>
          <cell r="D1795" t="str">
            <v>MA362 1A</v>
          </cell>
          <cell r="E1795" t="str">
            <v>SW39</v>
          </cell>
          <cell r="F1795">
            <v>660</v>
          </cell>
          <cell r="G1795">
            <v>2640</v>
          </cell>
        </row>
        <row r="1796">
          <cell r="B1796" t="str">
            <v>LSE5084</v>
          </cell>
          <cell r="C1796" t="str">
            <v>521-02-16</v>
          </cell>
          <cell r="D1796" t="str">
            <v>MA362 1A</v>
          </cell>
          <cell r="E1796" t="str">
            <v>SW39</v>
          </cell>
          <cell r="F1796">
            <v>660</v>
          </cell>
        </row>
        <row r="1797">
          <cell r="B1797" t="str">
            <v>LSE5084</v>
          </cell>
          <cell r="C1797" t="str">
            <v>521-02-16</v>
          </cell>
          <cell r="D1797" t="str">
            <v>MA362 1A</v>
          </cell>
          <cell r="E1797" t="str">
            <v>SW39</v>
          </cell>
          <cell r="F1797">
            <v>660</v>
          </cell>
        </row>
        <row r="1798">
          <cell r="B1798" t="str">
            <v>LSE5084</v>
          </cell>
          <cell r="C1798" t="str">
            <v>521-02-16</v>
          </cell>
          <cell r="D1798" t="str">
            <v>MA362 1A</v>
          </cell>
          <cell r="E1798" t="str">
            <v>SW39</v>
          </cell>
          <cell r="F1798">
            <v>660</v>
          </cell>
        </row>
        <row r="1799">
          <cell r="B1799" t="str">
            <v>LSE5128</v>
          </cell>
          <cell r="C1799" t="str">
            <v>521-02-16</v>
          </cell>
          <cell r="D1799" t="str">
            <v>MA362 1A</v>
          </cell>
          <cell r="E1799" t="str">
            <v>SW39</v>
          </cell>
          <cell r="F1799">
            <v>660</v>
          </cell>
          <cell r="G1799">
            <v>660</v>
          </cell>
        </row>
        <row r="1800">
          <cell r="B1800" t="str">
            <v>LSE5114</v>
          </cell>
          <cell r="C1800" t="str">
            <v>521-02-16</v>
          </cell>
          <cell r="D1800" t="str">
            <v>MA362 1A</v>
          </cell>
          <cell r="E1800" t="str">
            <v>SW39</v>
          </cell>
          <cell r="F1800">
            <v>660</v>
          </cell>
          <cell r="G1800">
            <v>660</v>
          </cell>
        </row>
        <row r="1801">
          <cell r="B1801" t="str">
            <v>LSE5133</v>
          </cell>
          <cell r="C1801" t="str">
            <v>521-02-76</v>
          </cell>
          <cell r="D1801" t="str">
            <v>MA362 1A</v>
          </cell>
          <cell r="E1801" t="str">
            <v>SB16</v>
          </cell>
          <cell r="F1801">
            <v>660</v>
          </cell>
          <cell r="G1801">
            <v>1980</v>
          </cell>
        </row>
        <row r="1802">
          <cell r="B1802" t="str">
            <v>LSE5133</v>
          </cell>
          <cell r="C1802" t="str">
            <v>521-02-76</v>
          </cell>
          <cell r="D1802" t="str">
            <v>MA362 1A</v>
          </cell>
          <cell r="E1802" t="str">
            <v>SB16</v>
          </cell>
          <cell r="F1802">
            <v>660</v>
          </cell>
        </row>
        <row r="1803">
          <cell r="B1803" t="str">
            <v>LSE5133</v>
          </cell>
          <cell r="C1803" t="str">
            <v>521-02-76</v>
          </cell>
          <cell r="D1803" t="str">
            <v>MA362 1A</v>
          </cell>
          <cell r="E1803" t="str">
            <v>SB16</v>
          </cell>
          <cell r="F1803">
            <v>660</v>
          </cell>
        </row>
        <row r="1804">
          <cell r="B1804" t="str">
            <v>LSE5177</v>
          </cell>
          <cell r="C1804" t="str">
            <v>521-02-16</v>
          </cell>
          <cell r="D1804" t="str">
            <v>MA362 1A</v>
          </cell>
          <cell r="E1804" t="str">
            <v>SW39</v>
          </cell>
          <cell r="F1804">
            <v>660</v>
          </cell>
          <cell r="G1804">
            <v>660</v>
          </cell>
        </row>
        <row r="1805">
          <cell r="B1805" t="str">
            <v>LSE5166</v>
          </cell>
          <cell r="C1805" t="str">
            <v>521-02-16</v>
          </cell>
          <cell r="D1805" t="str">
            <v>MA362 1A</v>
          </cell>
          <cell r="E1805" t="str">
            <v>SW39</v>
          </cell>
          <cell r="F1805">
            <v>660</v>
          </cell>
          <cell r="G1805">
            <v>1980</v>
          </cell>
        </row>
        <row r="1806">
          <cell r="B1806" t="str">
            <v>LSE5166</v>
          </cell>
          <cell r="C1806" t="str">
            <v>521-02-16</v>
          </cell>
          <cell r="D1806" t="str">
            <v>MA362 1A</v>
          </cell>
          <cell r="E1806" t="str">
            <v>SW39</v>
          </cell>
          <cell r="F1806">
            <v>660</v>
          </cell>
        </row>
        <row r="1807">
          <cell r="B1807" t="str">
            <v>LSE5166</v>
          </cell>
          <cell r="C1807" t="str">
            <v>521-02-16</v>
          </cell>
          <cell r="D1807" t="str">
            <v>MA362 1A</v>
          </cell>
          <cell r="E1807" t="str">
            <v>SW39</v>
          </cell>
          <cell r="F1807">
            <v>660</v>
          </cell>
        </row>
        <row r="1808">
          <cell r="B1808" t="str">
            <v>LSE5167</v>
          </cell>
          <cell r="C1808" t="str">
            <v>521-02-02</v>
          </cell>
          <cell r="D1808" t="str">
            <v>MA362 1A</v>
          </cell>
          <cell r="E1808" t="str">
            <v>RW20</v>
          </cell>
          <cell r="F1808">
            <v>660</v>
          </cell>
          <cell r="G1808">
            <v>1980</v>
          </cell>
        </row>
        <row r="1809">
          <cell r="B1809" t="str">
            <v>LSE5167</v>
          </cell>
          <cell r="C1809" t="str">
            <v>521-02-02</v>
          </cell>
          <cell r="D1809" t="str">
            <v>MA362 1A</v>
          </cell>
          <cell r="E1809" t="str">
            <v>RW20</v>
          </cell>
          <cell r="F1809">
            <v>660</v>
          </cell>
        </row>
        <row r="1810">
          <cell r="B1810" t="str">
            <v>LSE5167</v>
          </cell>
          <cell r="C1810" t="str">
            <v>521-02-02</v>
          </cell>
          <cell r="D1810" t="str">
            <v>MA362 1A</v>
          </cell>
          <cell r="E1810" t="str">
            <v>RW20</v>
          </cell>
          <cell r="F1810">
            <v>660</v>
          </cell>
        </row>
        <row r="1811">
          <cell r="B1811" t="str">
            <v>LSE5179</v>
          </cell>
          <cell r="C1811" t="str">
            <v>521-02-02</v>
          </cell>
          <cell r="D1811" t="str">
            <v>MA362 1A</v>
          </cell>
          <cell r="E1811" t="str">
            <v>RW20</v>
          </cell>
          <cell r="F1811">
            <v>660</v>
          </cell>
          <cell r="G1811">
            <v>660</v>
          </cell>
        </row>
        <row r="1812">
          <cell r="B1812" t="str">
            <v>LSE5157</v>
          </cell>
          <cell r="C1812" t="str">
            <v>581-06-13</v>
          </cell>
          <cell r="D1812" t="str">
            <v>MA503 0A</v>
          </cell>
          <cell r="E1812" t="str">
            <v>BW40</v>
          </cell>
          <cell r="F1812">
            <v>660</v>
          </cell>
          <cell r="G1812">
            <v>660</v>
          </cell>
        </row>
        <row r="1814">
          <cell r="B1814" t="str">
            <v>LSANZ4831</v>
          </cell>
          <cell r="C1814" t="str">
            <v>20560-9494</v>
          </cell>
          <cell r="D1814" t="str">
            <v>WA477 0B</v>
          </cell>
          <cell r="E1814" t="str">
            <v>SP07</v>
          </cell>
          <cell r="F1814">
            <v>360</v>
          </cell>
          <cell r="G1814">
            <v>616</v>
          </cell>
        </row>
        <row r="1815">
          <cell r="B1815" t="str">
            <v>LSANZ4831</v>
          </cell>
          <cell r="C1815" t="str">
            <v>20560-9494</v>
          </cell>
          <cell r="D1815" t="str">
            <v>WA477 0B</v>
          </cell>
          <cell r="E1815" t="str">
            <v>SP07</v>
          </cell>
          <cell r="F1815">
            <v>176</v>
          </cell>
        </row>
        <row r="1816">
          <cell r="B1816" t="str">
            <v>LSANZ4831</v>
          </cell>
          <cell r="C1816" t="str">
            <v>20560-9494</v>
          </cell>
          <cell r="D1816" t="str">
            <v>WA477 0B</v>
          </cell>
          <cell r="E1816" t="str">
            <v>SP07</v>
          </cell>
          <cell r="F1816">
            <v>55</v>
          </cell>
        </row>
        <row r="1817">
          <cell r="B1817" t="str">
            <v>LSANZ4831</v>
          </cell>
          <cell r="C1817" t="str">
            <v>20560-9494</v>
          </cell>
          <cell r="D1817" t="str">
            <v>WA477 0B</v>
          </cell>
          <cell r="E1817" t="str">
            <v>SP07</v>
          </cell>
          <cell r="F1817">
            <v>25</v>
          </cell>
        </row>
        <row r="1818">
          <cell r="B1818" t="str">
            <v>LSANZ4832</v>
          </cell>
          <cell r="C1818" t="str">
            <v>20985-9494</v>
          </cell>
          <cell r="D1818" t="str">
            <v>WA476 0A</v>
          </cell>
          <cell r="E1818" t="str">
            <v>SP07</v>
          </cell>
          <cell r="F1818">
            <v>420</v>
          </cell>
          <cell r="G1818">
            <v>680</v>
          </cell>
        </row>
        <row r="1819">
          <cell r="B1819" t="str">
            <v>LSANZ4832</v>
          </cell>
          <cell r="C1819" t="str">
            <v>20985-9494</v>
          </cell>
          <cell r="D1819" t="str">
            <v>WA476 0A</v>
          </cell>
          <cell r="E1819" t="str">
            <v>SP07</v>
          </cell>
          <cell r="F1819">
            <v>168</v>
          </cell>
        </row>
        <row r="1820">
          <cell r="B1820" t="str">
            <v>LSANZ4832</v>
          </cell>
          <cell r="C1820" t="str">
            <v>20985-9494</v>
          </cell>
          <cell r="D1820" t="str">
            <v>WA476 0A</v>
          </cell>
          <cell r="E1820" t="str">
            <v>SP07</v>
          </cell>
          <cell r="F1820">
            <v>20</v>
          </cell>
        </row>
        <row r="1821">
          <cell r="B1821" t="str">
            <v>LSANZ4832</v>
          </cell>
          <cell r="C1821" t="str">
            <v>20985-9494</v>
          </cell>
          <cell r="D1821" t="str">
            <v>WA476 0A</v>
          </cell>
          <cell r="E1821" t="str">
            <v>SP07</v>
          </cell>
          <cell r="F1821">
            <v>72</v>
          </cell>
        </row>
        <row r="1822">
          <cell r="B1822" t="str">
            <v>LSANZ4833</v>
          </cell>
          <cell r="C1822" t="str">
            <v>43450-9494</v>
          </cell>
          <cell r="D1822" t="str">
            <v>WA421 1A</v>
          </cell>
          <cell r="E1822" t="str">
            <v>SP07</v>
          </cell>
          <cell r="F1822">
            <v>341</v>
          </cell>
          <cell r="G1822">
            <v>511</v>
          </cell>
        </row>
        <row r="1823">
          <cell r="B1823" t="str">
            <v>LSANZ4833</v>
          </cell>
          <cell r="C1823" t="str">
            <v>43450-9494</v>
          </cell>
          <cell r="D1823" t="str">
            <v>WA421 1A</v>
          </cell>
          <cell r="E1823" t="str">
            <v>SP07</v>
          </cell>
          <cell r="F1823">
            <v>135</v>
          </cell>
        </row>
        <row r="1824">
          <cell r="B1824" t="str">
            <v>LSANZ4833</v>
          </cell>
          <cell r="C1824" t="str">
            <v>43450-9494</v>
          </cell>
          <cell r="D1824" t="str">
            <v>WA421 1A</v>
          </cell>
          <cell r="E1824" t="str">
            <v>SP07</v>
          </cell>
          <cell r="F1824">
            <v>35</v>
          </cell>
        </row>
        <row r="1825">
          <cell r="B1825" t="str">
            <v>LSANZ4829</v>
          </cell>
          <cell r="C1825" t="str">
            <v>00502-9494</v>
          </cell>
          <cell r="D1825" t="str">
            <v>MA391 1A</v>
          </cell>
          <cell r="E1825" t="str">
            <v>SP07</v>
          </cell>
          <cell r="F1825">
            <v>600</v>
          </cell>
          <cell r="G1825">
            <v>1724</v>
          </cell>
        </row>
        <row r="1826">
          <cell r="B1826" t="str">
            <v>LSANZ4829</v>
          </cell>
          <cell r="C1826" t="str">
            <v>00502-9494</v>
          </cell>
          <cell r="D1826" t="str">
            <v>MA391 1A</v>
          </cell>
          <cell r="E1826" t="str">
            <v>SP07</v>
          </cell>
          <cell r="F1826">
            <v>620</v>
          </cell>
        </row>
        <row r="1827">
          <cell r="B1827" t="str">
            <v>LSANZ4829</v>
          </cell>
          <cell r="C1827" t="str">
            <v>00502-9494</v>
          </cell>
          <cell r="D1827" t="str">
            <v>MA391 1A</v>
          </cell>
          <cell r="E1827" t="str">
            <v>SP07</v>
          </cell>
          <cell r="F1827">
            <v>384</v>
          </cell>
        </row>
        <row r="1828">
          <cell r="B1828" t="str">
            <v>LSANZ4829</v>
          </cell>
          <cell r="C1828" t="str">
            <v>00502-9494</v>
          </cell>
          <cell r="D1828" t="str">
            <v>MA391 1A</v>
          </cell>
          <cell r="E1828" t="str">
            <v>SP07</v>
          </cell>
          <cell r="F1828">
            <v>100</v>
          </cell>
        </row>
        <row r="1829">
          <cell r="B1829" t="str">
            <v>LSANZ4829</v>
          </cell>
          <cell r="C1829" t="str">
            <v>00502-9494</v>
          </cell>
          <cell r="D1829" t="str">
            <v>MA391 1A</v>
          </cell>
          <cell r="E1829" t="str">
            <v>SP07</v>
          </cell>
          <cell r="F1829">
            <v>20</v>
          </cell>
        </row>
        <row r="1830">
          <cell r="B1830" t="str">
            <v>LSANZ4830</v>
          </cell>
          <cell r="C1830" t="str">
            <v>00520-9495</v>
          </cell>
          <cell r="D1830" t="str">
            <v>MA447 1A</v>
          </cell>
          <cell r="E1830" t="str">
            <v>SP08</v>
          </cell>
          <cell r="F1830">
            <v>294</v>
          </cell>
          <cell r="G1830">
            <v>524</v>
          </cell>
        </row>
        <row r="1831">
          <cell r="B1831" t="str">
            <v>LSANZ4830</v>
          </cell>
          <cell r="C1831" t="str">
            <v>00520-9495</v>
          </cell>
          <cell r="D1831" t="str">
            <v>MA447 1A</v>
          </cell>
          <cell r="E1831" t="str">
            <v>SP08</v>
          </cell>
          <cell r="F1831">
            <v>160</v>
          </cell>
        </row>
        <row r="1832">
          <cell r="B1832" t="str">
            <v>LSANZ4830</v>
          </cell>
          <cell r="C1832" t="str">
            <v>00520-9495</v>
          </cell>
          <cell r="D1832" t="str">
            <v>MA447 1A</v>
          </cell>
          <cell r="E1832" t="str">
            <v>SP08</v>
          </cell>
          <cell r="F1832">
            <v>40</v>
          </cell>
        </row>
        <row r="1833">
          <cell r="B1833" t="str">
            <v>LSANZ4830</v>
          </cell>
          <cell r="C1833" t="str">
            <v>00520-9495</v>
          </cell>
          <cell r="D1833" t="str">
            <v>MA447 1A</v>
          </cell>
          <cell r="E1833" t="str">
            <v>SP08</v>
          </cell>
          <cell r="F1833">
            <v>30</v>
          </cell>
        </row>
        <row r="1835">
          <cell r="B1835" t="str">
            <v>LSEJKTPPR1</v>
          </cell>
          <cell r="C1835" t="str">
            <v>70570-0602</v>
          </cell>
          <cell r="D1835" t="str">
            <v>JA508 0A</v>
          </cell>
          <cell r="E1835" t="str">
            <v>RW32</v>
          </cell>
          <cell r="F1835">
            <v>200</v>
          </cell>
          <cell r="G1835">
            <v>400</v>
          </cell>
        </row>
        <row r="1836">
          <cell r="B1836" t="str">
            <v>LSEJKTPPR1</v>
          </cell>
          <cell r="C1836" t="str">
            <v>70570-0602</v>
          </cell>
          <cell r="D1836" t="str">
            <v>JA508 0A</v>
          </cell>
          <cell r="E1836" t="str">
            <v>RW32</v>
          </cell>
          <cell r="F1836">
            <v>200</v>
          </cell>
        </row>
        <row r="1837">
          <cell r="B1837" t="str">
            <v>LSEJKTPPR2</v>
          </cell>
          <cell r="C1837" t="str">
            <v>70570-0616</v>
          </cell>
          <cell r="D1837" t="str">
            <v>JA508 0A</v>
          </cell>
          <cell r="E1837" t="str">
            <v>SW49</v>
          </cell>
          <cell r="F1837">
            <v>200</v>
          </cell>
          <cell r="G1837">
            <v>400</v>
          </cell>
        </row>
        <row r="1838">
          <cell r="B1838" t="str">
            <v>LSEJKTPPR2</v>
          </cell>
          <cell r="C1838" t="str">
            <v>70570-0616</v>
          </cell>
          <cell r="D1838" t="str">
            <v>JA508 0A</v>
          </cell>
          <cell r="E1838" t="str">
            <v>SW49</v>
          </cell>
          <cell r="F1838">
            <v>200</v>
          </cell>
        </row>
        <row r="1840">
          <cell r="B1840" t="str">
            <v>LSE5181</v>
          </cell>
          <cell r="C1840" t="str">
            <v>521-02-76</v>
          </cell>
          <cell r="D1840" t="str">
            <v>MA362 1A</v>
          </cell>
          <cell r="E1840" t="str">
            <v>SB16</v>
          </cell>
          <cell r="F1840">
            <v>660</v>
          </cell>
        </row>
        <row r="1841">
          <cell r="B1841" t="str">
            <v>LSE5181</v>
          </cell>
          <cell r="C1841" t="str">
            <v>521-02-76</v>
          </cell>
          <cell r="D1841" t="str">
            <v>MA362 1A</v>
          </cell>
          <cell r="E1841" t="str">
            <v>SB16</v>
          </cell>
          <cell r="F1841">
            <v>660</v>
          </cell>
        </row>
        <row r="1842">
          <cell r="B1842" t="str">
            <v>LSE5181</v>
          </cell>
          <cell r="C1842" t="str">
            <v>521-02-76</v>
          </cell>
          <cell r="D1842" t="str">
            <v>MA362 1A</v>
          </cell>
          <cell r="E1842" t="str">
            <v>SB16</v>
          </cell>
          <cell r="F1842">
            <v>660</v>
          </cell>
        </row>
        <row r="1843">
          <cell r="B1843" t="str">
            <v>LSE5181</v>
          </cell>
          <cell r="C1843" t="str">
            <v>521-02-76</v>
          </cell>
          <cell r="D1843" t="str">
            <v>MA362 1A</v>
          </cell>
          <cell r="E1843" t="str">
            <v>SB16</v>
          </cell>
          <cell r="F1843">
            <v>660</v>
          </cell>
        </row>
        <row r="1844">
          <cell r="B1844" t="str">
            <v>LSE5181</v>
          </cell>
          <cell r="C1844" t="str">
            <v>521-02-76</v>
          </cell>
          <cell r="D1844" t="str">
            <v>MA362 1A</v>
          </cell>
          <cell r="E1844" t="str">
            <v>SB16</v>
          </cell>
          <cell r="F1844">
            <v>660</v>
          </cell>
        </row>
        <row r="1845">
          <cell r="B1845" t="str">
            <v>LSE5181</v>
          </cell>
          <cell r="C1845" t="str">
            <v>521-02-76</v>
          </cell>
          <cell r="D1845" t="str">
            <v>MA362 1A</v>
          </cell>
          <cell r="E1845" t="str">
            <v>SB16</v>
          </cell>
          <cell r="F1845">
            <v>660</v>
          </cell>
        </row>
        <row r="1846">
          <cell r="B1846" t="str">
            <v>LSE5159</v>
          </cell>
          <cell r="C1846" t="str">
            <v>581-06-16</v>
          </cell>
          <cell r="D1846" t="str">
            <v>MA503 0A</v>
          </cell>
          <cell r="E1846" t="str">
            <v>SW49</v>
          </cell>
          <cell r="F1846">
            <v>660</v>
          </cell>
          <cell r="G1846">
            <v>660</v>
          </cell>
        </row>
        <row r="1847">
          <cell r="B1847" t="str">
            <v>LSE5174</v>
          </cell>
          <cell r="C1847" t="str">
            <v>581-06-16</v>
          </cell>
          <cell r="D1847" t="str">
            <v>MA503 0A</v>
          </cell>
          <cell r="E1847" t="str">
            <v>SW49</v>
          </cell>
          <cell r="F1847">
            <v>660</v>
          </cell>
          <cell r="G1847">
            <v>1980</v>
          </cell>
        </row>
        <row r="1848">
          <cell r="B1848" t="str">
            <v>LSE5174</v>
          </cell>
          <cell r="C1848" t="str">
            <v>581-06-16</v>
          </cell>
          <cell r="D1848" t="str">
            <v>MA503 0A</v>
          </cell>
          <cell r="E1848" t="str">
            <v>SW49</v>
          </cell>
          <cell r="F1848">
            <v>660</v>
          </cell>
        </row>
        <row r="1849">
          <cell r="B1849" t="str">
            <v>LSE5174</v>
          </cell>
          <cell r="C1849" t="str">
            <v>581-06-16</v>
          </cell>
          <cell r="D1849" t="str">
            <v>MA503 0A</v>
          </cell>
          <cell r="E1849" t="str">
            <v>SW49</v>
          </cell>
          <cell r="F1849">
            <v>660</v>
          </cell>
        </row>
        <row r="1850">
          <cell r="B1850" t="str">
            <v>LSE5175</v>
          </cell>
          <cell r="C1850" t="str">
            <v>581-06-02</v>
          </cell>
          <cell r="D1850" t="str">
            <v>MA503 0A</v>
          </cell>
          <cell r="E1850" t="str">
            <v>RW32</v>
          </cell>
          <cell r="F1850">
            <v>660</v>
          </cell>
          <cell r="G1850">
            <v>660</v>
          </cell>
        </row>
        <row r="1851">
          <cell r="B1851" t="str">
            <v>LSE5172</v>
          </cell>
          <cell r="C1851" t="str">
            <v>581-06-02</v>
          </cell>
          <cell r="D1851" t="str">
            <v>MA503 0A</v>
          </cell>
          <cell r="E1851" t="str">
            <v>RW32</v>
          </cell>
          <cell r="F1851">
            <v>660</v>
          </cell>
          <cell r="G1851">
            <v>660</v>
          </cell>
        </row>
        <row r="1852">
          <cell r="B1852" t="str">
            <v>LSE5170</v>
          </cell>
          <cell r="C1852" t="str">
            <v>581-06-16</v>
          </cell>
          <cell r="D1852" t="str">
            <v>MA503 0A</v>
          </cell>
          <cell r="E1852" t="str">
            <v>SW49</v>
          </cell>
          <cell r="F1852">
            <v>660</v>
          </cell>
          <cell r="G1852">
            <v>1980</v>
          </cell>
        </row>
        <row r="1853">
          <cell r="B1853" t="str">
            <v>LSE5170</v>
          </cell>
          <cell r="C1853" t="str">
            <v>581-06-16</v>
          </cell>
          <cell r="D1853" t="str">
            <v>MA503 0A</v>
          </cell>
          <cell r="E1853" t="str">
            <v>SW49</v>
          </cell>
          <cell r="F1853">
            <v>660</v>
          </cell>
        </row>
        <row r="1854">
          <cell r="B1854" t="str">
            <v>LSE5170</v>
          </cell>
          <cell r="C1854" t="str">
            <v>581-06-16</v>
          </cell>
          <cell r="D1854" t="str">
            <v>MA503 0A</v>
          </cell>
          <cell r="E1854" t="str">
            <v>SW49</v>
          </cell>
          <cell r="F1854">
            <v>660</v>
          </cell>
        </row>
        <row r="1855">
          <cell r="B1855" t="str">
            <v>LSE5168</v>
          </cell>
          <cell r="C1855" t="str">
            <v>581-06-16</v>
          </cell>
          <cell r="D1855" t="str">
            <v>MA503 0A</v>
          </cell>
          <cell r="E1855" t="str">
            <v>SW49</v>
          </cell>
          <cell r="F1855">
            <v>660</v>
          </cell>
          <cell r="G1855">
            <v>660</v>
          </cell>
        </row>
        <row r="1856">
          <cell r="B1856" t="str">
            <v>LSE5163</v>
          </cell>
          <cell r="C1856" t="str">
            <v>581-06-16</v>
          </cell>
          <cell r="D1856" t="str">
            <v>MA503 0A</v>
          </cell>
          <cell r="E1856" t="str">
            <v>SW49</v>
          </cell>
          <cell r="F1856">
            <v>660</v>
          </cell>
          <cell r="G1856">
            <v>660</v>
          </cell>
        </row>
        <row r="1857">
          <cell r="B1857" t="str">
            <v>LSE5169</v>
          </cell>
          <cell r="C1857" t="str">
            <v>581-06-02</v>
          </cell>
          <cell r="D1857" t="str">
            <v>MA503 0A</v>
          </cell>
          <cell r="E1857" t="str">
            <v>RW32</v>
          </cell>
          <cell r="F1857">
            <v>660</v>
          </cell>
          <cell r="G1857">
            <v>660</v>
          </cell>
        </row>
        <row r="1858">
          <cell r="B1858" t="str">
            <v>LSE5164</v>
          </cell>
          <cell r="C1858" t="str">
            <v>582-06-02</v>
          </cell>
          <cell r="D1858" t="str">
            <v>MA473 0B</v>
          </cell>
          <cell r="E1858" t="str">
            <v>RW32</v>
          </cell>
          <cell r="F1858">
            <v>660</v>
          </cell>
          <cell r="G1858">
            <v>3300</v>
          </cell>
        </row>
        <row r="1859">
          <cell r="B1859" t="str">
            <v>LSE5164</v>
          </cell>
          <cell r="C1859" t="str">
            <v>582-06-02</v>
          </cell>
          <cell r="D1859" t="str">
            <v>MA473 0B</v>
          </cell>
          <cell r="E1859" t="str">
            <v>RW32</v>
          </cell>
          <cell r="F1859">
            <v>660</v>
          </cell>
        </row>
        <row r="1860">
          <cell r="B1860" t="str">
            <v>LSE5164</v>
          </cell>
          <cell r="C1860" t="str">
            <v>582-06-02</v>
          </cell>
          <cell r="D1860" t="str">
            <v>MA473 0B</v>
          </cell>
          <cell r="E1860" t="str">
            <v>RW32</v>
          </cell>
          <cell r="F1860">
            <v>660</v>
          </cell>
        </row>
        <row r="1861">
          <cell r="B1861" t="str">
            <v>LSE5164</v>
          </cell>
          <cell r="C1861" t="str">
            <v>582-06-02</v>
          </cell>
          <cell r="D1861" t="str">
            <v>MA473 0B</v>
          </cell>
          <cell r="E1861" t="str">
            <v>RW32</v>
          </cell>
          <cell r="F1861">
            <v>660</v>
          </cell>
        </row>
        <row r="1862">
          <cell r="B1862" t="str">
            <v>LSE5164</v>
          </cell>
          <cell r="C1862" t="str">
            <v>582-06-02</v>
          </cell>
          <cell r="D1862" t="str">
            <v>MA473 0B</v>
          </cell>
          <cell r="E1862" t="str">
            <v>RW32</v>
          </cell>
          <cell r="F1862">
            <v>660</v>
          </cell>
        </row>
        <row r="1863">
          <cell r="B1863" t="str">
            <v>LSE5176</v>
          </cell>
          <cell r="C1863" t="str">
            <v>582-06-02</v>
          </cell>
          <cell r="D1863" t="str">
            <v>MA473 0B</v>
          </cell>
          <cell r="E1863" t="str">
            <v>RW32</v>
          </cell>
          <cell r="F1863">
            <v>660</v>
          </cell>
          <cell r="G1863">
            <v>1320</v>
          </cell>
        </row>
        <row r="1864">
          <cell r="B1864" t="str">
            <v>LSE5176</v>
          </cell>
          <cell r="C1864" t="str">
            <v>582-06-02</v>
          </cell>
          <cell r="D1864" t="str">
            <v>MA473 0B</v>
          </cell>
          <cell r="E1864" t="str">
            <v>RW32</v>
          </cell>
          <cell r="F1864">
            <v>660</v>
          </cell>
        </row>
        <row r="1865">
          <cell r="B1865" t="str">
            <v>LSE5173</v>
          </cell>
          <cell r="C1865" t="str">
            <v>582-06-02</v>
          </cell>
          <cell r="D1865" t="str">
            <v>MA473 0B</v>
          </cell>
          <cell r="E1865" t="str">
            <v>RW32</v>
          </cell>
          <cell r="F1865">
            <v>660</v>
          </cell>
          <cell r="G1865">
            <v>1320</v>
          </cell>
        </row>
        <row r="1866">
          <cell r="B1866" t="str">
            <v>LSE5173</v>
          </cell>
          <cell r="C1866" t="str">
            <v>582-06-02</v>
          </cell>
          <cell r="D1866" t="str">
            <v>MA473 0B</v>
          </cell>
          <cell r="E1866" t="str">
            <v>RW32</v>
          </cell>
          <cell r="F1866">
            <v>660</v>
          </cell>
        </row>
        <row r="1867">
          <cell r="B1867" t="str">
            <v>LSE5171</v>
          </cell>
          <cell r="C1867" t="str">
            <v>582-06-16</v>
          </cell>
          <cell r="D1867" t="str">
            <v>MA473 0B</v>
          </cell>
          <cell r="E1867" t="str">
            <v>SW49</v>
          </cell>
          <cell r="F1867">
            <v>660</v>
          </cell>
          <cell r="G1867">
            <v>660</v>
          </cell>
        </row>
        <row r="1868">
          <cell r="B1868" t="str">
            <v>LSE5158</v>
          </cell>
          <cell r="C1868" t="str">
            <v>582-06-13</v>
          </cell>
          <cell r="D1868" t="str">
            <v>MA473 0B</v>
          </cell>
          <cell r="E1868" t="str">
            <v>BW40</v>
          </cell>
          <cell r="F1868">
            <v>660</v>
          </cell>
          <cell r="G1868">
            <v>1320</v>
          </cell>
        </row>
        <row r="1869">
          <cell r="B1869" t="str">
            <v>LSE5158</v>
          </cell>
          <cell r="C1869" t="str">
            <v>582-06-13</v>
          </cell>
          <cell r="D1869" t="str">
            <v>MA473 0B</v>
          </cell>
          <cell r="E1869" t="str">
            <v>BW40</v>
          </cell>
          <cell r="F1869">
            <v>660</v>
          </cell>
        </row>
        <row r="1870">
          <cell r="B1870" t="str">
            <v>LSE5178</v>
          </cell>
          <cell r="C1870" t="str">
            <v>522-02-16</v>
          </cell>
          <cell r="D1870" t="str">
            <v>MA363 1B</v>
          </cell>
          <cell r="E1870" t="str">
            <v>SW39</v>
          </cell>
          <cell r="F1870">
            <v>660</v>
          </cell>
          <cell r="G1870">
            <v>660</v>
          </cell>
        </row>
        <row r="1871">
          <cell r="B1871" t="str">
            <v>LSE5180</v>
          </cell>
          <cell r="C1871" t="str">
            <v>575-02-02</v>
          </cell>
          <cell r="D1871" t="str">
            <v>WA484 0A</v>
          </cell>
          <cell r="E1871" t="str">
            <v>RW20</v>
          </cell>
          <cell r="F1871">
            <v>660</v>
          </cell>
          <cell r="G1871">
            <v>660</v>
          </cell>
        </row>
        <row r="1872">
          <cell r="B1872" t="str">
            <v>SR333A</v>
          </cell>
          <cell r="C1872" t="str">
            <v>3173-5085-505</v>
          </cell>
          <cell r="D1872" t="str">
            <v>MA506 0A</v>
          </cell>
          <cell r="E1872" t="str">
            <v>SB31</v>
          </cell>
          <cell r="F1872">
            <v>54</v>
          </cell>
        </row>
        <row r="1873">
          <cell r="B1873" t="str">
            <v>SR333B</v>
          </cell>
          <cell r="C1873" t="str">
            <v>520-5085-505</v>
          </cell>
          <cell r="D1873" t="str">
            <v>WA507 0A</v>
          </cell>
          <cell r="E1873" t="str">
            <v>SB31</v>
          </cell>
          <cell r="F1873">
            <v>54</v>
          </cell>
        </row>
        <row r="1874">
          <cell r="B1874" t="str">
            <v>SR334A</v>
          </cell>
          <cell r="C1874" t="str">
            <v>111-5085-533</v>
          </cell>
          <cell r="D1874" t="str">
            <v>MA444 0A</v>
          </cell>
          <cell r="E1874" t="str">
            <v>SW57</v>
          </cell>
          <cell r="F1874">
            <v>54</v>
          </cell>
        </row>
        <row r="1875">
          <cell r="B1875" t="str">
            <v>SR334B</v>
          </cell>
          <cell r="C1875" t="str">
            <v>3169-5085-533</v>
          </cell>
          <cell r="D1875" t="str">
            <v>TBA</v>
          </cell>
          <cell r="E1875" t="str">
            <v>SW57</v>
          </cell>
          <cell r="F1875">
            <v>54</v>
          </cell>
        </row>
        <row r="1877">
          <cell r="B1877" t="str">
            <v>LSANZ4805</v>
          </cell>
          <cell r="C1877" t="str">
            <v>00594-0208</v>
          </cell>
          <cell r="D1877" t="str">
            <v>MA511 0A</v>
          </cell>
          <cell r="E1877" t="str">
            <v>BW40</v>
          </cell>
          <cell r="F1877">
            <v>660</v>
          </cell>
          <cell r="G1877">
            <v>5368</v>
          </cell>
        </row>
        <row r="1878">
          <cell r="B1878" t="str">
            <v>LSANZ4805</v>
          </cell>
          <cell r="C1878" t="str">
            <v>00594-0208</v>
          </cell>
          <cell r="D1878" t="str">
            <v>MA511 0A</v>
          </cell>
          <cell r="E1878" t="str">
            <v>BW40</v>
          </cell>
          <cell r="F1878">
            <v>660</v>
          </cell>
        </row>
        <row r="1879">
          <cell r="B1879" t="str">
            <v>LSANZ4805</v>
          </cell>
          <cell r="C1879" t="str">
            <v>00594-0208</v>
          </cell>
          <cell r="D1879" t="str">
            <v>MA511 0A</v>
          </cell>
          <cell r="E1879" t="str">
            <v>BW40</v>
          </cell>
          <cell r="F1879">
            <v>660</v>
          </cell>
        </row>
        <row r="1880">
          <cell r="B1880" t="str">
            <v>LSANZ4805</v>
          </cell>
          <cell r="C1880" t="str">
            <v>00594-0208</v>
          </cell>
          <cell r="D1880" t="str">
            <v>MA511 0A</v>
          </cell>
          <cell r="E1880" t="str">
            <v>BW40</v>
          </cell>
          <cell r="F1880">
            <v>682</v>
          </cell>
        </row>
        <row r="1881">
          <cell r="B1881" t="str">
            <v>LSANZ4805</v>
          </cell>
          <cell r="C1881" t="str">
            <v>00594-0208</v>
          </cell>
          <cell r="D1881" t="str">
            <v>MA511 0A</v>
          </cell>
          <cell r="E1881" t="str">
            <v>BW40</v>
          </cell>
          <cell r="F1881">
            <v>660</v>
          </cell>
        </row>
        <row r="1882">
          <cell r="B1882" t="str">
            <v>LSANZ4805</v>
          </cell>
          <cell r="C1882" t="str">
            <v>00594-0208</v>
          </cell>
          <cell r="D1882" t="str">
            <v>MA511 0A</v>
          </cell>
          <cell r="E1882" t="str">
            <v>BW40</v>
          </cell>
          <cell r="F1882">
            <v>682</v>
          </cell>
        </row>
        <row r="1883">
          <cell r="B1883" t="str">
            <v>LSANZ4805</v>
          </cell>
          <cell r="C1883" t="str">
            <v>00594-0208</v>
          </cell>
          <cell r="D1883" t="str">
            <v>MA511 0A</v>
          </cell>
          <cell r="E1883" t="str">
            <v>BW40</v>
          </cell>
          <cell r="F1883">
            <v>682</v>
          </cell>
        </row>
        <row r="1884">
          <cell r="B1884" t="str">
            <v>LSANZ4805</v>
          </cell>
          <cell r="C1884" t="str">
            <v>00594-0208</v>
          </cell>
          <cell r="D1884" t="str">
            <v>MA511 0A</v>
          </cell>
          <cell r="E1884" t="str">
            <v>BW40</v>
          </cell>
          <cell r="F1884">
            <v>682</v>
          </cell>
        </row>
        <row r="1885">
          <cell r="B1885" t="str">
            <v>LSANZ4825</v>
          </cell>
          <cell r="C1885" t="str">
            <v>00594-0208</v>
          </cell>
          <cell r="D1885" t="str">
            <v>MA511 0A</v>
          </cell>
          <cell r="E1885" t="str">
            <v>BW40</v>
          </cell>
          <cell r="F1885">
            <v>720</v>
          </cell>
          <cell r="G1885">
            <v>2746</v>
          </cell>
        </row>
        <row r="1886">
          <cell r="B1886" t="str">
            <v>LSANZ4825</v>
          </cell>
          <cell r="C1886" t="str">
            <v>00594-0208</v>
          </cell>
          <cell r="D1886" t="str">
            <v>MA511 0A</v>
          </cell>
          <cell r="E1886" t="str">
            <v>BW40</v>
          </cell>
          <cell r="F1886">
            <v>744</v>
          </cell>
        </row>
        <row r="1887">
          <cell r="B1887" t="str">
            <v>LSANZ4825</v>
          </cell>
          <cell r="C1887" t="str">
            <v>00594-0208</v>
          </cell>
          <cell r="D1887" t="str">
            <v>MA511 0A</v>
          </cell>
          <cell r="E1887" t="str">
            <v>BW40</v>
          </cell>
          <cell r="F1887">
            <v>600</v>
          </cell>
        </row>
        <row r="1888">
          <cell r="B1888" t="str">
            <v>LSANZ4825</v>
          </cell>
          <cell r="C1888" t="str">
            <v>00594-0208</v>
          </cell>
          <cell r="D1888" t="str">
            <v>MA511 0A</v>
          </cell>
          <cell r="E1888" t="str">
            <v>BW40</v>
          </cell>
          <cell r="F1888">
            <v>682</v>
          </cell>
        </row>
        <row r="1889">
          <cell r="B1889" t="str">
            <v>LSANZ4802</v>
          </cell>
          <cell r="C1889" t="str">
            <v>00594-0201</v>
          </cell>
          <cell r="D1889" t="str">
            <v>MA511 0A</v>
          </cell>
          <cell r="E1889" t="str">
            <v>RW32</v>
          </cell>
          <cell r="F1889">
            <v>660</v>
          </cell>
          <cell r="G1889">
            <v>4086</v>
          </cell>
        </row>
        <row r="1890">
          <cell r="B1890" t="str">
            <v>LSANZ4802</v>
          </cell>
          <cell r="C1890" t="str">
            <v>00594-0201</v>
          </cell>
          <cell r="D1890" t="str">
            <v>MA511 0A</v>
          </cell>
          <cell r="E1890" t="str">
            <v>RW32</v>
          </cell>
          <cell r="F1890">
            <v>660</v>
          </cell>
        </row>
        <row r="1891">
          <cell r="B1891" t="str">
            <v>LSANZ4802</v>
          </cell>
          <cell r="C1891" t="str">
            <v>00594-0201</v>
          </cell>
          <cell r="D1891" t="str">
            <v>MA511 0A</v>
          </cell>
          <cell r="E1891" t="str">
            <v>RW32</v>
          </cell>
          <cell r="F1891">
            <v>682</v>
          </cell>
        </row>
        <row r="1892">
          <cell r="B1892" t="str">
            <v>LSANZ4802</v>
          </cell>
          <cell r="C1892" t="str">
            <v>00594-0201</v>
          </cell>
          <cell r="D1892" t="str">
            <v>MA511 0A</v>
          </cell>
          <cell r="E1892" t="str">
            <v>RW32</v>
          </cell>
          <cell r="F1892">
            <v>682</v>
          </cell>
        </row>
        <row r="1893">
          <cell r="B1893" t="str">
            <v>LSANZ4802</v>
          </cell>
          <cell r="C1893" t="str">
            <v>00594-0201</v>
          </cell>
          <cell r="D1893" t="str">
            <v>MA511 0A</v>
          </cell>
          <cell r="E1893" t="str">
            <v>RW32</v>
          </cell>
          <cell r="F1893">
            <v>682</v>
          </cell>
        </row>
        <row r="1894">
          <cell r="B1894" t="str">
            <v>LSANZ4802</v>
          </cell>
          <cell r="C1894" t="str">
            <v>00594-0201</v>
          </cell>
          <cell r="D1894" t="str">
            <v>MA511 0A</v>
          </cell>
          <cell r="E1894" t="str">
            <v>RW32</v>
          </cell>
          <cell r="F1894">
            <v>720</v>
          </cell>
        </row>
        <row r="1895">
          <cell r="B1895" t="str">
            <v>LSANZ4823</v>
          </cell>
          <cell r="C1895" t="str">
            <v>00594-0201</v>
          </cell>
          <cell r="D1895" t="str">
            <v>MA511 0A</v>
          </cell>
          <cell r="E1895" t="str">
            <v>RW32</v>
          </cell>
          <cell r="F1895">
            <v>600</v>
          </cell>
          <cell r="G1895">
            <v>2140</v>
          </cell>
        </row>
        <row r="1896">
          <cell r="B1896" t="str">
            <v>LSANZ4823</v>
          </cell>
          <cell r="C1896" t="str">
            <v>00594-0201</v>
          </cell>
          <cell r="D1896" t="str">
            <v>MA511 0A</v>
          </cell>
          <cell r="E1896" t="str">
            <v>RW32</v>
          </cell>
          <cell r="F1896">
            <v>620</v>
          </cell>
        </row>
        <row r="1897">
          <cell r="B1897" t="str">
            <v>LSANZ4823</v>
          </cell>
          <cell r="C1897" t="str">
            <v>00594-0201</v>
          </cell>
          <cell r="D1897" t="str">
            <v>MA511 0A</v>
          </cell>
          <cell r="E1897" t="str">
            <v>RW32</v>
          </cell>
          <cell r="F1897">
            <v>620</v>
          </cell>
        </row>
        <row r="1898">
          <cell r="B1898" t="str">
            <v>LSANZ4823</v>
          </cell>
          <cell r="C1898" t="str">
            <v>00594-0201</v>
          </cell>
          <cell r="D1898" t="str">
            <v>MA511 0A</v>
          </cell>
          <cell r="E1898" t="str">
            <v>RW32</v>
          </cell>
          <cell r="F1898">
            <v>300</v>
          </cell>
        </row>
        <row r="1899">
          <cell r="B1899" t="str">
            <v>LSANZ4803</v>
          </cell>
          <cell r="C1899" t="str">
            <v>00594-0207</v>
          </cell>
          <cell r="D1899" t="str">
            <v>MA511 0A</v>
          </cell>
          <cell r="E1899" t="str">
            <v>SW49</v>
          </cell>
          <cell r="F1899">
            <v>660</v>
          </cell>
          <cell r="G1899">
            <v>4770</v>
          </cell>
        </row>
        <row r="1900">
          <cell r="B1900" t="str">
            <v>LSANZ4803</v>
          </cell>
          <cell r="C1900" t="str">
            <v>00594-0207</v>
          </cell>
          <cell r="D1900" t="str">
            <v>MA511 0A</v>
          </cell>
          <cell r="E1900" t="str">
            <v>SW49</v>
          </cell>
          <cell r="F1900">
            <v>660</v>
          </cell>
        </row>
        <row r="1901">
          <cell r="B1901" t="str">
            <v>LSANZ4803</v>
          </cell>
          <cell r="C1901" t="str">
            <v>00594-0207</v>
          </cell>
          <cell r="D1901" t="str">
            <v>MA511 0A</v>
          </cell>
          <cell r="E1901" t="str">
            <v>SW49</v>
          </cell>
          <cell r="F1901">
            <v>682</v>
          </cell>
        </row>
        <row r="1902">
          <cell r="B1902" t="str">
            <v>LSANZ4803</v>
          </cell>
          <cell r="C1902" t="str">
            <v>00594-0207</v>
          </cell>
          <cell r="D1902" t="str">
            <v>MA511 0A</v>
          </cell>
          <cell r="E1902" t="str">
            <v>SW49</v>
          </cell>
          <cell r="F1902">
            <v>682</v>
          </cell>
        </row>
        <row r="1903">
          <cell r="B1903" t="str">
            <v>LSANZ4803</v>
          </cell>
          <cell r="C1903" t="str">
            <v>00594-0207</v>
          </cell>
          <cell r="D1903" t="str">
            <v>MA511 0A</v>
          </cell>
          <cell r="E1903" t="str">
            <v>SW49</v>
          </cell>
          <cell r="F1903">
            <v>660</v>
          </cell>
        </row>
        <row r="1904">
          <cell r="B1904" t="str">
            <v>LSANZ4803</v>
          </cell>
          <cell r="C1904" t="str">
            <v>00594-0207</v>
          </cell>
          <cell r="D1904" t="str">
            <v>MA511 0A</v>
          </cell>
          <cell r="E1904" t="str">
            <v>SW49</v>
          </cell>
          <cell r="F1904">
            <v>682</v>
          </cell>
        </row>
        <row r="1905">
          <cell r="B1905" t="str">
            <v>LSANZ4803</v>
          </cell>
          <cell r="C1905" t="str">
            <v>00594-0207</v>
          </cell>
          <cell r="D1905" t="str">
            <v>MA511 0A</v>
          </cell>
          <cell r="E1905" t="str">
            <v>SW49</v>
          </cell>
          <cell r="F1905">
            <v>744</v>
          </cell>
        </row>
        <row r="1906">
          <cell r="B1906" t="str">
            <v>LSANZ4804</v>
          </cell>
          <cell r="C1906" t="str">
            <v>00594-0207</v>
          </cell>
          <cell r="D1906" t="str">
            <v>MA511 0A</v>
          </cell>
          <cell r="E1906" t="str">
            <v>SW49</v>
          </cell>
          <cell r="F1906">
            <v>600</v>
          </cell>
          <cell r="G1906">
            <v>3784</v>
          </cell>
        </row>
        <row r="1907">
          <cell r="B1907" t="str">
            <v>LSANZ4804</v>
          </cell>
          <cell r="C1907" t="str">
            <v>00594-0207</v>
          </cell>
          <cell r="D1907" t="str">
            <v>MA511 0A</v>
          </cell>
          <cell r="E1907" t="str">
            <v>SW49</v>
          </cell>
          <cell r="F1907">
            <v>600</v>
          </cell>
        </row>
        <row r="1908">
          <cell r="B1908" t="str">
            <v>LSANZ4804</v>
          </cell>
          <cell r="C1908" t="str">
            <v>00594-0207</v>
          </cell>
          <cell r="D1908" t="str">
            <v>MA511 0A</v>
          </cell>
          <cell r="E1908" t="str">
            <v>SW49</v>
          </cell>
          <cell r="F1908">
            <v>600</v>
          </cell>
        </row>
        <row r="1909">
          <cell r="B1909" t="str">
            <v>LSANZ4804</v>
          </cell>
          <cell r="C1909" t="str">
            <v>00594-0207</v>
          </cell>
          <cell r="D1909" t="str">
            <v>MA511 0A</v>
          </cell>
          <cell r="E1909" t="str">
            <v>SW49</v>
          </cell>
          <cell r="F1909">
            <v>620</v>
          </cell>
        </row>
        <row r="1910">
          <cell r="B1910" t="str">
            <v>LSANZ4804</v>
          </cell>
          <cell r="C1910" t="str">
            <v>00594-0207</v>
          </cell>
          <cell r="D1910" t="str">
            <v>MA511 0A</v>
          </cell>
          <cell r="E1910" t="str">
            <v>SW49</v>
          </cell>
          <cell r="F1910">
            <v>682</v>
          </cell>
        </row>
        <row r="1911">
          <cell r="B1911" t="str">
            <v>LSANZ4804</v>
          </cell>
          <cell r="C1911" t="str">
            <v>00594-0207</v>
          </cell>
          <cell r="D1911" t="str">
            <v>MA511 0A</v>
          </cell>
          <cell r="E1911" t="str">
            <v>SW49</v>
          </cell>
          <cell r="F1911">
            <v>682</v>
          </cell>
        </row>
        <row r="1912">
          <cell r="B1912" t="str">
            <v>LSANZ4824</v>
          </cell>
          <cell r="C1912" t="str">
            <v>00594-0207</v>
          </cell>
          <cell r="D1912" t="str">
            <v>MA511 0A</v>
          </cell>
          <cell r="E1912" t="str">
            <v>SW49</v>
          </cell>
          <cell r="F1912">
            <v>660</v>
          </cell>
          <cell r="G1912">
            <v>3964</v>
          </cell>
        </row>
        <row r="1913">
          <cell r="B1913" t="str">
            <v>LSANZ4824</v>
          </cell>
          <cell r="C1913" t="str">
            <v>00594-0207</v>
          </cell>
          <cell r="D1913" t="str">
            <v>MA511 0A</v>
          </cell>
          <cell r="E1913" t="str">
            <v>SW49</v>
          </cell>
          <cell r="F1913">
            <v>660</v>
          </cell>
        </row>
        <row r="1914">
          <cell r="B1914" t="str">
            <v>LSANZ4824</v>
          </cell>
          <cell r="C1914" t="str">
            <v>00594-0207</v>
          </cell>
          <cell r="D1914" t="str">
            <v>MA511 0A</v>
          </cell>
          <cell r="E1914" t="str">
            <v>SW49</v>
          </cell>
          <cell r="F1914">
            <v>682</v>
          </cell>
        </row>
        <row r="1915">
          <cell r="B1915" t="str">
            <v>LSANZ4824</v>
          </cell>
          <cell r="C1915" t="str">
            <v>00594-0207</v>
          </cell>
          <cell r="D1915" t="str">
            <v>MA511 0A</v>
          </cell>
          <cell r="E1915" t="str">
            <v>SW49</v>
          </cell>
          <cell r="F1915">
            <v>660</v>
          </cell>
        </row>
        <row r="1916">
          <cell r="B1916" t="str">
            <v>LSANZ4824</v>
          </cell>
          <cell r="C1916" t="str">
            <v>00594-0207</v>
          </cell>
          <cell r="D1916" t="str">
            <v>MA511 0A</v>
          </cell>
          <cell r="E1916" t="str">
            <v>SW49</v>
          </cell>
          <cell r="F1916">
            <v>620</v>
          </cell>
        </row>
        <row r="1917">
          <cell r="B1917" t="str">
            <v>LSANZ4824</v>
          </cell>
          <cell r="C1917" t="str">
            <v>00594-0207</v>
          </cell>
          <cell r="D1917" t="str">
            <v>MA511 0A</v>
          </cell>
          <cell r="E1917" t="str">
            <v>SW49</v>
          </cell>
          <cell r="F1917">
            <v>682</v>
          </cell>
        </row>
        <row r="1918">
          <cell r="B1918" t="str">
            <v>LSANZ4828</v>
          </cell>
          <cell r="C1918" t="str">
            <v>20597-0207</v>
          </cell>
          <cell r="D1918" t="str">
            <v>WA514 0A</v>
          </cell>
          <cell r="E1918" t="str">
            <v>SW49</v>
          </cell>
          <cell r="F1918">
            <v>540</v>
          </cell>
          <cell r="G1918">
            <v>1532</v>
          </cell>
        </row>
        <row r="1919">
          <cell r="B1919" t="str">
            <v>LSANZ4828</v>
          </cell>
          <cell r="C1919" t="str">
            <v>20597-0207</v>
          </cell>
          <cell r="D1919" t="str">
            <v>WA514 0A</v>
          </cell>
          <cell r="E1919" t="str">
            <v>SW49</v>
          </cell>
          <cell r="F1919">
            <v>558</v>
          </cell>
        </row>
        <row r="1920">
          <cell r="B1920" t="str">
            <v>LSANZ4828</v>
          </cell>
          <cell r="C1920" t="str">
            <v>20597-0207</v>
          </cell>
          <cell r="D1920" t="str">
            <v>WA514 0A</v>
          </cell>
          <cell r="E1920" t="str">
            <v>SW49</v>
          </cell>
          <cell r="F1920">
            <v>434</v>
          </cell>
        </row>
        <row r="1922">
          <cell r="B1922" t="str">
            <v>LSANZ4807</v>
          </cell>
          <cell r="C1922" t="str">
            <v>20596-0201</v>
          </cell>
          <cell r="D1922" t="str">
            <v>WA513 0A</v>
          </cell>
          <cell r="E1922" t="str">
            <v>RW32</v>
          </cell>
          <cell r="F1922">
            <v>600</v>
          </cell>
          <cell r="G1922">
            <v>3598</v>
          </cell>
        </row>
        <row r="1923">
          <cell r="B1923" t="str">
            <v>LSANZ4807</v>
          </cell>
          <cell r="C1923" t="str">
            <v>20596-0201</v>
          </cell>
          <cell r="D1923" t="str">
            <v>WA513 0A</v>
          </cell>
          <cell r="E1923" t="str">
            <v>RW32</v>
          </cell>
          <cell r="F1923">
            <v>600</v>
          </cell>
        </row>
        <row r="1924">
          <cell r="B1924" t="str">
            <v>LSANZ4807</v>
          </cell>
          <cell r="C1924" t="str">
            <v>20596-0201</v>
          </cell>
          <cell r="D1924" t="str">
            <v>WA513 0A</v>
          </cell>
          <cell r="E1924" t="str">
            <v>RW32</v>
          </cell>
          <cell r="F1924">
            <v>600</v>
          </cell>
        </row>
        <row r="1925">
          <cell r="B1925" t="str">
            <v>LSANZ4807</v>
          </cell>
          <cell r="C1925" t="str">
            <v>20596-0201</v>
          </cell>
          <cell r="D1925" t="str">
            <v>WA513 0A</v>
          </cell>
          <cell r="E1925" t="str">
            <v>RW32</v>
          </cell>
          <cell r="F1925">
            <v>620</v>
          </cell>
        </row>
        <row r="1926">
          <cell r="B1926" t="str">
            <v>LSANZ4807</v>
          </cell>
          <cell r="C1926" t="str">
            <v>20596-0201</v>
          </cell>
          <cell r="D1926" t="str">
            <v>WA513 0A</v>
          </cell>
          <cell r="E1926" t="str">
            <v>RW32</v>
          </cell>
          <cell r="F1926">
            <v>620</v>
          </cell>
        </row>
        <row r="1927">
          <cell r="B1927" t="str">
            <v>LSANZ4807</v>
          </cell>
          <cell r="C1927" t="str">
            <v>20596-0201</v>
          </cell>
          <cell r="D1927" t="str">
            <v>WA513 0A</v>
          </cell>
          <cell r="E1927" t="str">
            <v>RW32</v>
          </cell>
          <cell r="F1927">
            <v>558</v>
          </cell>
        </row>
        <row r="1928">
          <cell r="B1928" t="str">
            <v>LSANZ4827</v>
          </cell>
          <cell r="C1928" t="str">
            <v>20596-0201</v>
          </cell>
          <cell r="D1928" t="str">
            <v>WA513 0A</v>
          </cell>
          <cell r="E1928" t="str">
            <v>RW32</v>
          </cell>
          <cell r="F1928">
            <v>540</v>
          </cell>
          <cell r="G1928">
            <v>1532</v>
          </cell>
        </row>
        <row r="1929">
          <cell r="B1929" t="str">
            <v>LSANZ4827</v>
          </cell>
          <cell r="C1929" t="str">
            <v>20596-0201</v>
          </cell>
          <cell r="D1929" t="str">
            <v>WA513 0A</v>
          </cell>
          <cell r="E1929" t="str">
            <v>RW32</v>
          </cell>
          <cell r="F1929">
            <v>558</v>
          </cell>
        </row>
        <row r="1930">
          <cell r="B1930" t="str">
            <v>LSANZ4827</v>
          </cell>
          <cell r="C1930" t="str">
            <v>20596-0201</v>
          </cell>
          <cell r="D1930" t="str">
            <v>WA513 0A</v>
          </cell>
          <cell r="E1930" t="str">
            <v>RW32</v>
          </cell>
          <cell r="F1930">
            <v>434</v>
          </cell>
        </row>
        <row r="1931">
          <cell r="B1931" t="str">
            <v>LSANZ4806</v>
          </cell>
          <cell r="C1931" t="str">
            <v>20595-0207</v>
          </cell>
          <cell r="D1931" t="str">
            <v>WA512 0A</v>
          </cell>
          <cell r="E1931" t="str">
            <v>SW49</v>
          </cell>
          <cell r="F1931">
            <v>660</v>
          </cell>
          <cell r="G1931">
            <v>4564</v>
          </cell>
        </row>
        <row r="1932">
          <cell r="B1932" t="str">
            <v>LSANZ4806</v>
          </cell>
          <cell r="C1932" t="str">
            <v>20595-0207</v>
          </cell>
          <cell r="D1932" t="str">
            <v>WA512 0A</v>
          </cell>
          <cell r="E1932" t="str">
            <v>SW49</v>
          </cell>
          <cell r="F1932">
            <v>660</v>
          </cell>
        </row>
        <row r="1933">
          <cell r="B1933" t="str">
            <v>LSANZ4806</v>
          </cell>
          <cell r="C1933" t="str">
            <v>20595-0207</v>
          </cell>
          <cell r="D1933" t="str">
            <v>WA512 0A</v>
          </cell>
          <cell r="E1933" t="str">
            <v>SW49</v>
          </cell>
          <cell r="F1933">
            <v>660</v>
          </cell>
        </row>
        <row r="1934">
          <cell r="B1934" t="str">
            <v>LSANZ4806</v>
          </cell>
          <cell r="C1934" t="str">
            <v>20595-0207</v>
          </cell>
          <cell r="D1934" t="str">
            <v>WA512 0A</v>
          </cell>
          <cell r="E1934" t="str">
            <v>SW49</v>
          </cell>
          <cell r="F1934">
            <v>682</v>
          </cell>
        </row>
        <row r="1935">
          <cell r="B1935" t="str">
            <v>LSANZ4806</v>
          </cell>
          <cell r="C1935" t="str">
            <v>20595-0207</v>
          </cell>
          <cell r="D1935" t="str">
            <v>WA512 0A</v>
          </cell>
          <cell r="E1935" t="str">
            <v>SW49</v>
          </cell>
          <cell r="F1935">
            <v>682</v>
          </cell>
        </row>
        <row r="1936">
          <cell r="B1936" t="str">
            <v>LSANZ4806</v>
          </cell>
          <cell r="C1936" t="str">
            <v>20595-0207</v>
          </cell>
          <cell r="D1936" t="str">
            <v>WA512 0A</v>
          </cell>
          <cell r="E1936" t="str">
            <v>SW49</v>
          </cell>
          <cell r="F1936">
            <v>600</v>
          </cell>
        </row>
        <row r="1937">
          <cell r="B1937" t="str">
            <v>LSANZ4806</v>
          </cell>
          <cell r="C1937" t="str">
            <v>20595-0207</v>
          </cell>
          <cell r="D1937" t="str">
            <v>WA512 0A</v>
          </cell>
          <cell r="E1937" t="str">
            <v>SW49</v>
          </cell>
          <cell r="F1937">
            <v>620</v>
          </cell>
        </row>
        <row r="1938">
          <cell r="B1938" t="str">
            <v>LSANZ4826</v>
          </cell>
          <cell r="C1938" t="str">
            <v>20595-0207</v>
          </cell>
          <cell r="D1938" t="str">
            <v>WA512 0A</v>
          </cell>
          <cell r="E1938" t="str">
            <v>SW49</v>
          </cell>
          <cell r="F1938">
            <v>600</v>
          </cell>
          <cell r="G1938">
            <v>2140</v>
          </cell>
        </row>
        <row r="1939">
          <cell r="B1939" t="str">
            <v>LSANZ4826</v>
          </cell>
          <cell r="C1939" t="str">
            <v>20595-0207</v>
          </cell>
          <cell r="D1939" t="str">
            <v>WA512 0A</v>
          </cell>
          <cell r="E1939" t="str">
            <v>SW49</v>
          </cell>
          <cell r="F1939">
            <v>620</v>
          </cell>
        </row>
        <row r="1940">
          <cell r="B1940" t="str">
            <v>LSANZ4826</v>
          </cell>
          <cell r="C1940" t="str">
            <v>20595-0207</v>
          </cell>
          <cell r="D1940" t="str">
            <v>WA512 0A</v>
          </cell>
          <cell r="E1940" t="str">
            <v>SW49</v>
          </cell>
          <cell r="F1940">
            <v>620</v>
          </cell>
        </row>
        <row r="1941">
          <cell r="B1941" t="str">
            <v>LSANZ4826</v>
          </cell>
          <cell r="C1941" t="str">
            <v>20595-0207</v>
          </cell>
          <cell r="D1941" t="str">
            <v>WA512 0A</v>
          </cell>
          <cell r="E1941" t="str">
            <v>SW49</v>
          </cell>
          <cell r="F1941">
            <v>300</v>
          </cell>
        </row>
        <row r="1942">
          <cell r="B1942" t="str">
            <v>LSANZ4800</v>
          </cell>
          <cell r="C1942" t="str">
            <v>00591-0207</v>
          </cell>
          <cell r="D1942" t="str">
            <v>MA509 0A</v>
          </cell>
          <cell r="E1942" t="str">
            <v>SW49</v>
          </cell>
          <cell r="F1942">
            <v>660</v>
          </cell>
          <cell r="G1942">
            <v>3716</v>
          </cell>
        </row>
        <row r="1943">
          <cell r="B1943" t="str">
            <v>LSANZ4800</v>
          </cell>
          <cell r="C1943" t="str">
            <v>00591-0207</v>
          </cell>
          <cell r="D1943" t="str">
            <v>MA509 0A</v>
          </cell>
          <cell r="E1943" t="str">
            <v>SW49</v>
          </cell>
          <cell r="F1943">
            <v>660</v>
          </cell>
        </row>
        <row r="1944">
          <cell r="B1944" t="str">
            <v>LSANZ4800</v>
          </cell>
          <cell r="C1944" t="str">
            <v>00591-0207</v>
          </cell>
          <cell r="D1944" t="str">
            <v>MA509 0A</v>
          </cell>
          <cell r="E1944" t="str">
            <v>SW49</v>
          </cell>
          <cell r="F1944">
            <v>682</v>
          </cell>
        </row>
        <row r="1945">
          <cell r="B1945" t="str">
            <v>LSANZ4800</v>
          </cell>
          <cell r="C1945" t="str">
            <v>00591-0207</v>
          </cell>
          <cell r="D1945" t="str">
            <v>MA509 0A</v>
          </cell>
          <cell r="E1945" t="str">
            <v>SW49</v>
          </cell>
          <cell r="F1945">
            <v>660</v>
          </cell>
        </row>
        <row r="1946">
          <cell r="B1946" t="str">
            <v>LSANZ4800</v>
          </cell>
          <cell r="C1946" t="str">
            <v>00591-0207</v>
          </cell>
          <cell r="D1946" t="str">
            <v>MA509 0A</v>
          </cell>
          <cell r="E1946" t="str">
            <v>SW49</v>
          </cell>
          <cell r="F1946">
            <v>682</v>
          </cell>
        </row>
        <row r="1947">
          <cell r="B1947" t="str">
            <v>LSANZ4800</v>
          </cell>
          <cell r="C1947" t="str">
            <v>00591-0207</v>
          </cell>
          <cell r="D1947" t="str">
            <v>MA509 0A</v>
          </cell>
          <cell r="E1947" t="str">
            <v>SW49</v>
          </cell>
          <cell r="F1947">
            <v>372</v>
          </cell>
        </row>
        <row r="1948">
          <cell r="B1948" t="str">
            <v>LSANZ4821</v>
          </cell>
          <cell r="C1948" t="str">
            <v>00591-0207</v>
          </cell>
          <cell r="D1948" t="str">
            <v>MA509 0A</v>
          </cell>
          <cell r="E1948" t="str">
            <v>SW49</v>
          </cell>
          <cell r="F1948">
            <v>600</v>
          </cell>
          <cell r="G1948">
            <v>1840</v>
          </cell>
        </row>
        <row r="1949">
          <cell r="B1949" t="str">
            <v>LSANZ4821</v>
          </cell>
          <cell r="C1949" t="str">
            <v>00591-0207</v>
          </cell>
          <cell r="D1949" t="str">
            <v>MA509 0A</v>
          </cell>
          <cell r="E1949" t="str">
            <v>SW49</v>
          </cell>
          <cell r="F1949">
            <v>620</v>
          </cell>
        </row>
        <row r="1950">
          <cell r="B1950" t="str">
            <v>LSANZ4821</v>
          </cell>
          <cell r="C1950" t="str">
            <v>00591-0207</v>
          </cell>
          <cell r="D1950" t="str">
            <v>MA509 0A</v>
          </cell>
          <cell r="E1950" t="str">
            <v>SW49</v>
          </cell>
          <cell r="F1950">
            <v>620</v>
          </cell>
        </row>
        <row r="1951">
          <cell r="B1951" t="str">
            <v>LSANZ4801</v>
          </cell>
          <cell r="C1951" t="str">
            <v>00592-0201</v>
          </cell>
          <cell r="D1951" t="str">
            <v>MA510 0A</v>
          </cell>
          <cell r="E1951" t="str">
            <v>RW32</v>
          </cell>
          <cell r="F1951">
            <v>600</v>
          </cell>
          <cell r="G1951">
            <v>3060</v>
          </cell>
        </row>
        <row r="1952">
          <cell r="B1952" t="str">
            <v>LSANZ4801</v>
          </cell>
          <cell r="C1952" t="str">
            <v>00592-0201</v>
          </cell>
          <cell r="D1952" t="str">
            <v>MA510 0A</v>
          </cell>
          <cell r="E1952" t="str">
            <v>RW32</v>
          </cell>
          <cell r="F1952">
            <v>600</v>
          </cell>
        </row>
        <row r="1953">
          <cell r="B1953" t="str">
            <v>LSANZ4817</v>
          </cell>
          <cell r="C1953" t="str">
            <v>00514-5471</v>
          </cell>
          <cell r="D1953" t="str">
            <v>MA502 0A</v>
          </cell>
          <cell r="E1953" t="str">
            <v>TW23</v>
          </cell>
          <cell r="F1953">
            <v>30</v>
          </cell>
          <cell r="G1953">
            <v>30</v>
          </cell>
        </row>
        <row r="1954">
          <cell r="B1954" t="str">
            <v>LSANZ4819</v>
          </cell>
          <cell r="C1954" t="str">
            <v>00550-5471</v>
          </cell>
          <cell r="D1954" t="str">
            <v>WA383 1A</v>
          </cell>
          <cell r="E1954" t="str">
            <v>TW23</v>
          </cell>
          <cell r="F1954">
            <v>30</v>
          </cell>
          <cell r="G1954">
            <v>30</v>
          </cell>
        </row>
        <row r="1955">
          <cell r="B1955" t="str">
            <v>LSANZ4820</v>
          </cell>
          <cell r="C1955" t="str">
            <v>43452-5471</v>
          </cell>
          <cell r="D1955" t="str">
            <v>WA515 0A</v>
          </cell>
          <cell r="E1955" t="str">
            <v>TW23</v>
          </cell>
          <cell r="F1955">
            <v>30</v>
          </cell>
          <cell r="G1955">
            <v>30</v>
          </cell>
        </row>
        <row r="1956">
          <cell r="B1956" t="str">
            <v>LSANZ4818</v>
          </cell>
          <cell r="C1956" t="str">
            <v>00533-5471</v>
          </cell>
          <cell r="D1956" t="str">
            <v>MA485 2A</v>
          </cell>
          <cell r="E1956" t="str">
            <v>TW23</v>
          </cell>
          <cell r="F1956">
            <v>30</v>
          </cell>
          <cell r="G1956">
            <v>30</v>
          </cell>
        </row>
        <row r="1957">
          <cell r="B1957" t="str">
            <v>LSANZ4801</v>
          </cell>
          <cell r="C1957" t="str">
            <v>00592-0201</v>
          </cell>
          <cell r="D1957" t="str">
            <v>MA510 0A</v>
          </cell>
          <cell r="E1957" t="str">
            <v>RW32</v>
          </cell>
          <cell r="F1957">
            <v>620</v>
          </cell>
        </row>
        <row r="1958">
          <cell r="B1958" t="str">
            <v>LSANZ4801</v>
          </cell>
          <cell r="C1958" t="str">
            <v>00592-0201</v>
          </cell>
          <cell r="D1958" t="str">
            <v>MA510 0A</v>
          </cell>
          <cell r="E1958" t="str">
            <v>RW32</v>
          </cell>
          <cell r="F1958">
            <v>620</v>
          </cell>
        </row>
        <row r="1959">
          <cell r="B1959" t="str">
            <v>LSANZ4801</v>
          </cell>
          <cell r="C1959" t="str">
            <v>00592-0201</v>
          </cell>
          <cell r="D1959" t="str">
            <v>MA510 0A</v>
          </cell>
          <cell r="E1959" t="str">
            <v>RW32</v>
          </cell>
          <cell r="F1959">
            <v>620</v>
          </cell>
        </row>
        <row r="1960">
          <cell r="B1960" t="str">
            <v>LSANZ4822</v>
          </cell>
          <cell r="C1960" t="str">
            <v>00592-0201</v>
          </cell>
          <cell r="D1960" t="str">
            <v>MA510 0A</v>
          </cell>
          <cell r="E1960" t="str">
            <v>RW32</v>
          </cell>
          <cell r="F1960">
            <v>480</v>
          </cell>
          <cell r="G1960">
            <v>1534</v>
          </cell>
        </row>
        <row r="1961">
          <cell r="B1961" t="str">
            <v>LSANZ4822</v>
          </cell>
          <cell r="C1961" t="str">
            <v>00592-0201</v>
          </cell>
          <cell r="D1961" t="str">
            <v>MA510 0A</v>
          </cell>
          <cell r="E1961" t="str">
            <v>RW32</v>
          </cell>
          <cell r="F1961">
            <v>496</v>
          </cell>
        </row>
        <row r="1962">
          <cell r="B1962" t="str">
            <v>LSANZ4822</v>
          </cell>
          <cell r="C1962" t="str">
            <v>00592-0201</v>
          </cell>
          <cell r="D1962" t="str">
            <v>MA510 0A</v>
          </cell>
          <cell r="E1962" t="str">
            <v>RW32</v>
          </cell>
          <cell r="F1962">
            <v>558</v>
          </cell>
        </row>
        <row r="1963">
          <cell r="B1963" t="str">
            <v>LSANZ4808</v>
          </cell>
          <cell r="C1963" t="str">
            <v>20597-0207</v>
          </cell>
          <cell r="D1963" t="str">
            <v>WA514 0A</v>
          </cell>
          <cell r="E1963" t="str">
            <v>SW49</v>
          </cell>
          <cell r="F1963">
            <v>660</v>
          </cell>
          <cell r="G1963">
            <v>3842</v>
          </cell>
        </row>
        <row r="1964">
          <cell r="B1964" t="str">
            <v>LSANZ4808</v>
          </cell>
          <cell r="C1964" t="str">
            <v>20597-0207</v>
          </cell>
          <cell r="D1964" t="str">
            <v>WA514 0A</v>
          </cell>
          <cell r="E1964" t="str">
            <v>SW49</v>
          </cell>
          <cell r="F1964">
            <v>660</v>
          </cell>
        </row>
        <row r="1965">
          <cell r="B1965" t="str">
            <v>LSANZ4808</v>
          </cell>
          <cell r="C1965" t="str">
            <v>20597-0207</v>
          </cell>
          <cell r="D1965" t="str">
            <v>WA514 0A</v>
          </cell>
          <cell r="E1965" t="str">
            <v>SW49</v>
          </cell>
          <cell r="F1965">
            <v>682</v>
          </cell>
        </row>
        <row r="1966">
          <cell r="B1966" t="str">
            <v>LSANZ4808</v>
          </cell>
          <cell r="C1966" t="str">
            <v>20597-0207</v>
          </cell>
          <cell r="D1966" t="str">
            <v>WA514 0A</v>
          </cell>
          <cell r="E1966" t="str">
            <v>SW49</v>
          </cell>
          <cell r="F1966">
            <v>682</v>
          </cell>
        </row>
        <row r="1967">
          <cell r="B1967" t="str">
            <v>LSANZ4808</v>
          </cell>
          <cell r="C1967" t="str">
            <v>20597-0207</v>
          </cell>
          <cell r="D1967" t="str">
            <v>WA514 0A</v>
          </cell>
          <cell r="E1967" t="str">
            <v>SW49</v>
          </cell>
          <cell r="F1967">
            <v>600</v>
          </cell>
        </row>
        <row r="1968">
          <cell r="B1968" t="str">
            <v>LSANZ4808</v>
          </cell>
          <cell r="C1968" t="str">
            <v>20597-0207</v>
          </cell>
          <cell r="D1968" t="str">
            <v>WA514 0A</v>
          </cell>
          <cell r="E1968" t="str">
            <v>SW49</v>
          </cell>
          <cell r="F1968">
            <v>558</v>
          </cell>
        </row>
        <row r="1969">
          <cell r="B1969" t="str">
            <v>LSANZ4837</v>
          </cell>
          <cell r="C1969" t="str">
            <v>00553-0260</v>
          </cell>
          <cell r="D1969" t="str">
            <v>WB384 1A</v>
          </cell>
          <cell r="E1969" t="str">
            <v>RW23</v>
          </cell>
          <cell r="F1969">
            <v>600</v>
          </cell>
          <cell r="G1969">
            <v>600</v>
          </cell>
        </row>
        <row r="1970">
          <cell r="B1970" t="str">
            <v>LSANZ4834</v>
          </cell>
          <cell r="C1970" t="str">
            <v>00502-0313</v>
          </cell>
          <cell r="D1970" t="str">
            <v>MA391 1A</v>
          </cell>
          <cell r="E1970" t="str">
            <v>TW11</v>
          </cell>
          <cell r="F1970">
            <v>620</v>
          </cell>
          <cell r="G1970">
            <v>1840</v>
          </cell>
        </row>
        <row r="1971">
          <cell r="B1971" t="str">
            <v>LSANZ4834</v>
          </cell>
          <cell r="C1971" t="str">
            <v>00502-0313</v>
          </cell>
          <cell r="D1971" t="str">
            <v>MA391 1A</v>
          </cell>
          <cell r="E1971" t="str">
            <v>TW11</v>
          </cell>
          <cell r="F1971">
            <v>620</v>
          </cell>
        </row>
        <row r="1972">
          <cell r="B1972" t="str">
            <v>LSANZ4834</v>
          </cell>
          <cell r="C1972" t="str">
            <v>00502-0313</v>
          </cell>
          <cell r="D1972" t="str">
            <v>MA391 1A</v>
          </cell>
          <cell r="E1972" t="str">
            <v>TW11</v>
          </cell>
          <cell r="F1972">
            <v>600</v>
          </cell>
        </row>
        <row r="1973">
          <cell r="B1973" t="str">
            <v>LSANZ4843</v>
          </cell>
          <cell r="C1973" t="str">
            <v>00502-8520</v>
          </cell>
          <cell r="D1973" t="str">
            <v>MA391 1A</v>
          </cell>
          <cell r="E1973" t="str">
            <v>TW19</v>
          </cell>
          <cell r="F1973">
            <v>620</v>
          </cell>
          <cell r="G1973">
            <v>620</v>
          </cell>
        </row>
        <row r="1974">
          <cell r="B1974" t="str">
            <v>LSANZ4841</v>
          </cell>
          <cell r="C1974" t="str">
            <v>00520-8520</v>
          </cell>
          <cell r="D1974" t="str">
            <v>MA447 1A</v>
          </cell>
          <cell r="E1974" t="str">
            <v>TW19</v>
          </cell>
          <cell r="F1974">
            <v>620</v>
          </cell>
          <cell r="G1974">
            <v>620</v>
          </cell>
        </row>
        <row r="1975">
          <cell r="B1975" t="str">
            <v>LSANZ4842</v>
          </cell>
          <cell r="C1975" t="str">
            <v>00520-8575</v>
          </cell>
          <cell r="D1975" t="str">
            <v>MA447 1A</v>
          </cell>
          <cell r="E1975" t="str">
            <v>SB29</v>
          </cell>
          <cell r="F1975">
            <v>540</v>
          </cell>
          <cell r="G1975">
            <v>810</v>
          </cell>
        </row>
        <row r="1976">
          <cell r="B1976" t="str">
            <v>LSANZ4842</v>
          </cell>
          <cell r="C1976" t="str">
            <v>00520-8575</v>
          </cell>
          <cell r="D1976" t="str">
            <v>MA447 1A</v>
          </cell>
          <cell r="E1976" t="str">
            <v>SB29</v>
          </cell>
          <cell r="F1976">
            <v>270</v>
          </cell>
        </row>
        <row r="1978">
          <cell r="B1978" t="str">
            <v>LSEJKTPPR3</v>
          </cell>
          <cell r="C1978" t="str">
            <v>70570-0616</v>
          </cell>
          <cell r="D1978" t="str">
            <v>JA508 0A</v>
          </cell>
          <cell r="E1978" t="str">
            <v>SW49</v>
          </cell>
          <cell r="F1978">
            <v>120</v>
          </cell>
          <cell r="G1978">
            <v>120</v>
          </cell>
        </row>
        <row r="1979">
          <cell r="B1979" t="str">
            <v>LSEJKTPPR4</v>
          </cell>
          <cell r="C1979" t="str">
            <v>70570-0616</v>
          </cell>
          <cell r="D1979" t="str">
            <v>JA508 0A</v>
          </cell>
          <cell r="E1979" t="str">
            <v>RW32</v>
          </cell>
          <cell r="F1979">
            <v>120</v>
          </cell>
          <cell r="G1979">
            <v>120</v>
          </cell>
        </row>
        <row r="1980">
          <cell r="B1980" t="str">
            <v>LSEJKTPPR5</v>
          </cell>
          <cell r="C1980" t="str">
            <v>70570-0616</v>
          </cell>
          <cell r="D1980" t="str">
            <v>JA508 0A</v>
          </cell>
          <cell r="E1980" t="str">
            <v>SW49</v>
          </cell>
          <cell r="F1980">
            <v>120</v>
          </cell>
          <cell r="G1980">
            <v>120</v>
          </cell>
        </row>
        <row r="1981">
          <cell r="B1981" t="str">
            <v>LSEJKTPPR6</v>
          </cell>
          <cell r="C1981" t="str">
            <v>70570-0616</v>
          </cell>
          <cell r="D1981" t="str">
            <v>JA508 0A</v>
          </cell>
          <cell r="E1981" t="str">
            <v>RW32</v>
          </cell>
          <cell r="F1981">
            <v>120</v>
          </cell>
          <cell r="G1981">
            <v>120</v>
          </cell>
        </row>
        <row r="1982">
          <cell r="B1982" t="str">
            <v>LSE5136</v>
          </cell>
          <cell r="C1982" t="str">
            <v>70570-0616</v>
          </cell>
          <cell r="D1982" t="str">
            <v>JA508 0A</v>
          </cell>
          <cell r="E1982" t="str">
            <v>SW49</v>
          </cell>
          <cell r="F1982">
            <v>240</v>
          </cell>
          <cell r="G1982">
            <v>1106</v>
          </cell>
        </row>
        <row r="1983">
          <cell r="B1983" t="str">
            <v>LSE5136</v>
          </cell>
          <cell r="C1983" t="str">
            <v>70570-0616</v>
          </cell>
          <cell r="D1983" t="str">
            <v>JA508 0A</v>
          </cell>
          <cell r="E1983" t="str">
            <v>SW49</v>
          </cell>
          <cell r="F1983">
            <v>248</v>
          </cell>
        </row>
        <row r="1984">
          <cell r="B1984" t="str">
            <v>LSE5136</v>
          </cell>
          <cell r="C1984" t="str">
            <v>70570-0616</v>
          </cell>
          <cell r="D1984" t="str">
            <v>JA508 0A</v>
          </cell>
          <cell r="E1984" t="str">
            <v>SW49</v>
          </cell>
          <cell r="F1984">
            <v>248</v>
          </cell>
        </row>
        <row r="1985">
          <cell r="B1985" t="str">
            <v>LSE5136</v>
          </cell>
          <cell r="C1985" t="str">
            <v>70570-0616</v>
          </cell>
          <cell r="D1985" t="str">
            <v>JA508 0A</v>
          </cell>
          <cell r="E1985" t="str">
            <v>SW49</v>
          </cell>
          <cell r="F1985">
            <v>310</v>
          </cell>
        </row>
        <row r="1986">
          <cell r="B1986" t="str">
            <v>LSE5136</v>
          </cell>
          <cell r="C1986" t="str">
            <v>70570-0616</v>
          </cell>
          <cell r="D1986" t="str">
            <v>JA508 0A</v>
          </cell>
          <cell r="E1986" t="str">
            <v>SW49</v>
          </cell>
          <cell r="F1986">
            <v>60</v>
          </cell>
        </row>
        <row r="1987">
          <cell r="B1987" t="str">
            <v>LSE5138</v>
          </cell>
          <cell r="C1987" t="str">
            <v>70570-0616</v>
          </cell>
          <cell r="D1987" t="str">
            <v>JA508 0A</v>
          </cell>
          <cell r="E1987" t="str">
            <v>SW49</v>
          </cell>
          <cell r="F1987">
            <v>310</v>
          </cell>
          <cell r="G1987">
            <v>1232</v>
          </cell>
        </row>
        <row r="1988">
          <cell r="B1988" t="str">
            <v>LSE5138</v>
          </cell>
          <cell r="C1988" t="str">
            <v>70570-0616</v>
          </cell>
          <cell r="D1988" t="str">
            <v>JA508 0A</v>
          </cell>
          <cell r="E1988" t="str">
            <v>SW49</v>
          </cell>
          <cell r="F1988">
            <v>310</v>
          </cell>
        </row>
        <row r="1989">
          <cell r="B1989" t="str">
            <v>LSE5138</v>
          </cell>
          <cell r="C1989" t="str">
            <v>70570-0616</v>
          </cell>
          <cell r="D1989" t="str">
            <v>JA508 0A</v>
          </cell>
          <cell r="E1989" t="str">
            <v>SW49</v>
          </cell>
          <cell r="F1989">
            <v>300</v>
          </cell>
        </row>
        <row r="1991">
          <cell r="B1991" t="str">
            <v>LSE5198</v>
          </cell>
          <cell r="C1991" t="str">
            <v>521-02-02</v>
          </cell>
          <cell r="D1991" t="str">
            <v>MA362 1A</v>
          </cell>
          <cell r="E1991" t="str">
            <v>RW20</v>
          </cell>
          <cell r="F1991">
            <v>660</v>
          </cell>
          <cell r="G1991">
            <v>1980</v>
          </cell>
        </row>
        <row r="1992">
          <cell r="B1992" t="str">
            <v>LSE5198</v>
          </cell>
          <cell r="C1992" t="str">
            <v>521-02-02</v>
          </cell>
          <cell r="D1992" t="str">
            <v>MA362 1A</v>
          </cell>
          <cell r="E1992" t="str">
            <v>RW20</v>
          </cell>
          <cell r="F1992">
            <v>660</v>
          </cell>
        </row>
        <row r="1993">
          <cell r="B1993" t="str">
            <v>LSE5198</v>
          </cell>
          <cell r="C1993" t="str">
            <v>521-02-02</v>
          </cell>
          <cell r="D1993" t="str">
            <v>MA362 1A</v>
          </cell>
          <cell r="E1993" t="str">
            <v>RW20</v>
          </cell>
          <cell r="F1993">
            <v>660</v>
          </cell>
        </row>
        <row r="1994">
          <cell r="B1994" t="str">
            <v>LSE5211</v>
          </cell>
          <cell r="C1994" t="str">
            <v>521-02-16</v>
          </cell>
          <cell r="D1994" t="str">
            <v>MA362 1A</v>
          </cell>
          <cell r="E1994" t="str">
            <v>SW39</v>
          </cell>
          <cell r="F1994">
            <v>660</v>
          </cell>
          <cell r="G1994">
            <v>660</v>
          </cell>
        </row>
        <row r="1995">
          <cell r="B1995" t="str">
            <v>LSE5189</v>
          </cell>
          <cell r="C1995" t="str">
            <v>521-02-16</v>
          </cell>
          <cell r="D1995" t="str">
            <v>MA362 1A</v>
          </cell>
          <cell r="E1995" t="str">
            <v>SW39</v>
          </cell>
          <cell r="F1995">
            <v>660</v>
          </cell>
          <cell r="G1995">
            <v>660</v>
          </cell>
        </row>
        <row r="1996">
          <cell r="B1996" t="str">
            <v>LSE5192</v>
          </cell>
          <cell r="C1996" t="str">
            <v>581-06-16</v>
          </cell>
          <cell r="D1996" t="str">
            <v>MA503 0A</v>
          </cell>
          <cell r="E1996" t="str">
            <v>SW49</v>
          </cell>
          <cell r="F1996">
            <v>660</v>
          </cell>
          <cell r="G1996">
            <v>1980</v>
          </cell>
        </row>
        <row r="1997">
          <cell r="B1997" t="str">
            <v>LSE5192</v>
          </cell>
          <cell r="C1997" t="str">
            <v>581-06-16</v>
          </cell>
          <cell r="D1997" t="str">
            <v>MA503 0A</v>
          </cell>
          <cell r="E1997" t="str">
            <v>SW49</v>
          </cell>
          <cell r="F1997">
            <v>660</v>
          </cell>
        </row>
        <row r="1998">
          <cell r="B1998" t="str">
            <v>LSE5192</v>
          </cell>
          <cell r="C1998" t="str">
            <v>581-06-16</v>
          </cell>
          <cell r="D1998" t="str">
            <v>MA503 0A</v>
          </cell>
          <cell r="E1998" t="str">
            <v>SW49</v>
          </cell>
          <cell r="F1998">
            <v>660</v>
          </cell>
        </row>
        <row r="1999">
          <cell r="B1999" t="str">
            <v>LSE5193</v>
          </cell>
          <cell r="C1999" t="str">
            <v>581-06-02</v>
          </cell>
          <cell r="D1999" t="str">
            <v>MA503 0A</v>
          </cell>
          <cell r="E1999" t="str">
            <v>RW32</v>
          </cell>
          <cell r="F1999">
            <v>660</v>
          </cell>
          <cell r="G1999">
            <v>2640</v>
          </cell>
        </row>
        <row r="2000">
          <cell r="B2000" t="str">
            <v>LSE5193</v>
          </cell>
          <cell r="C2000" t="str">
            <v>581-06-02</v>
          </cell>
          <cell r="D2000" t="str">
            <v>MA503 0A</v>
          </cell>
          <cell r="E2000" t="str">
            <v>RW32</v>
          </cell>
          <cell r="F2000">
            <v>660</v>
          </cell>
        </row>
        <row r="2001">
          <cell r="B2001" t="str">
            <v>LSE5193</v>
          </cell>
          <cell r="C2001" t="str">
            <v>581-06-02</v>
          </cell>
          <cell r="D2001" t="str">
            <v>MA503 0A</v>
          </cell>
          <cell r="E2001" t="str">
            <v>RW32</v>
          </cell>
          <cell r="F2001">
            <v>660</v>
          </cell>
        </row>
        <row r="2002">
          <cell r="B2002" t="str">
            <v>LSE5193</v>
          </cell>
          <cell r="C2002" t="str">
            <v>581-06-02</v>
          </cell>
          <cell r="D2002" t="str">
            <v>MA503 0A</v>
          </cell>
          <cell r="E2002" t="str">
            <v>RW32</v>
          </cell>
          <cell r="F2002">
            <v>660</v>
          </cell>
        </row>
        <row r="2003">
          <cell r="B2003" t="str">
            <v>LSE5190</v>
          </cell>
          <cell r="C2003" t="str">
            <v>581-06-13</v>
          </cell>
          <cell r="D2003" t="str">
            <v>MA503 0A</v>
          </cell>
          <cell r="E2003" t="str">
            <v>BW40</v>
          </cell>
          <cell r="F2003">
            <v>660</v>
          </cell>
          <cell r="G2003">
            <v>660</v>
          </cell>
        </row>
        <row r="2004">
          <cell r="B2004" t="str">
            <v>LSE5204</v>
          </cell>
          <cell r="C2004" t="str">
            <v>581-06-02</v>
          </cell>
          <cell r="D2004" t="str">
            <v>MA503 0A</v>
          </cell>
          <cell r="E2004" t="str">
            <v>RW32</v>
          </cell>
          <cell r="F2004">
            <v>660</v>
          </cell>
          <cell r="G2004">
            <v>660</v>
          </cell>
        </row>
        <row r="2005">
          <cell r="B2005" t="str">
            <v>LSE5201</v>
          </cell>
          <cell r="C2005" t="str">
            <v>581-06-02</v>
          </cell>
          <cell r="D2005" t="str">
            <v>MA503 0A</v>
          </cell>
          <cell r="E2005" t="str">
            <v>RW32</v>
          </cell>
          <cell r="F2005">
            <v>660</v>
          </cell>
          <cell r="G2005">
            <v>660</v>
          </cell>
        </row>
        <row r="2006">
          <cell r="B2006" t="str">
            <v>LSE5199</v>
          </cell>
          <cell r="C2006" t="str">
            <v>581-06-16</v>
          </cell>
          <cell r="D2006" t="str">
            <v>MA503 0A</v>
          </cell>
          <cell r="E2006" t="str">
            <v>SW49</v>
          </cell>
          <cell r="F2006">
            <v>660</v>
          </cell>
          <cell r="G2006">
            <v>660</v>
          </cell>
        </row>
        <row r="2007">
          <cell r="B2007" t="str">
            <v>LSE5212</v>
          </cell>
          <cell r="C2007" t="str">
            <v>581-06-16</v>
          </cell>
          <cell r="D2007" t="str">
            <v>MA503 0A</v>
          </cell>
          <cell r="E2007" t="str">
            <v>SW49</v>
          </cell>
          <cell r="F2007">
            <v>660</v>
          </cell>
          <cell r="G2007">
            <v>660</v>
          </cell>
        </row>
        <row r="2008">
          <cell r="B2008" t="str">
            <v>LSE5200</v>
          </cell>
          <cell r="C2008" t="str">
            <v>581-06-16</v>
          </cell>
          <cell r="D2008" t="str">
            <v>MA503 0A</v>
          </cell>
          <cell r="E2008" t="str">
            <v>SW49</v>
          </cell>
          <cell r="F2008">
            <v>660</v>
          </cell>
          <cell r="G2008">
            <v>1980</v>
          </cell>
        </row>
        <row r="2009">
          <cell r="B2009" t="str">
            <v>LSE5200</v>
          </cell>
          <cell r="C2009" t="str">
            <v>581-06-16</v>
          </cell>
          <cell r="D2009" t="str">
            <v>MA503 0A</v>
          </cell>
          <cell r="E2009" t="str">
            <v>SW49</v>
          </cell>
          <cell r="F2009">
            <v>660</v>
          </cell>
        </row>
        <row r="2010">
          <cell r="B2010" t="str">
            <v>LSE5200</v>
          </cell>
          <cell r="C2010" t="str">
            <v>581-06-16</v>
          </cell>
          <cell r="D2010" t="str">
            <v>MA503 0A</v>
          </cell>
          <cell r="E2010" t="str">
            <v>SW49</v>
          </cell>
          <cell r="F2010">
            <v>660</v>
          </cell>
        </row>
        <row r="2011">
          <cell r="B2011" t="str">
            <v>CGL/LG/46/02</v>
          </cell>
          <cell r="C2011" t="str">
            <v>Nil</v>
          </cell>
          <cell r="D2011" t="str">
            <v xml:space="preserve">MA104 </v>
          </cell>
          <cell r="E2011" t="str">
            <v>Rinse as per Sample</v>
          </cell>
          <cell r="F2011">
            <v>180</v>
          </cell>
          <cell r="G2011">
            <v>305</v>
          </cell>
        </row>
        <row r="2012">
          <cell r="B2012" t="str">
            <v>CGL/LG/46/02</v>
          </cell>
          <cell r="C2012" t="str">
            <v>Nil</v>
          </cell>
          <cell r="D2012" t="str">
            <v xml:space="preserve">MA104 </v>
          </cell>
          <cell r="E2012" t="str">
            <v>Rinse as per Sample</v>
          </cell>
          <cell r="F2012">
            <v>90</v>
          </cell>
        </row>
        <row r="2013">
          <cell r="B2013" t="str">
            <v>CGL/LG/46/02</v>
          </cell>
          <cell r="C2013" t="str">
            <v>Nil</v>
          </cell>
          <cell r="D2013" t="str">
            <v xml:space="preserve">MA104 </v>
          </cell>
          <cell r="E2013" t="str">
            <v>Rinse as per Sample</v>
          </cell>
          <cell r="F2013">
            <v>35</v>
          </cell>
        </row>
        <row r="2015">
          <cell r="B2015" t="str">
            <v>LSE5195</v>
          </cell>
          <cell r="C2015" t="str">
            <v>583-06-16</v>
          </cell>
          <cell r="D2015" t="str">
            <v>WA474 0A</v>
          </cell>
          <cell r="E2015" t="str">
            <v>SW49</v>
          </cell>
          <cell r="F2015">
            <v>660</v>
          </cell>
          <cell r="G2015">
            <v>660</v>
          </cell>
        </row>
        <row r="2016">
          <cell r="B2016" t="str">
            <v>LSE5206</v>
          </cell>
          <cell r="C2016" t="str">
            <v>583-06-16</v>
          </cell>
          <cell r="D2016" t="str">
            <v>WA474 0A</v>
          </cell>
          <cell r="E2016" t="str">
            <v>SW49</v>
          </cell>
          <cell r="F2016">
            <v>660</v>
          </cell>
          <cell r="G2016">
            <v>660</v>
          </cell>
        </row>
        <row r="2017">
          <cell r="B2017" t="str">
            <v>LSE5205</v>
          </cell>
          <cell r="C2017" t="str">
            <v>582-06-16</v>
          </cell>
          <cell r="D2017" t="str">
            <v>MA473 0B</v>
          </cell>
          <cell r="E2017" t="str">
            <v>SW49</v>
          </cell>
          <cell r="F2017">
            <v>660</v>
          </cell>
          <cell r="G2017">
            <v>1980</v>
          </cell>
        </row>
        <row r="2018">
          <cell r="B2018" t="str">
            <v>LSE5205</v>
          </cell>
          <cell r="C2018" t="str">
            <v>582-06-16</v>
          </cell>
          <cell r="D2018" t="str">
            <v>MA473 0B</v>
          </cell>
          <cell r="E2018" t="str">
            <v>SW49</v>
          </cell>
          <cell r="F2018">
            <v>660</v>
          </cell>
        </row>
        <row r="2019">
          <cell r="B2019" t="str">
            <v>LSE5205</v>
          </cell>
          <cell r="C2019" t="str">
            <v>582-06-16</v>
          </cell>
          <cell r="D2019" t="str">
            <v>MA473 0B</v>
          </cell>
          <cell r="E2019" t="str">
            <v>SW49</v>
          </cell>
          <cell r="F2019">
            <v>660</v>
          </cell>
        </row>
        <row r="2020">
          <cell r="B2020" t="str">
            <v>LSE5194</v>
          </cell>
          <cell r="C2020" t="str">
            <v>582-06-02</v>
          </cell>
          <cell r="D2020" t="str">
            <v>MA473 0B</v>
          </cell>
          <cell r="E2020" t="str">
            <v>RW32</v>
          </cell>
          <cell r="F2020">
            <v>660</v>
          </cell>
          <cell r="G2020">
            <v>660</v>
          </cell>
        </row>
        <row r="2021">
          <cell r="B2021" t="str">
            <v>LSE5191</v>
          </cell>
          <cell r="C2021" t="str">
            <v>582-06-13</v>
          </cell>
          <cell r="D2021" t="str">
            <v>MA473 0B</v>
          </cell>
          <cell r="E2021" t="str">
            <v>BW40</v>
          </cell>
          <cell r="F2021">
            <v>660</v>
          </cell>
          <cell r="G2021">
            <v>1320</v>
          </cell>
        </row>
        <row r="2022">
          <cell r="B2022" t="str">
            <v>LSE5191</v>
          </cell>
          <cell r="C2022" t="str">
            <v>582-06-13</v>
          </cell>
          <cell r="D2022" t="str">
            <v>MA473 0B</v>
          </cell>
          <cell r="E2022" t="str">
            <v>BW40</v>
          </cell>
          <cell r="F2022">
            <v>660</v>
          </cell>
        </row>
        <row r="2023">
          <cell r="B2023" t="str">
            <v>LSE5209</v>
          </cell>
          <cell r="C2023" t="str">
            <v>582-06-02</v>
          </cell>
          <cell r="D2023" t="str">
            <v>MA473 0B</v>
          </cell>
          <cell r="E2023" t="str">
            <v>RW32</v>
          </cell>
          <cell r="F2023">
            <v>660</v>
          </cell>
          <cell r="G2023">
            <v>660</v>
          </cell>
        </row>
        <row r="2024">
          <cell r="B2024" t="str">
            <v>LSE5210</v>
          </cell>
          <cell r="C2024" t="str">
            <v>582-06-02</v>
          </cell>
          <cell r="D2024" t="str">
            <v>MA473 0B</v>
          </cell>
          <cell r="E2024" t="str">
            <v>RW32</v>
          </cell>
          <cell r="F2024">
            <v>660</v>
          </cell>
          <cell r="G2024">
            <v>660</v>
          </cell>
        </row>
        <row r="2025">
          <cell r="B2025" t="str">
            <v>LSE5207</v>
          </cell>
          <cell r="C2025" t="str">
            <v>582-06-16</v>
          </cell>
          <cell r="D2025" t="str">
            <v>MA473 0B</v>
          </cell>
          <cell r="E2025" t="str">
            <v>SW49</v>
          </cell>
          <cell r="F2025">
            <v>660</v>
          </cell>
          <cell r="G2025">
            <v>660</v>
          </cell>
        </row>
        <row r="2026">
          <cell r="B2026" t="str">
            <v>LSE5208</v>
          </cell>
          <cell r="C2026" t="str">
            <v>582-06-16</v>
          </cell>
          <cell r="D2026" t="str">
            <v>MA473 0B</v>
          </cell>
          <cell r="E2026" t="str">
            <v>SW49</v>
          </cell>
          <cell r="F2026">
            <v>660</v>
          </cell>
          <cell r="G2026">
            <v>1320</v>
          </cell>
        </row>
        <row r="2027">
          <cell r="B2027" t="str">
            <v>LSE5208</v>
          </cell>
          <cell r="C2027" t="str">
            <v>582-06-16</v>
          </cell>
          <cell r="D2027" t="str">
            <v>MA473 0B</v>
          </cell>
          <cell r="E2027" t="str">
            <v>SW49</v>
          </cell>
          <cell r="F2027">
            <v>660</v>
          </cell>
        </row>
        <row r="2028">
          <cell r="B2028" t="str">
            <v>LSE5202</v>
          </cell>
          <cell r="C2028" t="str">
            <v>582-06-16</v>
          </cell>
          <cell r="D2028" t="str">
            <v>MA473 0B</v>
          </cell>
          <cell r="E2028" t="str">
            <v>SW49</v>
          </cell>
          <cell r="F2028">
            <v>660</v>
          </cell>
          <cell r="G2028">
            <v>1320</v>
          </cell>
        </row>
        <row r="2029">
          <cell r="B2029" t="str">
            <v>LSE5202</v>
          </cell>
          <cell r="C2029" t="str">
            <v>582-06-16</v>
          </cell>
          <cell r="D2029" t="str">
            <v>MA473 0B</v>
          </cell>
          <cell r="E2029" t="str">
            <v>SW49</v>
          </cell>
          <cell r="F2029">
            <v>660</v>
          </cell>
        </row>
        <row r="2030">
          <cell r="B2030" t="str">
            <v>LSE5196</v>
          </cell>
          <cell r="C2030" t="str">
            <v>582-06-16</v>
          </cell>
          <cell r="D2030" t="str">
            <v>MA473 0B</v>
          </cell>
          <cell r="E2030" t="str">
            <v>SW49</v>
          </cell>
          <cell r="F2030">
            <v>660</v>
          </cell>
          <cell r="G2030">
            <v>3300</v>
          </cell>
        </row>
        <row r="2031">
          <cell r="B2031" t="str">
            <v>LSE5196</v>
          </cell>
          <cell r="C2031" t="str">
            <v>582-06-16</v>
          </cell>
          <cell r="D2031" t="str">
            <v>MA473 0B</v>
          </cell>
          <cell r="E2031" t="str">
            <v>SW49</v>
          </cell>
          <cell r="F2031">
            <v>660</v>
          </cell>
        </row>
        <row r="2032">
          <cell r="B2032" t="str">
            <v>LSE5196</v>
          </cell>
          <cell r="C2032" t="str">
            <v>582-06-16</v>
          </cell>
          <cell r="D2032" t="str">
            <v>MA473 0B</v>
          </cell>
          <cell r="E2032" t="str">
            <v>SW49</v>
          </cell>
          <cell r="F2032">
            <v>660</v>
          </cell>
        </row>
        <row r="2033">
          <cell r="B2033" t="str">
            <v>LSE5196</v>
          </cell>
          <cell r="C2033" t="str">
            <v>582-06-16</v>
          </cell>
          <cell r="D2033" t="str">
            <v>MA473 0B</v>
          </cell>
          <cell r="E2033" t="str">
            <v>SW49</v>
          </cell>
          <cell r="F2033">
            <v>660</v>
          </cell>
        </row>
        <row r="2034">
          <cell r="B2034" t="str">
            <v>LSE5196</v>
          </cell>
          <cell r="C2034" t="str">
            <v>582-06-16</v>
          </cell>
          <cell r="D2034" t="str">
            <v>MA473 0B</v>
          </cell>
          <cell r="E2034" t="str">
            <v>SW49</v>
          </cell>
          <cell r="F2034">
            <v>660</v>
          </cell>
        </row>
        <row r="2035">
          <cell r="B2035" t="str">
            <v>LSE5197</v>
          </cell>
          <cell r="C2035" t="str">
            <v>582-06-02</v>
          </cell>
          <cell r="D2035" t="str">
            <v>MA473 0B</v>
          </cell>
          <cell r="E2035" t="str">
            <v>RW32</v>
          </cell>
          <cell r="F2035">
            <v>660</v>
          </cell>
          <cell r="G2035">
            <v>3960</v>
          </cell>
        </row>
        <row r="2036">
          <cell r="B2036" t="str">
            <v>LSE5197</v>
          </cell>
          <cell r="C2036" t="str">
            <v>582-06-02</v>
          </cell>
          <cell r="D2036" t="str">
            <v>MA473 0B</v>
          </cell>
          <cell r="E2036" t="str">
            <v>RW32</v>
          </cell>
          <cell r="F2036">
            <v>660</v>
          </cell>
        </row>
        <row r="2037">
          <cell r="B2037" t="str">
            <v>LSE5197</v>
          </cell>
          <cell r="C2037" t="str">
            <v>582-06-02</v>
          </cell>
          <cell r="D2037" t="str">
            <v>MA473 0B</v>
          </cell>
          <cell r="E2037" t="str">
            <v>RW32</v>
          </cell>
          <cell r="F2037">
            <v>660</v>
          </cell>
        </row>
        <row r="2038">
          <cell r="B2038" t="str">
            <v>LSE5197</v>
          </cell>
          <cell r="C2038" t="str">
            <v>582-06-02</v>
          </cell>
          <cell r="D2038" t="str">
            <v>MA473 0B</v>
          </cell>
          <cell r="E2038" t="str">
            <v>RW32</v>
          </cell>
          <cell r="F2038">
            <v>660</v>
          </cell>
        </row>
        <row r="2039">
          <cell r="B2039" t="str">
            <v>LSE5197</v>
          </cell>
          <cell r="C2039" t="str">
            <v>582-06-02</v>
          </cell>
          <cell r="D2039" t="str">
            <v>MA473 0B</v>
          </cell>
          <cell r="E2039" t="str">
            <v>RW32</v>
          </cell>
          <cell r="F2039">
            <v>660</v>
          </cell>
        </row>
        <row r="2040">
          <cell r="B2040" t="str">
            <v>LSE5197</v>
          </cell>
          <cell r="C2040" t="str">
            <v>582-06-02</v>
          </cell>
          <cell r="D2040" t="str">
            <v>MA473 0B</v>
          </cell>
          <cell r="E2040" t="str">
            <v>RW32</v>
          </cell>
          <cell r="F2040">
            <v>660</v>
          </cell>
        </row>
        <row r="2041">
          <cell r="B2041" t="str">
            <v>LSE5203</v>
          </cell>
          <cell r="C2041" t="str">
            <v>575-02-02</v>
          </cell>
          <cell r="D2041" t="str">
            <v>WA484 0A</v>
          </cell>
          <cell r="E2041" t="str">
            <v>RW20</v>
          </cell>
          <cell r="F2041">
            <v>660</v>
          </cell>
          <cell r="G2041">
            <v>660</v>
          </cell>
        </row>
        <row r="2042">
          <cell r="B2042" t="str">
            <v>LSE5213</v>
          </cell>
          <cell r="C2042" t="str">
            <v>575-02-75</v>
          </cell>
          <cell r="D2042" t="str">
            <v>WA484 0A</v>
          </cell>
          <cell r="E2042" t="str">
            <v>SB15</v>
          </cell>
          <cell r="F2042">
            <v>660</v>
          </cell>
          <cell r="G2042">
            <v>660</v>
          </cell>
        </row>
        <row r="2044">
          <cell r="B2044" t="str">
            <v>LSANZ4840</v>
          </cell>
          <cell r="C2044" t="str">
            <v>00704-0207</v>
          </cell>
          <cell r="D2044" t="str">
            <v>MO143 1B</v>
          </cell>
          <cell r="E2044" t="str">
            <v>SW40</v>
          </cell>
          <cell r="F2044">
            <v>600</v>
          </cell>
          <cell r="G2044">
            <v>600</v>
          </cell>
        </row>
        <row r="2045">
          <cell r="B2045" t="str">
            <v>LSANZ4844</v>
          </cell>
          <cell r="C2045" t="str">
            <v>20985-8575</v>
          </cell>
          <cell r="D2045" t="str">
            <v>WA476 1A</v>
          </cell>
          <cell r="E2045" t="str">
            <v>SB29</v>
          </cell>
          <cell r="F2045">
            <v>540</v>
          </cell>
          <cell r="G2045">
            <v>810</v>
          </cell>
        </row>
        <row r="2046">
          <cell r="B2046" t="str">
            <v>LSANZ4844</v>
          </cell>
          <cell r="C2046" t="str">
            <v>20985-8575</v>
          </cell>
          <cell r="D2046" t="str">
            <v>WA476 1A</v>
          </cell>
          <cell r="E2046" t="str">
            <v>SB29</v>
          </cell>
          <cell r="F2046">
            <v>270</v>
          </cell>
        </row>
        <row r="2047">
          <cell r="B2047" t="str">
            <v>LSANZ4857</v>
          </cell>
          <cell r="C2047" t="str">
            <v>20985-8575</v>
          </cell>
          <cell r="D2047" t="str">
            <v>WA476 1A</v>
          </cell>
          <cell r="E2047" t="str">
            <v>SB29</v>
          </cell>
          <cell r="F2047">
            <v>600</v>
          </cell>
          <cell r="G2047">
            <v>900</v>
          </cell>
        </row>
        <row r="2048">
          <cell r="B2048" t="str">
            <v>LSANZ4857</v>
          </cell>
          <cell r="C2048" t="str">
            <v>20985-8575</v>
          </cell>
          <cell r="D2048" t="str">
            <v>WA476 1A</v>
          </cell>
          <cell r="E2048" t="str">
            <v>SB29</v>
          </cell>
          <cell r="F2048">
            <v>300</v>
          </cell>
        </row>
        <row r="2049">
          <cell r="B2049" t="str">
            <v>LSANZ4851</v>
          </cell>
          <cell r="C2049" t="str">
            <v>00704-0206</v>
          </cell>
          <cell r="D2049" t="str">
            <v>MO143 1B</v>
          </cell>
          <cell r="E2049" t="str">
            <v>BW27</v>
          </cell>
          <cell r="F2049">
            <v>600</v>
          </cell>
          <cell r="G2049">
            <v>600</v>
          </cell>
        </row>
        <row r="2050">
          <cell r="B2050" t="str">
            <v>LSANZ4852</v>
          </cell>
          <cell r="C2050" t="str">
            <v>00704-0207</v>
          </cell>
          <cell r="D2050" t="str">
            <v>MO143 1B</v>
          </cell>
          <cell r="E2050" t="str">
            <v>SW40</v>
          </cell>
          <cell r="F2050">
            <v>660</v>
          </cell>
          <cell r="G2050">
            <v>1200</v>
          </cell>
        </row>
        <row r="2051">
          <cell r="B2051" t="str">
            <v>LSANZ4852</v>
          </cell>
          <cell r="C2051" t="str">
            <v>00704-0207</v>
          </cell>
          <cell r="D2051" t="str">
            <v>MO143 1B</v>
          </cell>
          <cell r="E2051" t="str">
            <v>SW40</v>
          </cell>
          <cell r="F2051">
            <v>540</v>
          </cell>
        </row>
        <row r="2052">
          <cell r="B2052" t="str">
            <v>LSANZ4858</v>
          </cell>
          <cell r="C2052" t="str">
            <v>43450-8575</v>
          </cell>
          <cell r="D2052" t="str">
            <v>WA421 2A</v>
          </cell>
          <cell r="E2052" t="str">
            <v>SB29</v>
          </cell>
          <cell r="F2052">
            <v>600</v>
          </cell>
          <cell r="G2052">
            <v>1200</v>
          </cell>
        </row>
        <row r="2053">
          <cell r="B2053" t="str">
            <v>LSANZ4858</v>
          </cell>
          <cell r="C2053" t="str">
            <v>43450-8575</v>
          </cell>
          <cell r="D2053" t="str">
            <v>WA421 2A</v>
          </cell>
          <cell r="E2053" t="str">
            <v>SB29</v>
          </cell>
          <cell r="F2053">
            <v>600</v>
          </cell>
        </row>
        <row r="2054">
          <cell r="B2054" t="str">
            <v>LSANZ4859</v>
          </cell>
          <cell r="C2054" t="str">
            <v>43450-8580</v>
          </cell>
          <cell r="D2054" t="str">
            <v>WA421 2A</v>
          </cell>
          <cell r="E2054" t="str">
            <v>SP02</v>
          </cell>
          <cell r="F2054">
            <v>775</v>
          </cell>
          <cell r="G2054">
            <v>775</v>
          </cell>
        </row>
        <row r="2055">
          <cell r="B2055" t="str">
            <v>LSANZ4846</v>
          </cell>
          <cell r="C2055" t="str">
            <v>00504-0201</v>
          </cell>
          <cell r="D2055" t="str">
            <v>MA381 1A</v>
          </cell>
          <cell r="E2055" t="str">
            <v>RW15</v>
          </cell>
          <cell r="F2055">
            <v>600</v>
          </cell>
          <cell r="G2055">
            <v>600</v>
          </cell>
        </row>
        <row r="2056">
          <cell r="B2056" t="str">
            <v>LSANZ4848</v>
          </cell>
          <cell r="C2056" t="str">
            <v>00504-0208</v>
          </cell>
          <cell r="D2056" t="str">
            <v>MA381 1A</v>
          </cell>
          <cell r="E2056" t="str">
            <v>BW22</v>
          </cell>
          <cell r="F2056">
            <v>660</v>
          </cell>
          <cell r="G2056">
            <v>1200</v>
          </cell>
        </row>
        <row r="2057">
          <cell r="B2057" t="str">
            <v>LSANZ4848</v>
          </cell>
          <cell r="C2057" t="str">
            <v>00504-0208</v>
          </cell>
          <cell r="D2057" t="str">
            <v>MA381 1A</v>
          </cell>
          <cell r="E2057" t="str">
            <v>BW22</v>
          </cell>
          <cell r="F2057">
            <v>540</v>
          </cell>
        </row>
        <row r="2058">
          <cell r="B2058" t="str">
            <v>LSANZ4849</v>
          </cell>
          <cell r="C2058" t="str">
            <v>00504-0209</v>
          </cell>
          <cell r="D2058" t="str">
            <v>MA381 1A</v>
          </cell>
          <cell r="E2058" t="str">
            <v>SW43</v>
          </cell>
          <cell r="F2058">
            <v>600</v>
          </cell>
          <cell r="G2058">
            <v>600</v>
          </cell>
        </row>
        <row r="2059">
          <cell r="B2059" t="str">
            <v>LSANZ4850</v>
          </cell>
          <cell r="C2059" t="str">
            <v>00504-0260</v>
          </cell>
          <cell r="D2059" t="str">
            <v>MB381 1A</v>
          </cell>
          <cell r="E2059" t="str">
            <v>RW23</v>
          </cell>
          <cell r="F2059">
            <v>660</v>
          </cell>
          <cell r="G2059">
            <v>1200</v>
          </cell>
        </row>
        <row r="2060">
          <cell r="B2060" t="str">
            <v>LSANZ4850</v>
          </cell>
          <cell r="C2060" t="str">
            <v>00504-0260</v>
          </cell>
          <cell r="D2060" t="str">
            <v>MB381 1A</v>
          </cell>
          <cell r="E2060" t="str">
            <v>RW23</v>
          </cell>
          <cell r="F2060">
            <v>540</v>
          </cell>
        </row>
        <row r="2061">
          <cell r="B2061" t="str">
            <v>LSANZ4853</v>
          </cell>
          <cell r="C2061" t="str">
            <v>00502-0220</v>
          </cell>
          <cell r="D2061" t="str">
            <v>MA391 1A</v>
          </cell>
          <cell r="E2061" t="str">
            <v>TW14</v>
          </cell>
          <cell r="F2061">
            <v>620</v>
          </cell>
          <cell r="G2061">
            <v>620</v>
          </cell>
        </row>
        <row r="2062">
          <cell r="B2062" t="str">
            <v>LSANZ4854</v>
          </cell>
          <cell r="C2062" t="str">
            <v>00502-0711</v>
          </cell>
          <cell r="D2062" t="str">
            <v>MA391 1A</v>
          </cell>
          <cell r="E2062" t="str">
            <v>TW03</v>
          </cell>
          <cell r="F2062">
            <v>310</v>
          </cell>
          <cell r="G2062">
            <v>310</v>
          </cell>
        </row>
        <row r="2063">
          <cell r="B2063" t="str">
            <v>LSANZ4855</v>
          </cell>
          <cell r="C2063" t="str">
            <v>00520-8575</v>
          </cell>
          <cell r="D2063" t="str">
            <v>MA447 1A</v>
          </cell>
          <cell r="E2063" t="str">
            <v>SB29</v>
          </cell>
          <cell r="F2063">
            <v>600</v>
          </cell>
          <cell r="G2063">
            <v>1020</v>
          </cell>
        </row>
        <row r="2064">
          <cell r="B2064" t="str">
            <v>LSANZ4855</v>
          </cell>
          <cell r="C2064" t="str">
            <v>00520-8575</v>
          </cell>
          <cell r="D2064" t="str">
            <v>MA447 1A</v>
          </cell>
          <cell r="E2064" t="str">
            <v>SB29</v>
          </cell>
          <cell r="F2064">
            <v>420</v>
          </cell>
        </row>
        <row r="2065">
          <cell r="B2065" t="str">
            <v>LSANZ4856</v>
          </cell>
          <cell r="C2065" t="str">
            <v>00520-8580</v>
          </cell>
          <cell r="D2065" t="str">
            <v>MA447 1A</v>
          </cell>
          <cell r="E2065" t="str">
            <v>SP02</v>
          </cell>
          <cell r="F2065">
            <v>620</v>
          </cell>
          <cell r="G2065">
            <v>620</v>
          </cell>
        </row>
        <row r="2066">
          <cell r="B2066" t="str">
            <v>LSANZ4845</v>
          </cell>
          <cell r="C2066" t="str">
            <v>00520-0313</v>
          </cell>
          <cell r="D2066" t="str">
            <v>MA447 1A</v>
          </cell>
          <cell r="E2066" t="str">
            <v>TW11</v>
          </cell>
          <cell r="F2066">
            <v>748</v>
          </cell>
          <cell r="G2066">
            <v>2460</v>
          </cell>
        </row>
        <row r="2067">
          <cell r="B2067" t="str">
            <v>LSANZ4845</v>
          </cell>
          <cell r="C2067" t="str">
            <v>00520-0313</v>
          </cell>
          <cell r="D2067" t="str">
            <v>MA447 1A</v>
          </cell>
          <cell r="E2067" t="str">
            <v>TW11</v>
          </cell>
          <cell r="F2067">
            <v>620</v>
          </cell>
        </row>
        <row r="2068">
          <cell r="B2068" t="str">
            <v>LSANZ4845</v>
          </cell>
          <cell r="C2068" t="str">
            <v>00520-0313</v>
          </cell>
          <cell r="D2068" t="str">
            <v>MA447 1A</v>
          </cell>
          <cell r="E2068" t="str">
            <v>TW11</v>
          </cell>
          <cell r="F2068">
            <v>620</v>
          </cell>
        </row>
        <row r="2069">
          <cell r="B2069" t="str">
            <v>LSANZ4845</v>
          </cell>
          <cell r="C2069" t="str">
            <v>00520-0313</v>
          </cell>
          <cell r="D2069" t="str">
            <v>MA447 1A</v>
          </cell>
          <cell r="E2069" t="str">
            <v>TW11</v>
          </cell>
          <cell r="F2069">
            <v>600</v>
          </cell>
        </row>
        <row r="2070">
          <cell r="B2070" t="str">
            <v>LSANZ4860</v>
          </cell>
          <cell r="C2070" t="str">
            <v>20595-0207</v>
          </cell>
          <cell r="D2070" t="str">
            <v>WA512 1A</v>
          </cell>
          <cell r="E2070" t="str">
            <v>SW49</v>
          </cell>
          <cell r="F2070">
            <v>660</v>
          </cell>
          <cell r="G2070">
            <v>4584</v>
          </cell>
        </row>
        <row r="2071">
          <cell r="B2071" t="str">
            <v>LSANZ4860</v>
          </cell>
          <cell r="C2071" t="str">
            <v>20595-0207</v>
          </cell>
          <cell r="D2071" t="str">
            <v>WA512 1A</v>
          </cell>
          <cell r="E2071" t="str">
            <v>SW49</v>
          </cell>
          <cell r="F2071">
            <v>660</v>
          </cell>
        </row>
        <row r="2072">
          <cell r="B2072" t="str">
            <v>LSANZ4860</v>
          </cell>
          <cell r="C2072" t="str">
            <v>20595-0207</v>
          </cell>
          <cell r="D2072" t="str">
            <v>WA512 1A</v>
          </cell>
          <cell r="E2072" t="str">
            <v>SW49</v>
          </cell>
          <cell r="F2072">
            <v>660</v>
          </cell>
        </row>
        <row r="2073">
          <cell r="B2073" t="str">
            <v>LSANZ4860</v>
          </cell>
          <cell r="C2073" t="str">
            <v>20595-0207</v>
          </cell>
          <cell r="D2073" t="str">
            <v>WA512 1A</v>
          </cell>
          <cell r="E2073" t="str">
            <v>SW49</v>
          </cell>
          <cell r="F2073">
            <v>682</v>
          </cell>
        </row>
        <row r="2074">
          <cell r="B2074" t="str">
            <v>LSANZ4860</v>
          </cell>
          <cell r="C2074" t="str">
            <v>20595-0207</v>
          </cell>
          <cell r="D2074" t="str">
            <v>WA512 1A</v>
          </cell>
          <cell r="E2074" t="str">
            <v>SW49</v>
          </cell>
          <cell r="F2074">
            <v>682</v>
          </cell>
        </row>
        <row r="2075">
          <cell r="B2075" t="str">
            <v>LSANZ4860</v>
          </cell>
          <cell r="C2075" t="str">
            <v>20595-0207</v>
          </cell>
          <cell r="D2075" t="str">
            <v>WA512 1A</v>
          </cell>
          <cell r="E2075" t="str">
            <v>SW49</v>
          </cell>
          <cell r="F2075">
            <v>620</v>
          </cell>
        </row>
        <row r="2076">
          <cell r="B2076" t="str">
            <v>LSANZ4860</v>
          </cell>
          <cell r="C2076" t="str">
            <v>20595-0207</v>
          </cell>
          <cell r="D2076" t="str">
            <v>WA512 1A</v>
          </cell>
          <cell r="E2076" t="str">
            <v>SW49</v>
          </cell>
          <cell r="F2076">
            <v>620</v>
          </cell>
        </row>
        <row r="2077">
          <cell r="B2077" t="str">
            <v>LSANZ4861</v>
          </cell>
          <cell r="C2077" t="str">
            <v>20596-0201</v>
          </cell>
          <cell r="D2077" t="str">
            <v>WA513 1A</v>
          </cell>
          <cell r="E2077" t="str">
            <v>RW32</v>
          </cell>
          <cell r="F2077">
            <v>600</v>
          </cell>
          <cell r="G2077">
            <v>3598</v>
          </cell>
        </row>
        <row r="2078">
          <cell r="B2078" t="str">
            <v>LSANZ4861</v>
          </cell>
          <cell r="C2078" t="str">
            <v>20596-0201</v>
          </cell>
          <cell r="D2078" t="str">
            <v>WA513 1A</v>
          </cell>
          <cell r="E2078" t="str">
            <v>RW32</v>
          </cell>
          <cell r="F2078">
            <v>600</v>
          </cell>
        </row>
        <row r="2079">
          <cell r="B2079" t="str">
            <v>LSANZ4861</v>
          </cell>
          <cell r="C2079" t="str">
            <v>20596-0201</v>
          </cell>
          <cell r="D2079" t="str">
            <v>WA513 1A</v>
          </cell>
          <cell r="E2079" t="str">
            <v>RW32</v>
          </cell>
          <cell r="F2079">
            <v>620</v>
          </cell>
        </row>
        <row r="2080">
          <cell r="B2080" t="str">
            <v>LSANZ4861</v>
          </cell>
          <cell r="C2080" t="str">
            <v>20596-0201</v>
          </cell>
          <cell r="D2080" t="str">
            <v>WA513 1A</v>
          </cell>
          <cell r="E2080" t="str">
            <v>RW32</v>
          </cell>
          <cell r="F2080">
            <v>620</v>
          </cell>
        </row>
        <row r="2081">
          <cell r="B2081" t="str">
            <v>LSANZ4861</v>
          </cell>
          <cell r="C2081" t="str">
            <v>20596-0201</v>
          </cell>
          <cell r="D2081" t="str">
            <v>WA513 1A</v>
          </cell>
          <cell r="E2081" t="str">
            <v>RW32</v>
          </cell>
          <cell r="F2081">
            <v>600</v>
          </cell>
        </row>
        <row r="2082">
          <cell r="B2082" t="str">
            <v>LSANZ4861</v>
          </cell>
          <cell r="C2082" t="str">
            <v>20596-0201</v>
          </cell>
          <cell r="D2082" t="str">
            <v>WA513 1A</v>
          </cell>
          <cell r="E2082" t="str">
            <v>RW32</v>
          </cell>
          <cell r="F2082">
            <v>558</v>
          </cell>
        </row>
        <row r="2084">
          <cell r="B2084" t="str">
            <v>LSE5138</v>
          </cell>
          <cell r="C2084" t="str">
            <v>70570-0616</v>
          </cell>
          <cell r="D2084" t="str">
            <v>JA508 0A</v>
          </cell>
          <cell r="E2084" t="str">
            <v>SW49</v>
          </cell>
          <cell r="F2084">
            <v>248</v>
          </cell>
          <cell r="G2084">
            <v>1232</v>
          </cell>
        </row>
        <row r="2085">
          <cell r="B2085" t="str">
            <v>LSE5138</v>
          </cell>
          <cell r="C2085" t="str">
            <v>70570-0616</v>
          </cell>
          <cell r="D2085" t="str">
            <v>JA508 0A</v>
          </cell>
          <cell r="E2085" t="str">
            <v>SW49</v>
          </cell>
          <cell r="F2085">
            <v>64</v>
          </cell>
        </row>
        <row r="2086">
          <cell r="B2086" t="str">
            <v>LSE5139</v>
          </cell>
          <cell r="C2086" t="str">
            <v>70570-0616</v>
          </cell>
          <cell r="D2086" t="str">
            <v>JA508 0A</v>
          </cell>
          <cell r="E2086" t="str">
            <v>SW49</v>
          </cell>
          <cell r="F2086">
            <v>120</v>
          </cell>
          <cell r="G2086">
            <v>248</v>
          </cell>
        </row>
        <row r="2087">
          <cell r="B2087" t="str">
            <v>LSE5139</v>
          </cell>
          <cell r="C2087" t="str">
            <v>70570-0616</v>
          </cell>
          <cell r="D2087" t="str">
            <v>JA508 0A</v>
          </cell>
          <cell r="E2087" t="str">
            <v>SW49</v>
          </cell>
          <cell r="F2087">
            <v>128</v>
          </cell>
        </row>
        <row r="2088">
          <cell r="B2088" t="str">
            <v>LSE5140</v>
          </cell>
          <cell r="C2088" t="str">
            <v>70570-0602</v>
          </cell>
          <cell r="D2088" t="str">
            <v>JA508 0A</v>
          </cell>
          <cell r="E2088" t="str">
            <v>RW32</v>
          </cell>
          <cell r="F2088">
            <v>300</v>
          </cell>
          <cell r="G2088">
            <v>616</v>
          </cell>
        </row>
        <row r="2089">
          <cell r="B2089" t="str">
            <v>LSE5140</v>
          </cell>
          <cell r="C2089" t="str">
            <v>70570-0602</v>
          </cell>
          <cell r="D2089" t="str">
            <v>JA508 0A</v>
          </cell>
          <cell r="E2089" t="str">
            <v>RW32</v>
          </cell>
          <cell r="F2089">
            <v>180</v>
          </cell>
        </row>
        <row r="2090">
          <cell r="B2090" t="str">
            <v>LSE5140</v>
          </cell>
          <cell r="C2090" t="str">
            <v>70570-0602</v>
          </cell>
          <cell r="D2090" t="str">
            <v>JA508 0A</v>
          </cell>
          <cell r="E2090" t="str">
            <v>RW32</v>
          </cell>
          <cell r="F2090">
            <v>136</v>
          </cell>
        </row>
        <row r="2091">
          <cell r="B2091" t="str">
            <v>LSE5141</v>
          </cell>
          <cell r="C2091" t="str">
            <v>70570-0602</v>
          </cell>
          <cell r="D2091" t="str">
            <v>JA508 0A</v>
          </cell>
          <cell r="E2091" t="str">
            <v>RW32</v>
          </cell>
          <cell r="F2091">
            <v>248</v>
          </cell>
          <cell r="G2091">
            <v>1232</v>
          </cell>
        </row>
        <row r="2092">
          <cell r="B2092" t="str">
            <v>LSE5141</v>
          </cell>
          <cell r="C2092" t="str">
            <v>70570-0602</v>
          </cell>
          <cell r="D2092" t="str">
            <v>JA508 0A</v>
          </cell>
          <cell r="E2092" t="str">
            <v>RW32</v>
          </cell>
          <cell r="F2092">
            <v>248</v>
          </cell>
        </row>
        <row r="2093">
          <cell r="B2093" t="str">
            <v>LSE5141</v>
          </cell>
          <cell r="C2093" t="str">
            <v>70570-0602</v>
          </cell>
          <cell r="D2093" t="str">
            <v>JA508 0A</v>
          </cell>
          <cell r="E2093" t="str">
            <v>RW32</v>
          </cell>
          <cell r="F2093">
            <v>248</v>
          </cell>
        </row>
        <row r="2094">
          <cell r="B2094" t="str">
            <v>LSE5141</v>
          </cell>
          <cell r="C2094" t="str">
            <v>70570-0602</v>
          </cell>
          <cell r="D2094" t="str">
            <v>JA508 0A</v>
          </cell>
          <cell r="E2094" t="str">
            <v>RW32</v>
          </cell>
          <cell r="F2094">
            <v>248</v>
          </cell>
        </row>
        <row r="2095">
          <cell r="B2095" t="str">
            <v>LSE5141</v>
          </cell>
          <cell r="C2095" t="str">
            <v>70570-0602</v>
          </cell>
          <cell r="D2095" t="str">
            <v>JA508 0A</v>
          </cell>
          <cell r="E2095" t="str">
            <v>RW32</v>
          </cell>
          <cell r="F2095">
            <v>180</v>
          </cell>
        </row>
        <row r="2096">
          <cell r="B2096" t="str">
            <v>LSE5141</v>
          </cell>
          <cell r="C2096" t="str">
            <v>70570-0602</v>
          </cell>
          <cell r="D2096" t="str">
            <v>JA508 0A</v>
          </cell>
          <cell r="E2096" t="str">
            <v>RW32</v>
          </cell>
          <cell r="F2096">
            <v>60</v>
          </cell>
        </row>
        <row r="2097">
          <cell r="B2097" t="str">
            <v>LSE5143</v>
          </cell>
          <cell r="C2097" t="str">
            <v>70570-0602</v>
          </cell>
          <cell r="D2097" t="str">
            <v>JA508 0A</v>
          </cell>
          <cell r="E2097" t="str">
            <v>RW32</v>
          </cell>
          <cell r="F2097">
            <v>240</v>
          </cell>
          <cell r="G2097">
            <v>430</v>
          </cell>
        </row>
        <row r="2098">
          <cell r="B2098" t="str">
            <v>LSE5143</v>
          </cell>
          <cell r="C2098" t="str">
            <v>70570-0602</v>
          </cell>
          <cell r="D2098" t="str">
            <v>JA508 0A</v>
          </cell>
          <cell r="E2098" t="str">
            <v>RW32</v>
          </cell>
          <cell r="F2098">
            <v>160</v>
          </cell>
        </row>
        <row r="2099">
          <cell r="B2099" t="str">
            <v>LSE5143</v>
          </cell>
          <cell r="C2099" t="str">
            <v>70570-0602</v>
          </cell>
          <cell r="D2099" t="str">
            <v>JA508 0A</v>
          </cell>
          <cell r="E2099" t="str">
            <v>RW32</v>
          </cell>
          <cell r="F2099">
            <v>30</v>
          </cell>
        </row>
        <row r="2100">
          <cell r="B2100" t="str">
            <v>LSE5142</v>
          </cell>
          <cell r="C2100" t="str">
            <v>70570-0616</v>
          </cell>
          <cell r="D2100" t="str">
            <v>JA508 0A</v>
          </cell>
          <cell r="E2100" t="str">
            <v>SW49</v>
          </cell>
          <cell r="F2100">
            <v>240</v>
          </cell>
          <cell r="G2100">
            <v>430</v>
          </cell>
        </row>
        <row r="2101">
          <cell r="B2101" t="str">
            <v>LSE5142</v>
          </cell>
          <cell r="C2101" t="str">
            <v>70570-0616</v>
          </cell>
          <cell r="D2101" t="str">
            <v>JA508 0A</v>
          </cell>
          <cell r="E2101" t="str">
            <v>SW49</v>
          </cell>
          <cell r="F2101">
            <v>160</v>
          </cell>
        </row>
        <row r="2102">
          <cell r="B2102" t="str">
            <v>LSE5142</v>
          </cell>
          <cell r="C2102" t="str">
            <v>70570-0616</v>
          </cell>
          <cell r="D2102" t="str">
            <v>JA508 0A</v>
          </cell>
          <cell r="E2102" t="str">
            <v>SW49</v>
          </cell>
          <cell r="F2102">
            <v>30</v>
          </cell>
        </row>
        <row r="2103">
          <cell r="B2103" t="str">
            <v>LSE5137</v>
          </cell>
          <cell r="C2103" t="str">
            <v>70570-0616</v>
          </cell>
          <cell r="D2103" t="str">
            <v>JA508 0A</v>
          </cell>
          <cell r="E2103" t="str">
            <v>SW49</v>
          </cell>
          <cell r="F2103">
            <v>310</v>
          </cell>
          <cell r="G2103">
            <v>1630</v>
          </cell>
        </row>
        <row r="2104">
          <cell r="B2104" t="str">
            <v>LSE5137</v>
          </cell>
          <cell r="C2104" t="str">
            <v>70570-0616</v>
          </cell>
          <cell r="D2104" t="str">
            <v>JA508 0A</v>
          </cell>
          <cell r="E2104" t="str">
            <v>SW49</v>
          </cell>
          <cell r="F2104">
            <v>310</v>
          </cell>
        </row>
        <row r="2105">
          <cell r="B2105" t="str">
            <v>LSE5137</v>
          </cell>
          <cell r="C2105" t="str">
            <v>70570-0616</v>
          </cell>
          <cell r="D2105" t="str">
            <v>JA508 0A</v>
          </cell>
          <cell r="E2105" t="str">
            <v>SW49</v>
          </cell>
          <cell r="F2105">
            <v>310</v>
          </cell>
        </row>
        <row r="2106">
          <cell r="B2106" t="str">
            <v>LSE5137</v>
          </cell>
          <cell r="C2106" t="str">
            <v>70570-0616</v>
          </cell>
          <cell r="D2106" t="str">
            <v>JA508 0A</v>
          </cell>
          <cell r="E2106" t="str">
            <v>SW49</v>
          </cell>
          <cell r="F2106">
            <v>310</v>
          </cell>
        </row>
        <row r="2107">
          <cell r="B2107" t="str">
            <v>LSE5144</v>
          </cell>
          <cell r="C2107" t="str">
            <v>70570-0616</v>
          </cell>
          <cell r="D2107" t="str">
            <v>JA508 0A</v>
          </cell>
          <cell r="E2107" t="str">
            <v>SW49</v>
          </cell>
          <cell r="F2107">
            <v>248</v>
          </cell>
          <cell r="G2107">
            <v>308</v>
          </cell>
        </row>
        <row r="2108">
          <cell r="B2108" t="str">
            <v>LSE5144</v>
          </cell>
          <cell r="C2108" t="str">
            <v>70570-0616</v>
          </cell>
          <cell r="D2108" t="str">
            <v>JA508 0A</v>
          </cell>
          <cell r="E2108" t="str">
            <v>SW49</v>
          </cell>
          <cell r="F2108">
            <v>60</v>
          </cell>
        </row>
        <row r="2109">
          <cell r="B2109" t="str">
            <v>LSE5145</v>
          </cell>
          <cell r="C2109" t="str">
            <v>70570-0616</v>
          </cell>
          <cell r="D2109" t="str">
            <v>JA508 0A</v>
          </cell>
          <cell r="E2109" t="str">
            <v>SW49</v>
          </cell>
          <cell r="F2109">
            <v>240</v>
          </cell>
          <cell r="G2109">
            <v>1228</v>
          </cell>
        </row>
        <row r="2110">
          <cell r="B2110" t="str">
            <v>LSE5145</v>
          </cell>
          <cell r="C2110" t="str">
            <v>70570-0616</v>
          </cell>
          <cell r="D2110" t="str">
            <v>JA508 0A</v>
          </cell>
          <cell r="E2110" t="str">
            <v>SW49</v>
          </cell>
          <cell r="F2110">
            <v>240</v>
          </cell>
        </row>
        <row r="2111">
          <cell r="B2111" t="str">
            <v>LSE5145</v>
          </cell>
          <cell r="C2111" t="str">
            <v>70570-0616</v>
          </cell>
          <cell r="D2111" t="str">
            <v>JA508 0A</v>
          </cell>
          <cell r="E2111" t="str">
            <v>SW49</v>
          </cell>
          <cell r="F2111">
            <v>240</v>
          </cell>
        </row>
        <row r="2113">
          <cell r="B2113" t="str">
            <v>MUS2049</v>
          </cell>
          <cell r="C2113" t="str">
            <v>111/715/511</v>
          </cell>
          <cell r="D2113" t="str">
            <v>MA444 0A</v>
          </cell>
          <cell r="E2113" t="str">
            <v>BW42</v>
          </cell>
          <cell r="F2113">
            <v>520</v>
          </cell>
          <cell r="G2113">
            <v>770</v>
          </cell>
        </row>
        <row r="2114">
          <cell r="B2114" t="str">
            <v>MUS2049</v>
          </cell>
          <cell r="C2114" t="str">
            <v>111/715/511</v>
          </cell>
          <cell r="D2114" t="str">
            <v>MA444 0A</v>
          </cell>
          <cell r="E2114" t="str">
            <v>BW42</v>
          </cell>
          <cell r="F2114">
            <v>250</v>
          </cell>
        </row>
        <row r="2115">
          <cell r="B2115" t="str">
            <v>LSANZ4886A</v>
          </cell>
          <cell r="C2115" t="str">
            <v>20981-8575</v>
          </cell>
          <cell r="D2115" t="str">
            <v>WA521 0A</v>
          </cell>
          <cell r="E2115" t="str">
            <v>SB29C</v>
          </cell>
          <cell r="F2115">
            <v>310</v>
          </cell>
        </row>
        <row r="2116">
          <cell r="B2116" t="str">
            <v>LSANZ4886A</v>
          </cell>
          <cell r="C2116" t="str">
            <v>20981-8575</v>
          </cell>
          <cell r="D2116" t="str">
            <v>WA521 0A</v>
          </cell>
          <cell r="E2116" t="str">
            <v>SB29C</v>
          </cell>
          <cell r="F2116">
            <v>310</v>
          </cell>
        </row>
        <row r="2118">
          <cell r="B2118" t="str">
            <v>LSE5157Recut</v>
          </cell>
          <cell r="C2118" t="str">
            <v>581-06-13</v>
          </cell>
          <cell r="D2118" t="str">
            <v>MA503 0A</v>
          </cell>
          <cell r="E2118" t="str">
            <v>BW40</v>
          </cell>
          <cell r="F2118">
            <v>120</v>
          </cell>
          <cell r="G2118">
            <v>120</v>
          </cell>
        </row>
        <row r="2119">
          <cell r="B2119" t="str">
            <v>LSE5192Recut</v>
          </cell>
          <cell r="C2119" t="str">
            <v>581-06-16</v>
          </cell>
          <cell r="D2119" t="str">
            <v>MA503 0A</v>
          </cell>
          <cell r="E2119" t="str">
            <v>SW49</v>
          </cell>
          <cell r="F2119">
            <v>84</v>
          </cell>
          <cell r="G2119">
            <v>86</v>
          </cell>
        </row>
        <row r="2120">
          <cell r="B2120" t="str">
            <v>LSE5220</v>
          </cell>
          <cell r="C2120" t="str">
            <v>582-06-16</v>
          </cell>
          <cell r="D2120" t="str">
            <v>MA473 0B</v>
          </cell>
          <cell r="E2120" t="str">
            <v>SW49</v>
          </cell>
          <cell r="F2120">
            <v>660</v>
          </cell>
          <cell r="G2120">
            <v>5940</v>
          </cell>
        </row>
        <row r="2121">
          <cell r="B2121" t="str">
            <v>LSE5220</v>
          </cell>
          <cell r="C2121" t="str">
            <v>582-06-16</v>
          </cell>
          <cell r="D2121" t="str">
            <v>MA473 0B</v>
          </cell>
          <cell r="E2121" t="str">
            <v>SW49</v>
          </cell>
          <cell r="F2121">
            <v>660</v>
          </cell>
        </row>
        <row r="2122">
          <cell r="B2122" t="str">
            <v>LSE5220</v>
          </cell>
          <cell r="C2122" t="str">
            <v>582-06-16</v>
          </cell>
          <cell r="D2122" t="str">
            <v>MA473 0B</v>
          </cell>
          <cell r="E2122" t="str">
            <v>SW49</v>
          </cell>
          <cell r="F2122">
            <v>660</v>
          </cell>
        </row>
        <row r="2123">
          <cell r="B2123" t="str">
            <v>LSE5220</v>
          </cell>
          <cell r="C2123" t="str">
            <v>582-06-16</v>
          </cell>
          <cell r="D2123" t="str">
            <v>MA473 0B</v>
          </cell>
          <cell r="E2123" t="str">
            <v>SW49</v>
          </cell>
          <cell r="F2123">
            <v>660</v>
          </cell>
        </row>
        <row r="2124">
          <cell r="B2124" t="str">
            <v>LSE5220</v>
          </cell>
          <cell r="C2124" t="str">
            <v>582-06-16</v>
          </cell>
          <cell r="D2124" t="str">
            <v>MA473 0B</v>
          </cell>
          <cell r="E2124" t="str">
            <v>SW49</v>
          </cell>
          <cell r="F2124">
            <v>660</v>
          </cell>
        </row>
        <row r="2125">
          <cell r="B2125" t="str">
            <v>LSE5220</v>
          </cell>
          <cell r="C2125" t="str">
            <v>582-06-16</v>
          </cell>
          <cell r="D2125" t="str">
            <v>MA473 0B</v>
          </cell>
          <cell r="E2125" t="str">
            <v>SW49</v>
          </cell>
          <cell r="F2125">
            <v>660</v>
          </cell>
        </row>
        <row r="2126">
          <cell r="B2126" t="str">
            <v>LSE5220</v>
          </cell>
          <cell r="C2126" t="str">
            <v>582-06-16</v>
          </cell>
          <cell r="D2126" t="str">
            <v>MA473 0B</v>
          </cell>
          <cell r="E2126" t="str">
            <v>SW49</v>
          </cell>
          <cell r="F2126">
            <v>660</v>
          </cell>
        </row>
        <row r="2127">
          <cell r="B2127" t="str">
            <v>LSE5220</v>
          </cell>
          <cell r="C2127" t="str">
            <v>582-06-16</v>
          </cell>
          <cell r="D2127" t="str">
            <v>MA473 0B</v>
          </cell>
          <cell r="E2127" t="str">
            <v>SW49</v>
          </cell>
          <cell r="F2127">
            <v>660</v>
          </cell>
        </row>
        <row r="2128">
          <cell r="B2128" t="str">
            <v>LSE5220</v>
          </cell>
          <cell r="C2128" t="str">
            <v>582-06-16</v>
          </cell>
          <cell r="D2128" t="str">
            <v>MA473 0B</v>
          </cell>
          <cell r="E2128" t="str">
            <v>SW49</v>
          </cell>
          <cell r="F2128">
            <v>660</v>
          </cell>
        </row>
        <row r="2129">
          <cell r="B2129" t="str">
            <v>LSE5222</v>
          </cell>
          <cell r="C2129" t="str">
            <v>582-06-02</v>
          </cell>
          <cell r="D2129" t="str">
            <v>MA473 0B</v>
          </cell>
          <cell r="E2129" t="str">
            <v>RW32</v>
          </cell>
          <cell r="F2129">
            <v>660</v>
          </cell>
          <cell r="G2129">
            <v>1320</v>
          </cell>
        </row>
        <row r="2130">
          <cell r="B2130" t="str">
            <v>LSE5199Recut</v>
          </cell>
          <cell r="C2130" t="str">
            <v>581-06-16</v>
          </cell>
          <cell r="D2130" t="str">
            <v>MA503 0A</v>
          </cell>
          <cell r="E2130" t="str">
            <v>SW49</v>
          </cell>
          <cell r="F2130">
            <v>12</v>
          </cell>
          <cell r="G2130">
            <v>12</v>
          </cell>
        </row>
        <row r="2131">
          <cell r="B2131" t="str">
            <v>LSE5200Recut</v>
          </cell>
          <cell r="C2131" t="str">
            <v>581-06-16</v>
          </cell>
          <cell r="D2131" t="str">
            <v>MA503 0A</v>
          </cell>
          <cell r="E2131" t="str">
            <v>SW49</v>
          </cell>
          <cell r="F2131">
            <v>123</v>
          </cell>
          <cell r="G2131">
            <v>123</v>
          </cell>
        </row>
        <row r="2132">
          <cell r="B2132" t="str">
            <v>LSE5222</v>
          </cell>
          <cell r="C2132" t="str">
            <v>582-06-02</v>
          </cell>
          <cell r="D2132" t="str">
            <v>MA473 0B</v>
          </cell>
          <cell r="E2132" t="str">
            <v>RW32</v>
          </cell>
          <cell r="F2132">
            <v>660</v>
          </cell>
        </row>
        <row r="2133">
          <cell r="B2133" t="str">
            <v>LSE5221</v>
          </cell>
          <cell r="C2133" t="str">
            <v>581-06-02</v>
          </cell>
          <cell r="D2133" t="str">
            <v>MA503 0A</v>
          </cell>
          <cell r="E2133" t="str">
            <v>RW32</v>
          </cell>
          <cell r="F2133">
            <v>660</v>
          </cell>
          <cell r="G2133">
            <v>2640</v>
          </cell>
        </row>
        <row r="2134">
          <cell r="B2134" t="str">
            <v>LSE5221</v>
          </cell>
          <cell r="C2134" t="str">
            <v>581-06-02</v>
          </cell>
          <cell r="D2134" t="str">
            <v>MA503 0A</v>
          </cell>
          <cell r="E2134" t="str">
            <v>RW32</v>
          </cell>
          <cell r="F2134">
            <v>660</v>
          </cell>
        </row>
        <row r="2135">
          <cell r="B2135" t="str">
            <v>LSE5221</v>
          </cell>
          <cell r="C2135" t="str">
            <v>581-06-02</v>
          </cell>
          <cell r="D2135" t="str">
            <v>MA503 0A</v>
          </cell>
          <cell r="E2135" t="str">
            <v>RW32</v>
          </cell>
          <cell r="F2135">
            <v>660</v>
          </cell>
        </row>
        <row r="2136">
          <cell r="B2136" t="str">
            <v>LSE5221</v>
          </cell>
          <cell r="C2136" t="str">
            <v>581-06-02</v>
          </cell>
          <cell r="D2136" t="str">
            <v>MA503 0A</v>
          </cell>
          <cell r="E2136" t="str">
            <v>RW32</v>
          </cell>
          <cell r="F2136">
            <v>660</v>
          </cell>
        </row>
        <row r="2137">
          <cell r="B2137" t="str">
            <v>LSE5219</v>
          </cell>
          <cell r="C2137" t="str">
            <v>581-06-16</v>
          </cell>
          <cell r="D2137" t="str">
            <v>MA503 0A</v>
          </cell>
          <cell r="E2137" t="str">
            <v>SW49</v>
          </cell>
          <cell r="F2137">
            <v>660</v>
          </cell>
          <cell r="G2137">
            <v>9900</v>
          </cell>
        </row>
        <row r="2138">
          <cell r="B2138" t="str">
            <v>LSE5219</v>
          </cell>
          <cell r="C2138" t="str">
            <v>581-06-16</v>
          </cell>
          <cell r="D2138" t="str">
            <v>MA503 0A</v>
          </cell>
          <cell r="E2138" t="str">
            <v>SW49</v>
          </cell>
          <cell r="F2138">
            <v>660</v>
          </cell>
        </row>
        <row r="2139">
          <cell r="B2139" t="str">
            <v>LSE5219</v>
          </cell>
          <cell r="C2139" t="str">
            <v>581-06-16</v>
          </cell>
          <cell r="D2139" t="str">
            <v>MA503 0A</v>
          </cell>
          <cell r="E2139" t="str">
            <v>SW49</v>
          </cell>
          <cell r="F2139">
            <v>660</v>
          </cell>
        </row>
        <row r="2140">
          <cell r="B2140" t="str">
            <v>LSE5219</v>
          </cell>
          <cell r="C2140" t="str">
            <v>581-06-16</v>
          </cell>
          <cell r="D2140" t="str">
            <v>MA503 0A</v>
          </cell>
          <cell r="E2140" t="str">
            <v>SW49</v>
          </cell>
          <cell r="F2140">
            <v>660</v>
          </cell>
        </row>
        <row r="2141">
          <cell r="B2141" t="str">
            <v>LSE5219</v>
          </cell>
          <cell r="C2141" t="str">
            <v>581-06-16</v>
          </cell>
          <cell r="D2141" t="str">
            <v>MA503 0A</v>
          </cell>
          <cell r="E2141" t="str">
            <v>SW49</v>
          </cell>
          <cell r="F2141">
            <v>660</v>
          </cell>
        </row>
        <row r="2142">
          <cell r="B2142" t="str">
            <v>LSE5219</v>
          </cell>
          <cell r="C2142" t="str">
            <v>581-06-16</v>
          </cell>
          <cell r="D2142" t="str">
            <v>MA503 0A</v>
          </cell>
          <cell r="E2142" t="str">
            <v>SW49</v>
          </cell>
          <cell r="F2142">
            <v>660</v>
          </cell>
        </row>
        <row r="2143">
          <cell r="B2143" t="str">
            <v>LSE5219</v>
          </cell>
          <cell r="C2143" t="str">
            <v>581-06-16</v>
          </cell>
          <cell r="D2143" t="str">
            <v>MA503 0A</v>
          </cell>
          <cell r="E2143" t="str">
            <v>SW49</v>
          </cell>
          <cell r="F2143">
            <v>660</v>
          </cell>
        </row>
        <row r="2144">
          <cell r="B2144" t="str">
            <v>LSE5219</v>
          </cell>
          <cell r="C2144" t="str">
            <v>581-06-16</v>
          </cell>
          <cell r="D2144" t="str">
            <v>MA503 0A</v>
          </cell>
          <cell r="E2144" t="str">
            <v>SW49</v>
          </cell>
          <cell r="F2144">
            <v>660</v>
          </cell>
        </row>
        <row r="2145">
          <cell r="B2145" t="str">
            <v>LSE5219</v>
          </cell>
          <cell r="C2145" t="str">
            <v>581-06-16</v>
          </cell>
          <cell r="D2145" t="str">
            <v>MA503 0A</v>
          </cell>
          <cell r="E2145" t="str">
            <v>SW49</v>
          </cell>
          <cell r="F2145">
            <v>660</v>
          </cell>
        </row>
        <row r="2146">
          <cell r="B2146" t="str">
            <v>LSE5219</v>
          </cell>
          <cell r="C2146" t="str">
            <v>581-06-16</v>
          </cell>
          <cell r="D2146" t="str">
            <v>MA503 0A</v>
          </cell>
          <cell r="E2146" t="str">
            <v>SW49</v>
          </cell>
          <cell r="F2146">
            <v>660</v>
          </cell>
        </row>
        <row r="2147">
          <cell r="B2147" t="str">
            <v>LSE5219</v>
          </cell>
          <cell r="C2147" t="str">
            <v>581-06-16</v>
          </cell>
          <cell r="D2147" t="str">
            <v>MA503 0A</v>
          </cell>
          <cell r="E2147" t="str">
            <v>SW49</v>
          </cell>
          <cell r="F2147">
            <v>660</v>
          </cell>
        </row>
        <row r="2148">
          <cell r="B2148" t="str">
            <v>LSE5219</v>
          </cell>
          <cell r="C2148" t="str">
            <v>581-06-16</v>
          </cell>
          <cell r="D2148" t="str">
            <v>MA503 0A</v>
          </cell>
          <cell r="E2148" t="str">
            <v>SW49</v>
          </cell>
          <cell r="F2148">
            <v>660</v>
          </cell>
        </row>
        <row r="2149">
          <cell r="B2149" t="str">
            <v>LSE5219</v>
          </cell>
          <cell r="C2149" t="str">
            <v>581-06-16</v>
          </cell>
          <cell r="D2149" t="str">
            <v>MA503 0A</v>
          </cell>
          <cell r="E2149" t="str">
            <v>SW49</v>
          </cell>
          <cell r="F2149">
            <v>660</v>
          </cell>
        </row>
        <row r="2150">
          <cell r="B2150" t="str">
            <v>LSE5219</v>
          </cell>
          <cell r="C2150" t="str">
            <v>581-06-16</v>
          </cell>
          <cell r="D2150" t="str">
            <v>MA503 0A</v>
          </cell>
          <cell r="E2150" t="str">
            <v>SW49</v>
          </cell>
          <cell r="F2150">
            <v>660</v>
          </cell>
        </row>
        <row r="2151">
          <cell r="B2151" t="str">
            <v>LSE5219</v>
          </cell>
          <cell r="C2151" t="str">
            <v>581-06-16</v>
          </cell>
          <cell r="D2151" t="str">
            <v>MA503 0A</v>
          </cell>
          <cell r="E2151" t="str">
            <v>SW49</v>
          </cell>
          <cell r="F2151">
            <v>660</v>
          </cell>
        </row>
        <row r="2152">
          <cell r="B2152" t="str">
            <v>LSE5223</v>
          </cell>
          <cell r="C2152" t="str">
            <v>583-06-02</v>
          </cell>
          <cell r="D2152" t="str">
            <v>WA474 0A</v>
          </cell>
          <cell r="E2152" t="str">
            <v>RW32</v>
          </cell>
          <cell r="F2152">
            <v>660</v>
          </cell>
          <cell r="G2152">
            <v>660</v>
          </cell>
        </row>
        <row r="2154">
          <cell r="B2154" t="str">
            <v>LSANZ4844 Re-Cut</v>
          </cell>
          <cell r="C2154" t="str">
            <v>20985-8575</v>
          </cell>
          <cell r="D2154" t="str">
            <v>WA476 1A</v>
          </cell>
          <cell r="E2154" t="str">
            <v>SB29</v>
          </cell>
          <cell r="F2154">
            <v>43</v>
          </cell>
          <cell r="G2154">
            <v>43</v>
          </cell>
        </row>
        <row r="2155">
          <cell r="B2155" t="str">
            <v>LSANZ4874</v>
          </cell>
          <cell r="C2155" t="str">
            <v>00704-0207</v>
          </cell>
          <cell r="D2155" t="str">
            <v>MO143 1B</v>
          </cell>
          <cell r="E2155" t="str">
            <v>SW40</v>
          </cell>
          <cell r="F2155">
            <v>600</v>
          </cell>
          <cell r="G2155">
            <v>1200</v>
          </cell>
        </row>
        <row r="2156">
          <cell r="B2156" t="str">
            <v>LSANZ4874</v>
          </cell>
          <cell r="C2156" t="str">
            <v>00704-0207</v>
          </cell>
          <cell r="D2156" t="str">
            <v>MO143 1B</v>
          </cell>
          <cell r="E2156" t="str">
            <v>SW40</v>
          </cell>
          <cell r="F2156">
            <v>600</v>
          </cell>
        </row>
        <row r="2157">
          <cell r="B2157" t="str">
            <v>LSANZ4875</v>
          </cell>
          <cell r="C2157" t="str">
            <v>00504-8597</v>
          </cell>
          <cell r="D2157" t="str">
            <v>MA381 1A</v>
          </cell>
          <cell r="E2157" t="str">
            <v>TW22</v>
          </cell>
          <cell r="F2157">
            <v>180</v>
          </cell>
          <cell r="G2157">
            <v>453</v>
          </cell>
        </row>
        <row r="2158">
          <cell r="B2158" t="str">
            <v>LSANZ4875</v>
          </cell>
          <cell r="C2158" t="str">
            <v>00504-8597</v>
          </cell>
          <cell r="D2158" t="str">
            <v>MA381 1A</v>
          </cell>
          <cell r="E2158" t="str">
            <v>TW22</v>
          </cell>
          <cell r="F2158">
            <v>273</v>
          </cell>
        </row>
        <row r="2159">
          <cell r="B2159" t="str">
            <v>LSANZ4872</v>
          </cell>
          <cell r="C2159" t="str">
            <v>00502-0313</v>
          </cell>
          <cell r="D2159" t="str">
            <v>MA391 1A</v>
          </cell>
          <cell r="E2159" t="str">
            <v>TW11</v>
          </cell>
          <cell r="F2159">
            <v>620</v>
          </cell>
          <cell r="G2159">
            <v>1220</v>
          </cell>
        </row>
        <row r="2160">
          <cell r="B2160" t="str">
            <v>LSANZ4872</v>
          </cell>
          <cell r="C2160" t="str">
            <v>00502-0313</v>
          </cell>
          <cell r="D2160" t="str">
            <v>MA391 1A</v>
          </cell>
          <cell r="E2160" t="str">
            <v>TW11</v>
          </cell>
          <cell r="F2160">
            <v>600</v>
          </cell>
        </row>
        <row r="2161">
          <cell r="B2161" t="str">
            <v>LSANZ4876</v>
          </cell>
          <cell r="C2161" t="str">
            <v>00502-0711</v>
          </cell>
          <cell r="D2161" t="str">
            <v>MA391 1A</v>
          </cell>
          <cell r="E2161" t="str">
            <v>TW03</v>
          </cell>
          <cell r="F2161">
            <v>310</v>
          </cell>
          <cell r="G2161">
            <v>310</v>
          </cell>
        </row>
        <row r="2162">
          <cell r="B2162" t="str">
            <v>LSANZ4877</v>
          </cell>
          <cell r="C2162" t="str">
            <v>00520-0247</v>
          </cell>
          <cell r="D2162" t="str">
            <v>MA447 1A</v>
          </cell>
          <cell r="E2162" t="str">
            <v>TW13</v>
          </cell>
          <cell r="F2162">
            <v>310</v>
          </cell>
          <cell r="G2162">
            <v>310</v>
          </cell>
        </row>
        <row r="2163">
          <cell r="B2163" t="str">
            <v>LSANZ4879</v>
          </cell>
          <cell r="C2163" t="str">
            <v>00540-8591</v>
          </cell>
          <cell r="D2163" t="str">
            <v>MA517 0A</v>
          </cell>
          <cell r="E2163" t="str">
            <v>SP11C</v>
          </cell>
          <cell r="F2163">
            <v>360</v>
          </cell>
          <cell r="G2163">
            <v>1334</v>
          </cell>
        </row>
        <row r="2164">
          <cell r="B2164" t="str">
            <v>LSANZ4879</v>
          </cell>
          <cell r="C2164" t="str">
            <v>00540-8591</v>
          </cell>
          <cell r="D2164" t="str">
            <v>MA517 0A</v>
          </cell>
          <cell r="E2164" t="str">
            <v>SP11C</v>
          </cell>
          <cell r="F2164">
            <v>372</v>
          </cell>
        </row>
        <row r="2165">
          <cell r="B2165" t="str">
            <v>LSANZ4879</v>
          </cell>
          <cell r="C2165" t="str">
            <v>00540-8591</v>
          </cell>
          <cell r="D2165" t="str">
            <v>MA517 0A</v>
          </cell>
          <cell r="E2165" t="str">
            <v>SP11C</v>
          </cell>
          <cell r="F2165">
            <v>372</v>
          </cell>
        </row>
        <row r="2166">
          <cell r="B2166" t="str">
            <v>LSANZ4879</v>
          </cell>
          <cell r="C2166" t="str">
            <v>00540-8591</v>
          </cell>
          <cell r="D2166" t="str">
            <v>MA517 0A</v>
          </cell>
          <cell r="E2166" t="str">
            <v>SP11C</v>
          </cell>
          <cell r="F2166">
            <v>186</v>
          </cell>
        </row>
        <row r="2167">
          <cell r="B2167" t="str">
            <v>LSANZ4879</v>
          </cell>
          <cell r="C2167" t="str">
            <v>00540-8591</v>
          </cell>
          <cell r="D2167" t="str">
            <v>MA517 0A</v>
          </cell>
          <cell r="E2167" t="str">
            <v>SP11C</v>
          </cell>
          <cell r="F2167">
            <v>32</v>
          </cell>
        </row>
        <row r="2168">
          <cell r="B2168" t="str">
            <v>LSANZ4879</v>
          </cell>
          <cell r="C2168" t="str">
            <v>00540-8591</v>
          </cell>
          <cell r="D2168" t="str">
            <v>MA517 0A</v>
          </cell>
          <cell r="E2168" t="str">
            <v>SP11C</v>
          </cell>
          <cell r="F2168">
            <v>12</v>
          </cell>
        </row>
        <row r="2169">
          <cell r="B2169" t="str">
            <v>LSANZ4878</v>
          </cell>
          <cell r="C2169" t="str">
            <v>00540-8575</v>
          </cell>
          <cell r="D2169" t="str">
            <v>MA517 0A</v>
          </cell>
          <cell r="E2169" t="str">
            <v>SB29D</v>
          </cell>
          <cell r="F2169">
            <v>372</v>
          </cell>
          <cell r="G2169">
            <v>824</v>
          </cell>
        </row>
        <row r="2170">
          <cell r="B2170" t="str">
            <v>LSANZ4878</v>
          </cell>
          <cell r="C2170" t="str">
            <v>00540-8575</v>
          </cell>
          <cell r="D2170" t="str">
            <v>MA517 0A</v>
          </cell>
          <cell r="E2170" t="str">
            <v>SB29D</v>
          </cell>
          <cell r="F2170">
            <v>372</v>
          </cell>
        </row>
        <row r="2171">
          <cell r="B2171" t="str">
            <v>LSANZ4878</v>
          </cell>
          <cell r="C2171" t="str">
            <v>00540-8575</v>
          </cell>
          <cell r="D2171" t="str">
            <v>MA517 0A</v>
          </cell>
          <cell r="E2171" t="str">
            <v>SB29D</v>
          </cell>
          <cell r="F2171">
            <v>80</v>
          </cell>
        </row>
        <row r="2172">
          <cell r="B2172" t="str">
            <v>LSANZ4883</v>
          </cell>
          <cell r="C2172" t="str">
            <v>20600-8591</v>
          </cell>
          <cell r="D2172" t="str">
            <v>WA519 0A</v>
          </cell>
          <cell r="E2172" t="str">
            <v>SP11</v>
          </cell>
          <cell r="F2172">
            <v>540</v>
          </cell>
          <cell r="G2172">
            <v>1439</v>
          </cell>
        </row>
        <row r="2173">
          <cell r="B2173" t="str">
            <v>LSANZ4883</v>
          </cell>
          <cell r="C2173" t="str">
            <v>20600-8591</v>
          </cell>
          <cell r="D2173" t="str">
            <v>WA519 0A</v>
          </cell>
          <cell r="E2173" t="str">
            <v>SP11</v>
          </cell>
          <cell r="F2173">
            <v>558</v>
          </cell>
        </row>
        <row r="2174">
          <cell r="B2174" t="str">
            <v>LSANZ4883</v>
          </cell>
          <cell r="C2174" t="str">
            <v>20600-8591</v>
          </cell>
          <cell r="D2174" t="str">
            <v>WA519 0A</v>
          </cell>
          <cell r="E2174" t="str">
            <v>SP11</v>
          </cell>
          <cell r="F2174">
            <v>217</v>
          </cell>
        </row>
        <row r="2175">
          <cell r="B2175" t="str">
            <v>LSANZ4883</v>
          </cell>
          <cell r="C2175" t="str">
            <v>20600-8591</v>
          </cell>
          <cell r="D2175" t="str">
            <v>WA519 0A</v>
          </cell>
          <cell r="E2175" t="str">
            <v>SP11</v>
          </cell>
          <cell r="F2175">
            <v>84</v>
          </cell>
        </row>
        <row r="2176">
          <cell r="B2176" t="str">
            <v>LSANZ4883</v>
          </cell>
          <cell r="C2176" t="str">
            <v>20600-8591</v>
          </cell>
          <cell r="D2176" t="str">
            <v>WA519 0A</v>
          </cell>
          <cell r="E2176" t="str">
            <v>SP11</v>
          </cell>
          <cell r="F2176">
            <v>40</v>
          </cell>
        </row>
        <row r="2177">
          <cell r="B2177" t="str">
            <v>LSANZ4882</v>
          </cell>
          <cell r="C2177" t="str">
            <v>20600-8575</v>
          </cell>
          <cell r="D2177" t="str">
            <v>WA519 0A</v>
          </cell>
          <cell r="E2177" t="str">
            <v>SB29A</v>
          </cell>
          <cell r="F2177">
            <v>560</v>
          </cell>
          <cell r="G2177">
            <v>2160</v>
          </cell>
        </row>
        <row r="2178">
          <cell r="B2178" t="str">
            <v>LSANZ4882</v>
          </cell>
          <cell r="C2178" t="str">
            <v>20600-8575</v>
          </cell>
          <cell r="D2178" t="str">
            <v>WA519 0A</v>
          </cell>
          <cell r="E2178" t="str">
            <v>SB29A</v>
          </cell>
          <cell r="F2178">
            <v>620</v>
          </cell>
        </row>
        <row r="2179">
          <cell r="B2179" t="str">
            <v>LSANZ4882</v>
          </cell>
          <cell r="C2179" t="str">
            <v>20600-8575</v>
          </cell>
          <cell r="D2179" t="str">
            <v>WA519 0A</v>
          </cell>
          <cell r="E2179" t="str">
            <v>SB29A</v>
          </cell>
          <cell r="F2179">
            <v>620</v>
          </cell>
        </row>
        <row r="2180">
          <cell r="B2180" t="str">
            <v>LSANZ4882</v>
          </cell>
          <cell r="C2180" t="str">
            <v>20600-8575</v>
          </cell>
          <cell r="D2180" t="str">
            <v>WA519 0A</v>
          </cell>
          <cell r="E2180" t="str">
            <v>SB29A</v>
          </cell>
          <cell r="F2180">
            <v>360</v>
          </cell>
        </row>
        <row r="2181">
          <cell r="B2181" t="str">
            <v>LSANZ4885</v>
          </cell>
          <cell r="C2181" t="str">
            <v>20608-8591</v>
          </cell>
          <cell r="D2181" t="str">
            <v>WA520 0A</v>
          </cell>
          <cell r="E2181" t="str">
            <v>SP11A</v>
          </cell>
          <cell r="F2181">
            <v>520</v>
          </cell>
          <cell r="G2181">
            <v>1740</v>
          </cell>
        </row>
        <row r="2182">
          <cell r="B2182" t="str">
            <v>LSANZ4885</v>
          </cell>
          <cell r="C2182" t="str">
            <v>20608-8591</v>
          </cell>
          <cell r="D2182" t="str">
            <v>WA520 0A</v>
          </cell>
          <cell r="E2182" t="str">
            <v>SP11A</v>
          </cell>
          <cell r="F2182">
            <v>620</v>
          </cell>
        </row>
        <row r="2183">
          <cell r="B2183" t="str">
            <v>LSANZ4885</v>
          </cell>
          <cell r="C2183" t="str">
            <v>20608-8591</v>
          </cell>
          <cell r="D2183" t="str">
            <v>WA520 0A</v>
          </cell>
          <cell r="E2183" t="str">
            <v>SP11A</v>
          </cell>
          <cell r="F2183">
            <v>600</v>
          </cell>
        </row>
        <row r="2184">
          <cell r="B2184" t="str">
            <v>LSANZ4884</v>
          </cell>
          <cell r="C2184" t="str">
            <v>20608-8575</v>
          </cell>
          <cell r="D2184" t="str">
            <v>WA520 0A</v>
          </cell>
          <cell r="E2184" t="str">
            <v>SB29B</v>
          </cell>
          <cell r="F2184">
            <v>200</v>
          </cell>
          <cell r="G2184">
            <v>2264</v>
          </cell>
        </row>
        <row r="2185">
          <cell r="B2185" t="str">
            <v>LSANZ4884</v>
          </cell>
          <cell r="C2185" t="str">
            <v>20608-8575</v>
          </cell>
          <cell r="D2185" t="str">
            <v>WA520 0A</v>
          </cell>
          <cell r="E2185" t="str">
            <v>SB29B</v>
          </cell>
          <cell r="F2185">
            <v>558</v>
          </cell>
        </row>
        <row r="2186">
          <cell r="B2186" t="str">
            <v>LSANZ4884</v>
          </cell>
          <cell r="C2186" t="str">
            <v>20608-8575</v>
          </cell>
          <cell r="D2186" t="str">
            <v>WA520 0A</v>
          </cell>
          <cell r="E2186" t="str">
            <v>SB29B</v>
          </cell>
          <cell r="F2186">
            <v>558</v>
          </cell>
        </row>
        <row r="2187">
          <cell r="B2187" t="str">
            <v>LSANZ4884</v>
          </cell>
          <cell r="C2187" t="str">
            <v>20608-8575</v>
          </cell>
          <cell r="D2187" t="str">
            <v>WA520 0A</v>
          </cell>
          <cell r="E2187" t="str">
            <v>SB29B</v>
          </cell>
          <cell r="F2187">
            <v>558</v>
          </cell>
        </row>
        <row r="2188">
          <cell r="B2188" t="str">
            <v>LSANZ4884</v>
          </cell>
          <cell r="C2188" t="str">
            <v>20608-8575</v>
          </cell>
          <cell r="D2188" t="str">
            <v>WA520 0A</v>
          </cell>
          <cell r="E2188" t="str">
            <v>SB29B</v>
          </cell>
          <cell r="F2188">
            <v>390</v>
          </cell>
        </row>
        <row r="2190">
          <cell r="B2190" t="str">
            <v>LSE5137</v>
          </cell>
          <cell r="C2190" t="str">
            <v>70570-0616</v>
          </cell>
          <cell r="D2190" t="str">
            <v>JA508 0A</v>
          </cell>
          <cell r="E2190" t="str">
            <v>SW49</v>
          </cell>
          <cell r="F2190">
            <v>240</v>
          </cell>
        </row>
        <row r="2191">
          <cell r="B2191" t="str">
            <v>LSE5137</v>
          </cell>
          <cell r="C2191" t="str">
            <v>70570-0616</v>
          </cell>
          <cell r="D2191" t="str">
            <v>JA508 0A</v>
          </cell>
          <cell r="E2191" t="str">
            <v>SW49</v>
          </cell>
          <cell r="F2191">
            <v>150</v>
          </cell>
        </row>
        <row r="2192">
          <cell r="B2192" t="str">
            <v>LSE5149</v>
          </cell>
          <cell r="C2192" t="str">
            <v>70570-0602</v>
          </cell>
          <cell r="D2192" t="str">
            <v>JA508 0A</v>
          </cell>
          <cell r="E2192" t="str">
            <v>RW32</v>
          </cell>
          <cell r="F2192">
            <v>240</v>
          </cell>
        </row>
        <row r="2193">
          <cell r="B2193" t="str">
            <v>LSE5149</v>
          </cell>
          <cell r="C2193" t="str">
            <v>70570-0602</v>
          </cell>
          <cell r="D2193" t="str">
            <v>JA508 0A</v>
          </cell>
          <cell r="E2193" t="str">
            <v>RW32</v>
          </cell>
          <cell r="F2193">
            <v>240</v>
          </cell>
        </row>
        <row r="2194">
          <cell r="B2194" t="str">
            <v>LSE5149</v>
          </cell>
          <cell r="C2194" t="str">
            <v>70570-0602</v>
          </cell>
          <cell r="D2194" t="str">
            <v>JA508 0A</v>
          </cell>
          <cell r="E2194" t="str">
            <v>RW32</v>
          </cell>
          <cell r="F2194">
            <v>256</v>
          </cell>
        </row>
        <row r="2195">
          <cell r="B2195" t="str">
            <v>LSE5149</v>
          </cell>
          <cell r="C2195" t="str">
            <v>70570-0602</v>
          </cell>
          <cell r="D2195" t="str">
            <v>JA508 0A</v>
          </cell>
          <cell r="E2195" t="str">
            <v>RW32</v>
          </cell>
          <cell r="F2195">
            <v>180</v>
          </cell>
        </row>
        <row r="2196">
          <cell r="B2196" t="str">
            <v>LSE5149</v>
          </cell>
          <cell r="C2196" t="str">
            <v>70570-0602</v>
          </cell>
          <cell r="D2196" t="str">
            <v>JA508 0A</v>
          </cell>
          <cell r="E2196" t="str">
            <v>RW32</v>
          </cell>
          <cell r="F2196">
            <v>180</v>
          </cell>
        </row>
        <row r="2197">
          <cell r="B2197" t="str">
            <v>LSE5149</v>
          </cell>
          <cell r="C2197" t="str">
            <v>70570-0602</v>
          </cell>
          <cell r="D2197" t="str">
            <v>JA508 0A</v>
          </cell>
          <cell r="E2197" t="str">
            <v>RW32</v>
          </cell>
          <cell r="F2197">
            <v>128</v>
          </cell>
        </row>
        <row r="2198">
          <cell r="B2198" t="str">
            <v>LSE5150</v>
          </cell>
          <cell r="C2198" t="str">
            <v>70570-0602</v>
          </cell>
          <cell r="D2198" t="str">
            <v>JA508 0A</v>
          </cell>
          <cell r="E2198" t="str">
            <v>RW32</v>
          </cell>
          <cell r="F2198">
            <v>256</v>
          </cell>
        </row>
        <row r="2199">
          <cell r="B2199" t="str">
            <v>LSE5150</v>
          </cell>
          <cell r="C2199" t="str">
            <v>70570-0602</v>
          </cell>
          <cell r="D2199" t="str">
            <v>JA508 0A</v>
          </cell>
          <cell r="E2199" t="str">
            <v>RW32</v>
          </cell>
          <cell r="F2199">
            <v>180</v>
          </cell>
        </row>
        <row r="2200">
          <cell r="B2200" t="str">
            <v>LSE5150</v>
          </cell>
          <cell r="C2200" t="str">
            <v>70570-0602</v>
          </cell>
          <cell r="D2200" t="str">
            <v>JA508 0A</v>
          </cell>
          <cell r="E2200" t="str">
            <v>RW32</v>
          </cell>
          <cell r="F2200">
            <v>180</v>
          </cell>
        </row>
        <row r="2201">
          <cell r="B2201" t="str">
            <v>LSE5150</v>
          </cell>
          <cell r="C2201" t="str">
            <v>70570-0602</v>
          </cell>
          <cell r="D2201" t="str">
            <v>JA508 0A</v>
          </cell>
          <cell r="E2201" t="str">
            <v>RW32</v>
          </cell>
          <cell r="F2201">
            <v>90</v>
          </cell>
        </row>
        <row r="2202">
          <cell r="B2202" t="str">
            <v>LSE5144</v>
          </cell>
          <cell r="C2202" t="str">
            <v>70570-0616</v>
          </cell>
          <cell r="D2202" t="str">
            <v>JA508 0A</v>
          </cell>
          <cell r="E2202" t="str">
            <v>SW49</v>
          </cell>
          <cell r="F2202">
            <v>248</v>
          </cell>
        </row>
        <row r="2203">
          <cell r="B2203" t="str">
            <v>LSE5144</v>
          </cell>
          <cell r="C2203" t="str">
            <v>70570-0616</v>
          </cell>
          <cell r="D2203" t="str">
            <v>JA508 0A</v>
          </cell>
          <cell r="E2203" t="str">
            <v>SW49</v>
          </cell>
          <cell r="F2203">
            <v>60</v>
          </cell>
        </row>
        <row r="2204">
          <cell r="B2204" t="str">
            <v>LSE5145</v>
          </cell>
          <cell r="C2204" t="str">
            <v>70570-0616</v>
          </cell>
          <cell r="D2204" t="str">
            <v>JA508 0A</v>
          </cell>
          <cell r="E2204" t="str">
            <v>SW49</v>
          </cell>
          <cell r="F2204">
            <v>240</v>
          </cell>
        </row>
        <row r="2205">
          <cell r="B2205" t="str">
            <v>LSE5145</v>
          </cell>
          <cell r="C2205" t="str">
            <v>70570-0616</v>
          </cell>
          <cell r="D2205" t="str">
            <v>JA508 0A</v>
          </cell>
          <cell r="E2205" t="str">
            <v>SW49</v>
          </cell>
          <cell r="F2205">
            <v>240</v>
          </cell>
        </row>
        <row r="2206">
          <cell r="B2206" t="str">
            <v>LSE5145</v>
          </cell>
          <cell r="C2206" t="str">
            <v>70570-0616</v>
          </cell>
          <cell r="D2206" t="str">
            <v>JA508 0A</v>
          </cell>
          <cell r="E2206" t="str">
            <v>SW49</v>
          </cell>
          <cell r="F2206">
            <v>240</v>
          </cell>
        </row>
        <row r="2207">
          <cell r="B2207" t="str">
            <v>LSE5145</v>
          </cell>
          <cell r="C2207" t="str">
            <v>70570-0616</v>
          </cell>
          <cell r="D2207" t="str">
            <v>JA508 0A</v>
          </cell>
          <cell r="E2207" t="str">
            <v>SW49</v>
          </cell>
          <cell r="F2207">
            <v>320</v>
          </cell>
        </row>
        <row r="2208">
          <cell r="B2208" t="str">
            <v>LSE5145</v>
          </cell>
          <cell r="C2208" t="str">
            <v>70570-0616</v>
          </cell>
          <cell r="D2208" t="str">
            <v>JA508 0A</v>
          </cell>
          <cell r="E2208" t="str">
            <v>SW49</v>
          </cell>
          <cell r="F2208">
            <v>124</v>
          </cell>
        </row>
        <row r="2209">
          <cell r="B2209" t="str">
            <v>LSE5145</v>
          </cell>
          <cell r="C2209" t="str">
            <v>70570-0616</v>
          </cell>
          <cell r="D2209" t="str">
            <v>JA508 0A</v>
          </cell>
          <cell r="E2209" t="str">
            <v>SW49</v>
          </cell>
          <cell r="F2209">
            <v>64</v>
          </cell>
        </row>
        <row r="2210">
          <cell r="B2210" t="str">
            <v>LSE5153</v>
          </cell>
          <cell r="C2210" t="str">
            <v>70570-0616</v>
          </cell>
          <cell r="D2210" t="str">
            <v>JA508 0A</v>
          </cell>
          <cell r="E2210" t="str">
            <v>SW49</v>
          </cell>
          <cell r="F2210">
            <v>180</v>
          </cell>
        </row>
        <row r="2211">
          <cell r="B2211" t="str">
            <v>LSE5153</v>
          </cell>
          <cell r="C2211" t="str">
            <v>70570-0616</v>
          </cell>
          <cell r="D2211" t="str">
            <v>JA508 0A</v>
          </cell>
          <cell r="E2211" t="str">
            <v>SW49</v>
          </cell>
          <cell r="F2211">
            <v>180</v>
          </cell>
        </row>
        <row r="2212">
          <cell r="B2212" t="str">
            <v>LSE5153</v>
          </cell>
          <cell r="C2212" t="str">
            <v>70570-0616</v>
          </cell>
          <cell r="D2212" t="str">
            <v>JA508 0A</v>
          </cell>
          <cell r="E2212" t="str">
            <v>SW49</v>
          </cell>
          <cell r="F2212">
            <v>192</v>
          </cell>
        </row>
        <row r="2213">
          <cell r="B2213" t="str">
            <v>LSE5153</v>
          </cell>
          <cell r="C2213" t="str">
            <v>70570-0616</v>
          </cell>
          <cell r="D2213" t="str">
            <v>JA508 0A</v>
          </cell>
          <cell r="E2213" t="str">
            <v>SW49</v>
          </cell>
          <cell r="F2213">
            <v>192</v>
          </cell>
        </row>
        <row r="2214">
          <cell r="B2214" t="str">
            <v>LSE5147</v>
          </cell>
          <cell r="C2214" t="str">
            <v>70570-0602</v>
          </cell>
          <cell r="D2214" t="str">
            <v>JA508 0A</v>
          </cell>
          <cell r="E2214" t="str">
            <v>RW32</v>
          </cell>
          <cell r="F2214">
            <v>256</v>
          </cell>
          <cell r="G2214">
            <v>1228</v>
          </cell>
        </row>
        <row r="2215">
          <cell r="B2215" t="str">
            <v>LSE5147</v>
          </cell>
          <cell r="C2215" t="str">
            <v>70570-0602</v>
          </cell>
          <cell r="D2215" t="str">
            <v>JA508 0A</v>
          </cell>
          <cell r="E2215" t="str">
            <v>RW32</v>
          </cell>
          <cell r="F2215">
            <v>256</v>
          </cell>
        </row>
        <row r="2216">
          <cell r="B2216" t="str">
            <v>LSE5147</v>
          </cell>
          <cell r="C2216" t="str">
            <v>70570-0602</v>
          </cell>
          <cell r="D2216" t="str">
            <v>JA508 0A</v>
          </cell>
          <cell r="E2216" t="str">
            <v>RW32</v>
          </cell>
          <cell r="F2216">
            <v>180</v>
          </cell>
        </row>
        <row r="2217">
          <cell r="B2217" t="str">
            <v>LSE5147</v>
          </cell>
          <cell r="C2217" t="str">
            <v>70570-0602</v>
          </cell>
          <cell r="D2217" t="str">
            <v>JA508 0A</v>
          </cell>
          <cell r="E2217" t="str">
            <v>RW32</v>
          </cell>
          <cell r="F2217">
            <v>180</v>
          </cell>
        </row>
        <row r="2218">
          <cell r="B2218" t="str">
            <v>LSE5147</v>
          </cell>
          <cell r="C2218" t="str">
            <v>70570-0602</v>
          </cell>
          <cell r="D2218" t="str">
            <v>JA508 0A</v>
          </cell>
          <cell r="E2218" t="str">
            <v>RW32</v>
          </cell>
          <cell r="F2218">
            <v>120</v>
          </cell>
        </row>
        <row r="2219">
          <cell r="B2219" t="str">
            <v>LSE5148</v>
          </cell>
          <cell r="C2219" t="str">
            <v>70570-0602</v>
          </cell>
          <cell r="D2219" t="str">
            <v>JA508 0A</v>
          </cell>
          <cell r="E2219" t="str">
            <v>RW32</v>
          </cell>
          <cell r="F2219">
            <v>256</v>
          </cell>
          <cell r="G2219">
            <v>1232</v>
          </cell>
        </row>
        <row r="2221">
          <cell r="B2221" t="str">
            <v>LSANZ4887A</v>
          </cell>
          <cell r="C2221" t="str">
            <v>20981-8591</v>
          </cell>
          <cell r="D2221" t="str">
            <v>WA521 0A</v>
          </cell>
          <cell r="E2221" t="str">
            <v>SP11B</v>
          </cell>
          <cell r="F2221">
            <v>310</v>
          </cell>
          <cell r="G2221">
            <v>620</v>
          </cell>
        </row>
        <row r="2222">
          <cell r="B2222" t="str">
            <v>LSANZ4887A</v>
          </cell>
          <cell r="C2222" t="str">
            <v>20981-8591</v>
          </cell>
          <cell r="D2222" t="str">
            <v>WA521 0A</v>
          </cell>
          <cell r="E2222" t="str">
            <v>SP11B</v>
          </cell>
          <cell r="F2222">
            <v>310</v>
          </cell>
        </row>
        <row r="2223">
          <cell r="B2223" t="str">
            <v>LSANZ4880A</v>
          </cell>
          <cell r="C2223" t="str">
            <v>664-8575</v>
          </cell>
          <cell r="D2223" t="str">
            <v>WA518 0A</v>
          </cell>
          <cell r="E2223" t="str">
            <v>SB29C</v>
          </cell>
          <cell r="F2223">
            <v>300</v>
          </cell>
          <cell r="G2223">
            <v>1850</v>
          </cell>
        </row>
        <row r="2224">
          <cell r="B2224" t="str">
            <v>LSANZ4880A</v>
          </cell>
          <cell r="C2224" t="str">
            <v>664-8575</v>
          </cell>
          <cell r="D2224" t="str">
            <v>WA518 0A</v>
          </cell>
          <cell r="E2224" t="str">
            <v>SB29C</v>
          </cell>
          <cell r="F2224">
            <v>310</v>
          </cell>
        </row>
        <row r="2225">
          <cell r="B2225" t="str">
            <v>LSANZ4880A</v>
          </cell>
          <cell r="C2225" t="str">
            <v>664-8575</v>
          </cell>
          <cell r="D2225" t="str">
            <v>WA518 0A</v>
          </cell>
          <cell r="E2225" t="str">
            <v>SB29C</v>
          </cell>
          <cell r="F2225">
            <v>310</v>
          </cell>
        </row>
        <row r="2226">
          <cell r="B2226" t="str">
            <v>LSANZ4880A</v>
          </cell>
          <cell r="C2226" t="str">
            <v>664-8575</v>
          </cell>
          <cell r="D2226" t="str">
            <v>WA518 0A</v>
          </cell>
          <cell r="E2226" t="str">
            <v>SB29C</v>
          </cell>
          <cell r="F2226">
            <v>310</v>
          </cell>
        </row>
        <row r="2227">
          <cell r="B2227" t="str">
            <v>LSANZ4880A</v>
          </cell>
          <cell r="C2227" t="str">
            <v>664-8575</v>
          </cell>
          <cell r="D2227" t="str">
            <v>WA518 0A</v>
          </cell>
          <cell r="E2227" t="str">
            <v>SB29C</v>
          </cell>
          <cell r="F2227">
            <v>310</v>
          </cell>
        </row>
        <row r="2228">
          <cell r="B2228" t="str">
            <v>LSANZ4880A</v>
          </cell>
          <cell r="C2228" t="str">
            <v>664-8575</v>
          </cell>
          <cell r="D2228" t="str">
            <v>WA518 0A</v>
          </cell>
          <cell r="E2228" t="str">
            <v>SB29C</v>
          </cell>
          <cell r="F2228">
            <v>310</v>
          </cell>
        </row>
        <row r="2229">
          <cell r="B2229" t="str">
            <v>LSANZ4881A</v>
          </cell>
          <cell r="C2229" t="str">
            <v>664-8591</v>
          </cell>
          <cell r="D2229" t="str">
            <v>WA518 0A</v>
          </cell>
          <cell r="E2229" t="str">
            <v>SP11B</v>
          </cell>
          <cell r="F2229">
            <v>390</v>
          </cell>
          <cell r="G2229">
            <v>1336</v>
          </cell>
        </row>
        <row r="2230">
          <cell r="B2230" t="str">
            <v>LSANZ4881A</v>
          </cell>
          <cell r="C2230" t="str">
            <v>664-8591</v>
          </cell>
          <cell r="D2230" t="str">
            <v>WA518 0A</v>
          </cell>
          <cell r="E2230" t="str">
            <v>SP11B</v>
          </cell>
          <cell r="F2230">
            <v>403</v>
          </cell>
        </row>
        <row r="2232">
          <cell r="B2232" t="str">
            <v>LSE5225</v>
          </cell>
          <cell r="C2232" t="str">
            <v>583-06-16</v>
          </cell>
          <cell r="D2232" t="str">
            <v>WA474 0A</v>
          </cell>
          <cell r="E2232" t="str">
            <v>SW49</v>
          </cell>
          <cell r="F2232">
            <v>660</v>
          </cell>
          <cell r="G2232">
            <v>660</v>
          </cell>
        </row>
        <row r="2233">
          <cell r="B2233" t="str">
            <v>LSE5224</v>
          </cell>
          <cell r="C2233" t="str">
            <v>581-06-02</v>
          </cell>
          <cell r="D2233" t="str">
            <v>MA503 0A</v>
          </cell>
          <cell r="E2233" t="str">
            <v>RW32</v>
          </cell>
          <cell r="F2233">
            <v>660</v>
          </cell>
          <cell r="G2233">
            <v>660</v>
          </cell>
        </row>
        <row r="2234">
          <cell r="B2234" t="str">
            <v>LSE5230</v>
          </cell>
          <cell r="C2234" t="str">
            <v>581-06-02</v>
          </cell>
          <cell r="D2234" t="str">
            <v>MA503 0A</v>
          </cell>
          <cell r="E2234" t="str">
            <v>RW32</v>
          </cell>
          <cell r="F2234">
            <v>660</v>
          </cell>
          <cell r="G2234">
            <v>1320</v>
          </cell>
        </row>
        <row r="2235">
          <cell r="B2235" t="str">
            <v>LSE5230</v>
          </cell>
          <cell r="C2235" t="str">
            <v>581-06-02</v>
          </cell>
          <cell r="D2235" t="str">
            <v>MA503 0A</v>
          </cell>
          <cell r="E2235" t="str">
            <v>RW32</v>
          </cell>
          <cell r="F2235">
            <v>660</v>
          </cell>
        </row>
        <row r="2236">
          <cell r="B2236" t="str">
            <v>LSE5229</v>
          </cell>
          <cell r="C2236" t="str">
            <v>581-06-16</v>
          </cell>
          <cell r="D2236" t="str">
            <v>MA503 0A</v>
          </cell>
          <cell r="E2236" t="str">
            <v>SW49</v>
          </cell>
          <cell r="F2236">
            <v>660</v>
          </cell>
          <cell r="G2236">
            <v>660</v>
          </cell>
        </row>
        <row r="2237">
          <cell r="B2237" t="str">
            <v>LSE5226</v>
          </cell>
          <cell r="C2237" t="str">
            <v>581-06-16</v>
          </cell>
          <cell r="D2237" t="str">
            <v>MA503 0A</v>
          </cell>
          <cell r="E2237" t="str">
            <v>SW49</v>
          </cell>
          <cell r="F2237">
            <v>660</v>
          </cell>
          <cell r="G2237">
            <v>1320</v>
          </cell>
        </row>
        <row r="2238">
          <cell r="B2238" t="str">
            <v>LSE5226</v>
          </cell>
          <cell r="C2238" t="str">
            <v>581-06-16</v>
          </cell>
          <cell r="D2238" t="str">
            <v>MA503 0A</v>
          </cell>
          <cell r="E2238" t="str">
            <v>SW49</v>
          </cell>
          <cell r="F2238">
            <v>660</v>
          </cell>
        </row>
        <row r="2239">
          <cell r="B2239" t="str">
            <v>LSE5227</v>
          </cell>
          <cell r="C2239" t="str">
            <v>581-06-02</v>
          </cell>
          <cell r="D2239" t="str">
            <v>MA503 0A</v>
          </cell>
          <cell r="E2239" t="str">
            <v>RW32</v>
          </cell>
          <cell r="F2239">
            <v>660</v>
          </cell>
          <cell r="G2239">
            <v>660</v>
          </cell>
        </row>
        <row r="2240">
          <cell r="B2240" t="str">
            <v>LSE5232</v>
          </cell>
          <cell r="C2240" t="str">
            <v>581-06-02</v>
          </cell>
          <cell r="D2240" t="str">
            <v>MA503 0A</v>
          </cell>
          <cell r="E2240" t="str">
            <v>RW32</v>
          </cell>
          <cell r="F2240">
            <v>660</v>
          </cell>
          <cell r="G2240">
            <v>660</v>
          </cell>
        </row>
        <row r="2241">
          <cell r="B2241" t="str">
            <v>LSE5233</v>
          </cell>
          <cell r="C2241" t="str">
            <v>521-02-76</v>
          </cell>
          <cell r="D2241" t="str">
            <v>MA362 1A</v>
          </cell>
          <cell r="E2241" t="str">
            <v>SB16</v>
          </cell>
          <cell r="F2241">
            <v>660</v>
          </cell>
          <cell r="G2241">
            <v>660</v>
          </cell>
        </row>
        <row r="2242">
          <cell r="B2242" t="str">
            <v>LSE5228</v>
          </cell>
          <cell r="C2242" t="str">
            <v>582-06-16</v>
          </cell>
          <cell r="D2242" t="str">
            <v>MA473 0B</v>
          </cell>
          <cell r="E2242" t="str">
            <v>SW49</v>
          </cell>
          <cell r="F2242">
            <v>660</v>
          </cell>
          <cell r="G2242">
            <v>660</v>
          </cell>
        </row>
        <row r="2243">
          <cell r="B2243" t="str">
            <v>LSANZ4892</v>
          </cell>
          <cell r="C2243" t="str">
            <v>20608-8575</v>
          </cell>
          <cell r="D2243" t="str">
            <v>WA520 0A</v>
          </cell>
          <cell r="E2243" t="str">
            <v>SB29B</v>
          </cell>
          <cell r="F2243">
            <v>520</v>
          </cell>
          <cell r="G2243">
            <v>1020</v>
          </cell>
        </row>
        <row r="2244">
          <cell r="B2244" t="str">
            <v>LSANZ4892</v>
          </cell>
          <cell r="C2244" t="str">
            <v>20608-8575</v>
          </cell>
          <cell r="D2244" t="str">
            <v>WA520 0A</v>
          </cell>
          <cell r="E2244" t="str">
            <v>SB29B</v>
          </cell>
          <cell r="F2244">
            <v>475</v>
          </cell>
        </row>
        <row r="2245">
          <cell r="B2245" t="str">
            <v>LSANZ4892</v>
          </cell>
          <cell r="C2245" t="str">
            <v>20608-8575</v>
          </cell>
          <cell r="D2245" t="str">
            <v>WA520 0A</v>
          </cell>
          <cell r="E2245" t="str">
            <v>SB29B</v>
          </cell>
          <cell r="F2245">
            <v>25</v>
          </cell>
        </row>
        <row r="2246">
          <cell r="B2246" t="str">
            <v>LSANZ4903</v>
          </cell>
          <cell r="C2246" t="str">
            <v>00520-0313</v>
          </cell>
          <cell r="D2246" t="str">
            <v>MA447 1A</v>
          </cell>
          <cell r="E2246" t="str">
            <v>TW11</v>
          </cell>
          <cell r="F2246">
            <v>310</v>
          </cell>
          <cell r="G2246">
            <v>310</v>
          </cell>
        </row>
        <row r="2248">
          <cell r="B2248" t="str">
            <v>LSANZ4891</v>
          </cell>
          <cell r="C2248" t="str">
            <v>20985-8575</v>
          </cell>
          <cell r="D2248" t="str">
            <v>WA476 1A</v>
          </cell>
          <cell r="E2248" t="str">
            <v>SB29</v>
          </cell>
          <cell r="F2248">
            <v>310</v>
          </cell>
          <cell r="G2248">
            <v>310</v>
          </cell>
        </row>
        <row r="2249">
          <cell r="B2249" t="str">
            <v>MUS2050</v>
          </cell>
          <cell r="C2249" t="str">
            <v>Bootcut 3173</v>
          </cell>
          <cell r="D2249" t="str">
            <v>MA506 0A</v>
          </cell>
          <cell r="E2249" t="str">
            <v>SP06</v>
          </cell>
          <cell r="F2249">
            <v>600</v>
          </cell>
          <cell r="G2249">
            <v>8093</v>
          </cell>
        </row>
        <row r="2250">
          <cell r="B2250" t="str">
            <v>MUS2050</v>
          </cell>
          <cell r="C2250" t="str">
            <v>Bootcut 3173</v>
          </cell>
          <cell r="D2250" t="str">
            <v>MA506 0A</v>
          </cell>
          <cell r="E2250" t="str">
            <v>SP06</v>
          </cell>
          <cell r="F2250">
            <v>600</v>
          </cell>
        </row>
        <row r="2251">
          <cell r="B2251" t="str">
            <v>MUS2050</v>
          </cell>
          <cell r="C2251" t="str">
            <v>Bootcut 3173</v>
          </cell>
          <cell r="D2251" t="str">
            <v>MA506 0A</v>
          </cell>
          <cell r="E2251" t="str">
            <v>SP06</v>
          </cell>
          <cell r="F2251">
            <v>600</v>
          </cell>
        </row>
        <row r="2252">
          <cell r="B2252" t="str">
            <v>MUS2050</v>
          </cell>
          <cell r="C2252" t="str">
            <v>Bootcut 3173</v>
          </cell>
          <cell r="D2252" t="str">
            <v>MA506 0A</v>
          </cell>
          <cell r="E2252" t="str">
            <v>SP06</v>
          </cell>
          <cell r="F2252">
            <v>600</v>
          </cell>
        </row>
        <row r="2253">
          <cell r="B2253" t="str">
            <v>MUS2050</v>
          </cell>
          <cell r="C2253" t="str">
            <v>Bootcut 3173</v>
          </cell>
          <cell r="D2253" t="str">
            <v>MA506 0A</v>
          </cell>
          <cell r="E2253" t="str">
            <v>SP06</v>
          </cell>
          <cell r="F2253">
            <v>600</v>
          </cell>
        </row>
        <row r="2254">
          <cell r="B2254" t="str">
            <v>MUS2050</v>
          </cell>
          <cell r="C2254" t="str">
            <v>Bootcut 3173</v>
          </cell>
          <cell r="D2254" t="str">
            <v>MA506 0A</v>
          </cell>
          <cell r="E2254" t="str">
            <v>SP06</v>
          </cell>
          <cell r="F2254">
            <v>600</v>
          </cell>
        </row>
        <row r="2255">
          <cell r="B2255" t="str">
            <v>MUS2050</v>
          </cell>
          <cell r="C2255" t="str">
            <v>Bootcut 3173</v>
          </cell>
          <cell r="D2255" t="str">
            <v>MA506 0A</v>
          </cell>
          <cell r="E2255" t="str">
            <v>SP06</v>
          </cell>
          <cell r="F2255">
            <v>600</v>
          </cell>
        </row>
        <row r="2256">
          <cell r="B2256" t="str">
            <v>MUS2050</v>
          </cell>
          <cell r="C2256" t="str">
            <v>Bootcut 3173</v>
          </cell>
          <cell r="D2256" t="str">
            <v>MA506 0A</v>
          </cell>
          <cell r="E2256" t="str">
            <v>SP06</v>
          </cell>
          <cell r="F2256">
            <v>540</v>
          </cell>
        </row>
        <row r="2257">
          <cell r="B2257" t="str">
            <v>MUS2050</v>
          </cell>
          <cell r="C2257" t="str">
            <v>Bootcut 3173</v>
          </cell>
          <cell r="D2257" t="str">
            <v>MA506 0A</v>
          </cell>
          <cell r="E2257" t="str">
            <v>SP06</v>
          </cell>
          <cell r="F2257">
            <v>540</v>
          </cell>
        </row>
        <row r="2259">
          <cell r="B2259" t="str">
            <v>LSE5148</v>
          </cell>
          <cell r="C2259" t="str">
            <v>70570-0602</v>
          </cell>
          <cell r="D2259" t="str">
            <v>JA508 0A</v>
          </cell>
          <cell r="E2259" t="str">
            <v>RW32</v>
          </cell>
          <cell r="F2259">
            <v>256</v>
          </cell>
          <cell r="G2259">
            <v>1224</v>
          </cell>
        </row>
        <row r="2260">
          <cell r="B2260" t="str">
            <v>LSE5148</v>
          </cell>
          <cell r="C2260" t="str">
            <v>70570-0602</v>
          </cell>
          <cell r="D2260" t="str">
            <v>JA508 0A</v>
          </cell>
          <cell r="E2260" t="str">
            <v>RW32</v>
          </cell>
          <cell r="F2260">
            <v>240</v>
          </cell>
        </row>
        <row r="2261">
          <cell r="B2261" t="str">
            <v>LSE5148</v>
          </cell>
          <cell r="C2261" t="str">
            <v>70570-0602</v>
          </cell>
          <cell r="D2261" t="str">
            <v>JA508 0A</v>
          </cell>
          <cell r="E2261" t="str">
            <v>RW32</v>
          </cell>
          <cell r="F2261">
            <v>240</v>
          </cell>
        </row>
        <row r="2262">
          <cell r="B2262" t="str">
            <v>LSE5148</v>
          </cell>
          <cell r="C2262" t="str">
            <v>70570-0602</v>
          </cell>
          <cell r="D2262" t="str">
            <v>JA508 0A</v>
          </cell>
          <cell r="E2262" t="str">
            <v>RW32</v>
          </cell>
          <cell r="F2262">
            <v>240</v>
          </cell>
        </row>
        <row r="2263">
          <cell r="B2263" t="str">
            <v>LSE5146</v>
          </cell>
          <cell r="C2263" t="str">
            <v>70570-0616</v>
          </cell>
          <cell r="D2263" t="str">
            <v>JA508 0A</v>
          </cell>
          <cell r="E2263" t="str">
            <v>SW49</v>
          </cell>
          <cell r="F2263">
            <v>240</v>
          </cell>
          <cell r="G2263">
            <v>1104</v>
          </cell>
        </row>
        <row r="2264">
          <cell r="B2264" t="str">
            <v>LSE5146</v>
          </cell>
          <cell r="C2264" t="str">
            <v>70570-0616</v>
          </cell>
          <cell r="D2264" t="str">
            <v>JA508 0A</v>
          </cell>
          <cell r="E2264" t="str">
            <v>SW49</v>
          </cell>
          <cell r="F2264">
            <v>240</v>
          </cell>
        </row>
        <row r="2265">
          <cell r="B2265" t="str">
            <v>LSE5146</v>
          </cell>
          <cell r="C2265" t="str">
            <v>70570-0616</v>
          </cell>
          <cell r="D2265" t="str">
            <v>JA508 0A</v>
          </cell>
          <cell r="E2265" t="str">
            <v>SW49</v>
          </cell>
          <cell r="F2265">
            <v>240</v>
          </cell>
        </row>
        <row r="2266">
          <cell r="B2266" t="str">
            <v>LSE5146</v>
          </cell>
          <cell r="C2266" t="str">
            <v>70570-0616</v>
          </cell>
          <cell r="D2266" t="str">
            <v>JA508 0A</v>
          </cell>
          <cell r="E2266" t="str">
            <v>SW49</v>
          </cell>
          <cell r="F2266">
            <v>320</v>
          </cell>
        </row>
        <row r="2267">
          <cell r="B2267" t="str">
            <v>LSE5146</v>
          </cell>
          <cell r="C2267" t="str">
            <v>70570-0616</v>
          </cell>
          <cell r="D2267" t="str">
            <v>JA508 0A</v>
          </cell>
          <cell r="E2267" t="str">
            <v>SW49</v>
          </cell>
          <cell r="F2267">
            <v>64</v>
          </cell>
        </row>
        <row r="2268">
          <cell r="B2268" t="str">
            <v>LSE5151</v>
          </cell>
          <cell r="C2268" t="str">
            <v>70570-0616</v>
          </cell>
          <cell r="D2268" t="str">
            <v>JA508 0A</v>
          </cell>
          <cell r="E2268" t="str">
            <v>SW49</v>
          </cell>
          <cell r="F2268">
            <v>240</v>
          </cell>
          <cell r="G2268">
            <v>1112</v>
          </cell>
        </row>
        <row r="2269">
          <cell r="B2269" t="str">
            <v>LSE5151</v>
          </cell>
          <cell r="C2269" t="str">
            <v>70570-0616</v>
          </cell>
          <cell r="D2269" t="str">
            <v>JA508 0A</v>
          </cell>
          <cell r="E2269" t="str">
            <v>SW49</v>
          </cell>
          <cell r="F2269">
            <v>256</v>
          </cell>
        </row>
        <row r="2270">
          <cell r="B2270" t="str">
            <v>LSE5151</v>
          </cell>
          <cell r="C2270" t="str">
            <v>70570-0616</v>
          </cell>
          <cell r="D2270" t="str">
            <v>JA508 0A</v>
          </cell>
          <cell r="E2270" t="str">
            <v>SW49</v>
          </cell>
          <cell r="F2270">
            <v>256</v>
          </cell>
        </row>
        <row r="2271">
          <cell r="B2271" t="str">
            <v>LSE5151</v>
          </cell>
          <cell r="C2271" t="str">
            <v>70570-0616</v>
          </cell>
          <cell r="D2271" t="str">
            <v>JA508 0A</v>
          </cell>
          <cell r="E2271" t="str">
            <v>SW49</v>
          </cell>
          <cell r="F2271">
            <v>240</v>
          </cell>
        </row>
        <row r="2272">
          <cell r="B2272" t="str">
            <v>LSE5151</v>
          </cell>
          <cell r="C2272" t="str">
            <v>70570-0616</v>
          </cell>
          <cell r="D2272" t="str">
            <v>JA508 0A</v>
          </cell>
          <cell r="E2272" t="str">
            <v>SW49</v>
          </cell>
          <cell r="F2272">
            <v>120</v>
          </cell>
        </row>
        <row r="2273">
          <cell r="B2273" t="str">
            <v>LSE5152</v>
          </cell>
          <cell r="C2273" t="str">
            <v>70570-0602</v>
          </cell>
          <cell r="D2273" t="str">
            <v>JA508 0A</v>
          </cell>
          <cell r="E2273" t="str">
            <v>RW32</v>
          </cell>
          <cell r="F2273">
            <v>240</v>
          </cell>
          <cell r="G2273">
            <v>368</v>
          </cell>
        </row>
        <row r="2274">
          <cell r="B2274" t="str">
            <v>LSE5152</v>
          </cell>
          <cell r="C2274" t="str">
            <v>70570-0602</v>
          </cell>
          <cell r="D2274" t="str">
            <v>JA508 0A</v>
          </cell>
          <cell r="E2274" t="str">
            <v>RW32</v>
          </cell>
          <cell r="F2274">
            <v>128</v>
          </cell>
        </row>
        <row r="2275">
          <cell r="B2275" t="str">
            <v>LSE5155</v>
          </cell>
          <cell r="C2275" t="str">
            <v>70570-0602</v>
          </cell>
          <cell r="D2275" t="str">
            <v>JA508 0A</v>
          </cell>
          <cell r="E2275" t="str">
            <v>RW32</v>
          </cell>
          <cell r="F2275">
            <v>256</v>
          </cell>
          <cell r="G2275">
            <v>526</v>
          </cell>
        </row>
        <row r="2276">
          <cell r="B2276" t="str">
            <v>LSE5155</v>
          </cell>
          <cell r="C2276" t="str">
            <v>70570-0602</v>
          </cell>
          <cell r="D2276" t="str">
            <v>JA508 0A</v>
          </cell>
          <cell r="E2276" t="str">
            <v>RW32</v>
          </cell>
          <cell r="F2276">
            <v>180</v>
          </cell>
        </row>
        <row r="2277">
          <cell r="B2277" t="str">
            <v>LSE5155</v>
          </cell>
          <cell r="C2277" t="str">
            <v>70570-0602</v>
          </cell>
          <cell r="D2277" t="str">
            <v>JA508 0A</v>
          </cell>
          <cell r="E2277" t="str">
            <v>RW32</v>
          </cell>
          <cell r="F2277">
            <v>90</v>
          </cell>
        </row>
        <row r="2278">
          <cell r="B2278" t="str">
            <v>LSE5154</v>
          </cell>
          <cell r="C2278" t="str">
            <v>70570-0616</v>
          </cell>
          <cell r="D2278" t="str">
            <v>JA508 0A</v>
          </cell>
          <cell r="E2278" t="str">
            <v>SW49</v>
          </cell>
          <cell r="F2278">
            <v>240</v>
          </cell>
          <cell r="G2278">
            <v>740</v>
          </cell>
        </row>
        <row r="2279">
          <cell r="B2279" t="str">
            <v>LSE5154</v>
          </cell>
          <cell r="C2279" t="str">
            <v>70570-0616</v>
          </cell>
          <cell r="D2279" t="str">
            <v>JA508 0A</v>
          </cell>
          <cell r="E2279" t="str">
            <v>SW49</v>
          </cell>
          <cell r="F2279">
            <v>256</v>
          </cell>
        </row>
        <row r="2280">
          <cell r="B2280" t="str">
            <v>LSE5154</v>
          </cell>
          <cell r="C2280" t="str">
            <v>70570-0616</v>
          </cell>
          <cell r="D2280" t="str">
            <v>JA508 0A</v>
          </cell>
          <cell r="E2280" t="str">
            <v>SW49</v>
          </cell>
          <cell r="F2280">
            <v>180</v>
          </cell>
        </row>
        <row r="2281">
          <cell r="B2281" t="str">
            <v>LSE5154</v>
          </cell>
          <cell r="C2281" t="str">
            <v>70570-0616</v>
          </cell>
          <cell r="D2281" t="str">
            <v>JA508 0A</v>
          </cell>
          <cell r="E2281" t="str">
            <v>SW49</v>
          </cell>
          <cell r="F2281">
            <v>64</v>
          </cell>
        </row>
        <row r="2282">
          <cell r="B2282" t="str">
            <v>LSE5182</v>
          </cell>
          <cell r="C2282" t="str">
            <v>70570-0616</v>
          </cell>
          <cell r="D2282" t="str">
            <v>JA508 0A</v>
          </cell>
          <cell r="E2282" t="str">
            <v>SW49</v>
          </cell>
          <cell r="F2282">
            <v>240</v>
          </cell>
          <cell r="G2282">
            <v>1232</v>
          </cell>
        </row>
        <row r="2283">
          <cell r="B2283" t="str">
            <v>LSE5182</v>
          </cell>
          <cell r="C2283" t="str">
            <v>70570-0616</v>
          </cell>
          <cell r="D2283" t="str">
            <v>JA508 0A</v>
          </cell>
          <cell r="E2283" t="str">
            <v>SW49</v>
          </cell>
          <cell r="F2283">
            <v>240</v>
          </cell>
        </row>
        <row r="2284">
          <cell r="B2284" t="str">
            <v>LSE5182</v>
          </cell>
          <cell r="C2284" t="str">
            <v>70570-0616</v>
          </cell>
          <cell r="D2284" t="str">
            <v>JA508 0A</v>
          </cell>
          <cell r="E2284" t="str">
            <v>SW49</v>
          </cell>
          <cell r="F2284">
            <v>256</v>
          </cell>
        </row>
        <row r="2285">
          <cell r="B2285" t="str">
            <v>LSE5182</v>
          </cell>
          <cell r="C2285" t="str">
            <v>70570-0616</v>
          </cell>
          <cell r="D2285" t="str">
            <v>JA508 0A</v>
          </cell>
          <cell r="E2285" t="str">
            <v>SW49</v>
          </cell>
          <cell r="F2285">
            <v>256</v>
          </cell>
        </row>
        <row r="2286">
          <cell r="B2286" t="str">
            <v>LSE5182</v>
          </cell>
          <cell r="C2286" t="str">
            <v>70570-0616</v>
          </cell>
          <cell r="D2286" t="str">
            <v>JA508 0A</v>
          </cell>
          <cell r="E2286" t="str">
            <v>SW49</v>
          </cell>
          <cell r="F2286">
            <v>180</v>
          </cell>
        </row>
        <row r="2287">
          <cell r="B2287" t="str">
            <v>LSE5182</v>
          </cell>
          <cell r="C2287" t="str">
            <v>70570-0616</v>
          </cell>
          <cell r="D2287" t="str">
            <v>JA508 0A</v>
          </cell>
          <cell r="E2287" t="str">
            <v>SW49</v>
          </cell>
          <cell r="F2287">
            <v>60</v>
          </cell>
        </row>
        <row r="2288">
          <cell r="B2288" t="str">
            <v>LSANZ4881A</v>
          </cell>
          <cell r="C2288" t="str">
            <v>664-8591</v>
          </cell>
          <cell r="D2288" t="str">
            <v>WA518 0A</v>
          </cell>
          <cell r="E2288" t="str">
            <v>SP11B</v>
          </cell>
          <cell r="F2288">
            <v>403</v>
          </cell>
          <cell r="G2288">
            <v>1336</v>
          </cell>
        </row>
        <row r="2289">
          <cell r="B2289" t="str">
            <v>LSANZ4881A</v>
          </cell>
          <cell r="C2289" t="str">
            <v>664-8591</v>
          </cell>
          <cell r="D2289" t="str">
            <v>WA518 0A</v>
          </cell>
          <cell r="E2289" t="str">
            <v>SP11B</v>
          </cell>
          <cell r="F2289">
            <v>128</v>
          </cell>
        </row>
        <row r="2290">
          <cell r="B2290" t="str">
            <v>LSANZ4881A</v>
          </cell>
          <cell r="C2290" t="str">
            <v>664-8591</v>
          </cell>
          <cell r="D2290" t="str">
            <v>WA518 0A</v>
          </cell>
          <cell r="E2290" t="str">
            <v>SP11B</v>
          </cell>
          <cell r="F2290">
            <v>12</v>
          </cell>
        </row>
        <row r="2291">
          <cell r="B2291" t="str">
            <v>LSANZ4894</v>
          </cell>
          <cell r="C2291" t="str">
            <v>20981-8575</v>
          </cell>
          <cell r="D2291" t="str">
            <v>WA521 0A</v>
          </cell>
          <cell r="E2291" t="str">
            <v>SB29C</v>
          </cell>
          <cell r="F2291">
            <v>40</v>
          </cell>
          <cell r="G2291">
            <v>1784</v>
          </cell>
        </row>
        <row r="2292">
          <cell r="B2292" t="str">
            <v>LSANZ4894</v>
          </cell>
          <cell r="C2292" t="str">
            <v>20981-8575</v>
          </cell>
          <cell r="D2292" t="str">
            <v>WA521 0A</v>
          </cell>
          <cell r="E2292" t="str">
            <v>SB29C</v>
          </cell>
          <cell r="F2292">
            <v>480</v>
          </cell>
        </row>
        <row r="2293">
          <cell r="B2293" t="str">
            <v>LSANZ4894</v>
          </cell>
          <cell r="C2293" t="str">
            <v>20981-8575</v>
          </cell>
          <cell r="D2293" t="str">
            <v>WA521 0A</v>
          </cell>
          <cell r="E2293" t="str">
            <v>SB29C</v>
          </cell>
          <cell r="F2293">
            <v>480</v>
          </cell>
        </row>
        <row r="2294">
          <cell r="B2294" t="str">
            <v>LSANZ4894</v>
          </cell>
          <cell r="C2294" t="str">
            <v>20981-8575</v>
          </cell>
          <cell r="D2294" t="str">
            <v>WA521 0A</v>
          </cell>
          <cell r="E2294" t="str">
            <v>SB29C</v>
          </cell>
          <cell r="F2294">
            <v>496</v>
          </cell>
        </row>
        <row r="2295">
          <cell r="B2295" t="str">
            <v>LSANZ4894</v>
          </cell>
          <cell r="C2295" t="str">
            <v>20981-8575</v>
          </cell>
          <cell r="D2295" t="str">
            <v>WA521 0A</v>
          </cell>
          <cell r="E2295" t="str">
            <v>SB29C</v>
          </cell>
          <cell r="F2295">
            <v>248</v>
          </cell>
        </row>
        <row r="2296">
          <cell r="B2296" t="str">
            <v>LSANZ4894</v>
          </cell>
          <cell r="C2296" t="str">
            <v>20981-8575</v>
          </cell>
          <cell r="D2296" t="str">
            <v>WA521 0A</v>
          </cell>
          <cell r="E2296" t="str">
            <v>SB29C</v>
          </cell>
          <cell r="F2296">
            <v>40</v>
          </cell>
        </row>
        <row r="2297">
          <cell r="B2297" t="str">
            <v>LSANZ4895</v>
          </cell>
          <cell r="C2297" t="str">
            <v>20981-8591</v>
          </cell>
          <cell r="D2297" t="str">
            <v>WA521 0A</v>
          </cell>
          <cell r="E2297" t="str">
            <v>SP11B</v>
          </cell>
          <cell r="F2297">
            <v>45</v>
          </cell>
          <cell r="G2297">
            <v>1383</v>
          </cell>
        </row>
        <row r="2298">
          <cell r="B2298" t="str">
            <v>LSANZ4895</v>
          </cell>
          <cell r="C2298" t="str">
            <v>20981-8591</v>
          </cell>
          <cell r="D2298" t="str">
            <v>WA521 0A</v>
          </cell>
          <cell r="E2298" t="str">
            <v>SP11B</v>
          </cell>
          <cell r="F2298">
            <v>420</v>
          </cell>
        </row>
        <row r="2299">
          <cell r="B2299" t="str">
            <v>LSANZ4895</v>
          </cell>
          <cell r="C2299" t="str">
            <v>20981-8591</v>
          </cell>
          <cell r="D2299" t="str">
            <v>WA521 0A</v>
          </cell>
          <cell r="E2299" t="str">
            <v>SP11B</v>
          </cell>
          <cell r="F2299">
            <v>434</v>
          </cell>
        </row>
        <row r="2300">
          <cell r="B2300" t="str">
            <v>CAR2275</v>
          </cell>
          <cell r="C2300" t="str">
            <v>710 PB</v>
          </cell>
          <cell r="D2300" t="str">
            <v>MB204 1B</v>
          </cell>
          <cell r="E2300" t="str">
            <v>SP12</v>
          </cell>
          <cell r="F2300">
            <v>120</v>
          </cell>
          <cell r="G2300">
            <v>6088</v>
          </cell>
        </row>
        <row r="2301">
          <cell r="B2301" t="str">
            <v>CAR2275</v>
          </cell>
          <cell r="C2301" t="str">
            <v>710 PB</v>
          </cell>
          <cell r="D2301" t="str">
            <v>MB204 1B</v>
          </cell>
          <cell r="E2301" t="str">
            <v>SP12</v>
          </cell>
          <cell r="F2301">
            <v>660</v>
          </cell>
        </row>
        <row r="2302">
          <cell r="B2302" t="str">
            <v>CAR2275</v>
          </cell>
          <cell r="C2302" t="str">
            <v>710 PB</v>
          </cell>
          <cell r="D2302" t="str">
            <v>MB204 1B</v>
          </cell>
          <cell r="E2302" t="str">
            <v>SP12</v>
          </cell>
          <cell r="F2302">
            <v>660</v>
          </cell>
        </row>
        <row r="2303">
          <cell r="B2303" t="str">
            <v>CAR2275</v>
          </cell>
          <cell r="C2303" t="str">
            <v>710 PB</v>
          </cell>
          <cell r="D2303" t="str">
            <v>MB204 1B</v>
          </cell>
          <cell r="E2303" t="str">
            <v>SP12</v>
          </cell>
          <cell r="F2303">
            <v>660</v>
          </cell>
        </row>
        <row r="2304">
          <cell r="B2304" t="str">
            <v>CAR2275</v>
          </cell>
          <cell r="C2304" t="str">
            <v>710 PB</v>
          </cell>
          <cell r="D2304" t="str">
            <v>MB204 1B</v>
          </cell>
          <cell r="E2304" t="str">
            <v>SP12</v>
          </cell>
          <cell r="F2304">
            <v>660</v>
          </cell>
        </row>
        <row r="2305">
          <cell r="B2305" t="str">
            <v>CAR2275</v>
          </cell>
          <cell r="C2305" t="str">
            <v>710 PB</v>
          </cell>
          <cell r="D2305" t="str">
            <v>MB204 1B</v>
          </cell>
          <cell r="E2305" t="str">
            <v>SP12</v>
          </cell>
          <cell r="F2305">
            <v>682</v>
          </cell>
        </row>
        <row r="2306">
          <cell r="B2306" t="str">
            <v>CAR2275</v>
          </cell>
          <cell r="C2306" t="str">
            <v>710 PB</v>
          </cell>
          <cell r="D2306" t="str">
            <v>MB204 1B</v>
          </cell>
          <cell r="E2306" t="str">
            <v>SP12</v>
          </cell>
          <cell r="F2306">
            <v>682</v>
          </cell>
        </row>
        <row r="2307">
          <cell r="B2307" t="str">
            <v>CAR2275</v>
          </cell>
          <cell r="C2307" t="str">
            <v>710 PB</v>
          </cell>
          <cell r="D2307" t="str">
            <v>MB204 1B</v>
          </cell>
          <cell r="E2307" t="str">
            <v>SP12</v>
          </cell>
          <cell r="F2307">
            <v>682</v>
          </cell>
        </row>
        <row r="2308">
          <cell r="B2308" t="str">
            <v>CAR2275</v>
          </cell>
          <cell r="C2308" t="str">
            <v>710 PB</v>
          </cell>
          <cell r="D2308" t="str">
            <v>MB204 1B</v>
          </cell>
          <cell r="E2308" t="str">
            <v>SP12</v>
          </cell>
          <cell r="F2308">
            <v>682</v>
          </cell>
        </row>
        <row r="2309">
          <cell r="B2309" t="str">
            <v>CAR2275</v>
          </cell>
          <cell r="C2309" t="str">
            <v>710 PB</v>
          </cell>
          <cell r="D2309" t="str">
            <v>MB204 1B</v>
          </cell>
          <cell r="E2309" t="str">
            <v>SP12</v>
          </cell>
          <cell r="F2309">
            <v>600</v>
          </cell>
        </row>
        <row r="2310">
          <cell r="B2310" t="str">
            <v>LSANZ4797</v>
          </cell>
          <cell r="C2310" t="str">
            <v>00504-0207</v>
          </cell>
          <cell r="D2310" t="str">
            <v>MA381 1A</v>
          </cell>
          <cell r="E2310" t="str">
            <v>SW58</v>
          </cell>
          <cell r="F2310">
            <v>660</v>
          </cell>
          <cell r="G2310">
            <v>6088</v>
          </cell>
        </row>
        <row r="2311">
          <cell r="B2311" t="str">
            <v>LSANZ4797</v>
          </cell>
          <cell r="C2311" t="str">
            <v>00504-0207</v>
          </cell>
          <cell r="D2311" t="str">
            <v>MA381 1A</v>
          </cell>
          <cell r="E2311" t="str">
            <v>SW58</v>
          </cell>
          <cell r="F2311">
            <v>660</v>
          </cell>
        </row>
        <row r="2312">
          <cell r="B2312" t="str">
            <v>LSANZ4797</v>
          </cell>
          <cell r="C2312" t="str">
            <v>00504-0207</v>
          </cell>
          <cell r="D2312" t="str">
            <v>MA381 1A</v>
          </cell>
          <cell r="E2312" t="str">
            <v>SW58</v>
          </cell>
          <cell r="F2312">
            <v>660</v>
          </cell>
        </row>
        <row r="2313">
          <cell r="B2313" t="str">
            <v>LSANZ4797</v>
          </cell>
          <cell r="C2313" t="str">
            <v>00504-0207</v>
          </cell>
          <cell r="D2313" t="str">
            <v>MA381 1A</v>
          </cell>
          <cell r="E2313" t="str">
            <v>SW58</v>
          </cell>
          <cell r="F2313">
            <v>660</v>
          </cell>
        </row>
        <row r="2314">
          <cell r="B2314" t="str">
            <v>LSANZ4797</v>
          </cell>
          <cell r="C2314" t="str">
            <v>00504-0207</v>
          </cell>
          <cell r="D2314" t="str">
            <v>MA381 1A</v>
          </cell>
          <cell r="E2314" t="str">
            <v>SW58</v>
          </cell>
          <cell r="F2314">
            <v>660</v>
          </cell>
        </row>
        <row r="2315">
          <cell r="B2315" t="str">
            <v>LSANZ4797</v>
          </cell>
          <cell r="C2315" t="str">
            <v>00504-0207</v>
          </cell>
          <cell r="D2315" t="str">
            <v>MA381 1A</v>
          </cell>
          <cell r="E2315" t="str">
            <v>SW58</v>
          </cell>
          <cell r="F2315">
            <v>660</v>
          </cell>
        </row>
        <row r="2316">
          <cell r="B2316" t="str">
            <v>LSANZ4797</v>
          </cell>
          <cell r="C2316" t="str">
            <v>00504-0207</v>
          </cell>
          <cell r="D2316" t="str">
            <v>MA381 1A</v>
          </cell>
          <cell r="E2316" t="str">
            <v>SW58</v>
          </cell>
          <cell r="F2316">
            <v>660</v>
          </cell>
        </row>
        <row r="2317">
          <cell r="B2317" t="str">
            <v>LSANZ4797</v>
          </cell>
          <cell r="C2317" t="str">
            <v>00504-0207</v>
          </cell>
          <cell r="D2317" t="str">
            <v>MA381 1A</v>
          </cell>
          <cell r="E2317" t="str">
            <v>SW58</v>
          </cell>
          <cell r="F2317">
            <v>390</v>
          </cell>
        </row>
        <row r="2318">
          <cell r="B2318" t="str">
            <v>LSANZ4835</v>
          </cell>
          <cell r="C2318" t="str">
            <v>00504-0207</v>
          </cell>
          <cell r="D2318" t="str">
            <v>MA381 1A</v>
          </cell>
          <cell r="E2318" t="str">
            <v>SW58</v>
          </cell>
          <cell r="F2318">
            <v>600</v>
          </cell>
          <cell r="G2318">
            <v>4800</v>
          </cell>
        </row>
        <row r="2319">
          <cell r="B2319" t="str">
            <v>LSANZ4835</v>
          </cell>
          <cell r="C2319" t="str">
            <v>00504-0207</v>
          </cell>
          <cell r="D2319" t="str">
            <v>MA381 1A</v>
          </cell>
          <cell r="E2319" t="str">
            <v>SW58</v>
          </cell>
          <cell r="F2319">
            <v>600</v>
          </cell>
        </row>
        <row r="2320">
          <cell r="B2320" t="str">
            <v>LSANZ4835</v>
          </cell>
          <cell r="C2320" t="str">
            <v>00504-0207</v>
          </cell>
          <cell r="D2320" t="str">
            <v>MA381 1A</v>
          </cell>
          <cell r="E2320" t="str">
            <v>SW58</v>
          </cell>
          <cell r="F2320">
            <v>600</v>
          </cell>
        </row>
        <row r="2321">
          <cell r="B2321" t="str">
            <v>LSANZ4835</v>
          </cell>
          <cell r="C2321" t="str">
            <v>00504-0207</v>
          </cell>
          <cell r="D2321" t="str">
            <v>MA381 1A</v>
          </cell>
          <cell r="E2321" t="str">
            <v>SW58</v>
          </cell>
          <cell r="F2321">
            <v>600</v>
          </cell>
        </row>
        <row r="2322">
          <cell r="B2322" t="str">
            <v>LSANZ4835</v>
          </cell>
          <cell r="C2322" t="str">
            <v>00504-0207</v>
          </cell>
          <cell r="D2322" t="str">
            <v>MA381 1A</v>
          </cell>
          <cell r="E2322" t="str">
            <v>SW58</v>
          </cell>
          <cell r="F2322">
            <v>600</v>
          </cell>
        </row>
        <row r="2323">
          <cell r="B2323" t="str">
            <v>LSANZ4835</v>
          </cell>
          <cell r="C2323" t="str">
            <v>00504-0207</v>
          </cell>
          <cell r="D2323" t="str">
            <v>MA381 1A</v>
          </cell>
          <cell r="E2323" t="str">
            <v>SW58</v>
          </cell>
          <cell r="F2323">
            <v>600</v>
          </cell>
        </row>
        <row r="2324">
          <cell r="B2324" t="str">
            <v>LSANZ4835</v>
          </cell>
          <cell r="C2324" t="str">
            <v>00504-0207</v>
          </cell>
          <cell r="D2324" t="str">
            <v>MA381 1A</v>
          </cell>
          <cell r="E2324" t="str">
            <v>SW58</v>
          </cell>
          <cell r="F2324">
            <v>600</v>
          </cell>
        </row>
        <row r="2325">
          <cell r="B2325" t="str">
            <v>LSANZ4835</v>
          </cell>
          <cell r="C2325" t="str">
            <v>00504-0207</v>
          </cell>
          <cell r="D2325" t="str">
            <v>MA381 1A</v>
          </cell>
          <cell r="E2325" t="str">
            <v>SW58</v>
          </cell>
          <cell r="F2325">
            <v>600</v>
          </cell>
        </row>
        <row r="2326">
          <cell r="B2326" t="str">
            <v>LSANZ4847</v>
          </cell>
          <cell r="C2326" t="str">
            <v>00504-0207</v>
          </cell>
          <cell r="D2326" t="str">
            <v>MA381 1A</v>
          </cell>
          <cell r="E2326" t="str">
            <v>SW58</v>
          </cell>
          <cell r="F2326">
            <v>660</v>
          </cell>
          <cell r="G2326">
            <v>5400</v>
          </cell>
        </row>
        <row r="2327">
          <cell r="B2327" t="str">
            <v>LSANZ4847</v>
          </cell>
          <cell r="C2327" t="str">
            <v>00504-0207</v>
          </cell>
          <cell r="D2327" t="str">
            <v>MA381 1A</v>
          </cell>
          <cell r="E2327" t="str">
            <v>SW58</v>
          </cell>
          <cell r="F2327">
            <v>660</v>
          </cell>
        </row>
        <row r="2328">
          <cell r="B2328" t="str">
            <v>LSANZ4847</v>
          </cell>
          <cell r="C2328" t="str">
            <v>00504-0207</v>
          </cell>
          <cell r="D2328" t="str">
            <v>MA381 1A</v>
          </cell>
          <cell r="E2328" t="str">
            <v>SW58</v>
          </cell>
          <cell r="F2328">
            <v>660</v>
          </cell>
        </row>
        <row r="2329">
          <cell r="B2329" t="str">
            <v>LSANZ4847</v>
          </cell>
          <cell r="C2329" t="str">
            <v>00504-0207</v>
          </cell>
          <cell r="D2329" t="str">
            <v>MA381 1A</v>
          </cell>
          <cell r="E2329" t="str">
            <v>SW58</v>
          </cell>
          <cell r="F2329">
            <v>660</v>
          </cell>
        </row>
        <row r="2330">
          <cell r="B2330" t="str">
            <v>LSANZ4847</v>
          </cell>
          <cell r="C2330" t="str">
            <v>00504-0207</v>
          </cell>
          <cell r="D2330" t="str">
            <v>MA381 1A</v>
          </cell>
          <cell r="E2330" t="str">
            <v>SW58</v>
          </cell>
          <cell r="F2330">
            <v>660</v>
          </cell>
        </row>
        <row r="2331">
          <cell r="B2331" t="str">
            <v>LSANZ4847</v>
          </cell>
          <cell r="C2331" t="str">
            <v>00504-0207</v>
          </cell>
          <cell r="D2331" t="str">
            <v>MA381 1A</v>
          </cell>
          <cell r="E2331" t="str">
            <v>SW58</v>
          </cell>
          <cell r="F2331">
            <v>720</v>
          </cell>
        </row>
        <row r="2332">
          <cell r="B2332" t="str">
            <v>LSANZ4847</v>
          </cell>
          <cell r="C2332" t="str">
            <v>00504-0207</v>
          </cell>
          <cell r="D2332" t="str">
            <v>MA381 1A</v>
          </cell>
          <cell r="E2332" t="str">
            <v>SW58</v>
          </cell>
          <cell r="F2332">
            <v>720</v>
          </cell>
        </row>
        <row r="2333">
          <cell r="B2333" t="str">
            <v>LSANZ4847</v>
          </cell>
          <cell r="C2333" t="str">
            <v>00504-0207</v>
          </cell>
          <cell r="D2333" t="str">
            <v>MA381 1A</v>
          </cell>
          <cell r="E2333" t="str">
            <v>SW58</v>
          </cell>
          <cell r="F2333">
            <v>660</v>
          </cell>
        </row>
        <row r="2334">
          <cell r="B2334" t="str">
            <v>LSANZ4873</v>
          </cell>
          <cell r="C2334" t="str">
            <v>00504-0207</v>
          </cell>
          <cell r="D2334" t="str">
            <v>MA381 1A</v>
          </cell>
          <cell r="E2334" t="str">
            <v>SW58</v>
          </cell>
          <cell r="F2334">
            <v>600</v>
          </cell>
          <cell r="G2334">
            <v>3600</v>
          </cell>
        </row>
        <row r="2335">
          <cell r="B2335" t="str">
            <v>LSANZ4873</v>
          </cell>
          <cell r="C2335" t="str">
            <v>00504-0207</v>
          </cell>
          <cell r="D2335" t="str">
            <v>MA381 1A</v>
          </cell>
          <cell r="E2335" t="str">
            <v>SW58</v>
          </cell>
          <cell r="F2335">
            <v>600</v>
          </cell>
        </row>
        <row r="2336">
          <cell r="B2336" t="str">
            <v>LSANZ4873</v>
          </cell>
          <cell r="C2336" t="str">
            <v>00504-0207</v>
          </cell>
          <cell r="D2336" t="str">
            <v>MA381 1A</v>
          </cell>
          <cell r="E2336" t="str">
            <v>SW58</v>
          </cell>
          <cell r="F2336">
            <v>600</v>
          </cell>
        </row>
        <row r="2337">
          <cell r="B2337" t="str">
            <v>LSANZ4873</v>
          </cell>
          <cell r="C2337" t="str">
            <v>00504-0207</v>
          </cell>
          <cell r="D2337" t="str">
            <v>MA381 1A</v>
          </cell>
          <cell r="E2337" t="str">
            <v>SW58</v>
          </cell>
          <cell r="F2337">
            <v>600</v>
          </cell>
        </row>
        <row r="2338">
          <cell r="B2338" t="str">
            <v>LSANZ4873</v>
          </cell>
          <cell r="C2338" t="str">
            <v>00504-0207</v>
          </cell>
          <cell r="D2338" t="str">
            <v>MA381 1A</v>
          </cell>
          <cell r="E2338" t="str">
            <v>SW58</v>
          </cell>
          <cell r="F2338">
            <v>600</v>
          </cell>
        </row>
        <row r="2339">
          <cell r="B2339" t="str">
            <v>LSANZ4873</v>
          </cell>
          <cell r="C2339" t="str">
            <v>00504-0207</v>
          </cell>
          <cell r="D2339" t="str">
            <v>MA381 1A</v>
          </cell>
          <cell r="E2339" t="str">
            <v>SW58</v>
          </cell>
          <cell r="F2339">
            <v>600</v>
          </cell>
        </row>
        <row r="2340">
          <cell r="B2340" t="str">
            <v>LSANZ4888</v>
          </cell>
          <cell r="C2340" t="str">
            <v>00504-0207</v>
          </cell>
          <cell r="D2340" t="str">
            <v>MA381 1A</v>
          </cell>
          <cell r="E2340" t="str">
            <v>SW58</v>
          </cell>
          <cell r="F2340">
            <v>660</v>
          </cell>
          <cell r="G2340">
            <v>5400</v>
          </cell>
        </row>
        <row r="2341">
          <cell r="B2341" t="str">
            <v>LSANZ4888</v>
          </cell>
          <cell r="C2341" t="str">
            <v>00504-0207</v>
          </cell>
          <cell r="D2341" t="str">
            <v>MA381 1A</v>
          </cell>
          <cell r="E2341" t="str">
            <v>SW58</v>
          </cell>
          <cell r="F2341">
            <v>660</v>
          </cell>
        </row>
        <row r="2342">
          <cell r="B2342" t="str">
            <v>LSANZ4888</v>
          </cell>
          <cell r="C2342" t="str">
            <v>00504-0207</v>
          </cell>
          <cell r="D2342" t="str">
            <v>MA381 1A</v>
          </cell>
          <cell r="E2342" t="str">
            <v>SW58</v>
          </cell>
          <cell r="F2342">
            <v>660</v>
          </cell>
        </row>
        <row r="2343">
          <cell r="B2343" t="str">
            <v>LSANZ4888</v>
          </cell>
          <cell r="C2343" t="str">
            <v>00504-0207</v>
          </cell>
          <cell r="D2343" t="str">
            <v>MA381 1A</v>
          </cell>
          <cell r="E2343" t="str">
            <v>SW58</v>
          </cell>
          <cell r="F2343">
            <v>660</v>
          </cell>
        </row>
        <row r="2345">
          <cell r="B2345" t="str">
            <v>MUS2060</v>
          </cell>
          <cell r="C2345" t="str">
            <v>111-715-511</v>
          </cell>
          <cell r="D2345" t="str">
            <v>MA444 0A</v>
          </cell>
          <cell r="E2345" t="str">
            <v>BW42</v>
          </cell>
          <cell r="F2345">
            <v>441</v>
          </cell>
          <cell r="G2345">
            <v>1234</v>
          </cell>
        </row>
        <row r="2346">
          <cell r="B2346" t="str">
            <v>MUS2060</v>
          </cell>
          <cell r="C2346" t="str">
            <v>111-715-511</v>
          </cell>
          <cell r="D2346" t="str">
            <v>MA444 0A</v>
          </cell>
          <cell r="E2346" t="str">
            <v>BW42</v>
          </cell>
          <cell r="F2346">
            <v>390</v>
          </cell>
        </row>
        <row r="2347">
          <cell r="B2347" t="str">
            <v>MUS2060</v>
          </cell>
          <cell r="C2347" t="str">
            <v>111-715-511</v>
          </cell>
          <cell r="D2347" t="str">
            <v>MA444 0A</v>
          </cell>
          <cell r="E2347" t="str">
            <v>BW42</v>
          </cell>
          <cell r="F2347">
            <v>403</v>
          </cell>
        </row>
        <row r="2348">
          <cell r="B2348" t="str">
            <v>MUS2055</v>
          </cell>
          <cell r="C2348" t="str">
            <v>111/715/533</v>
          </cell>
          <cell r="D2348" t="str">
            <v>MA444 0A</v>
          </cell>
          <cell r="E2348" t="str">
            <v>SW57</v>
          </cell>
          <cell r="F2348">
            <v>660</v>
          </cell>
          <cell r="G2348">
            <v>4878</v>
          </cell>
        </row>
        <row r="2349">
          <cell r="B2349" t="str">
            <v>MUS2055</v>
          </cell>
          <cell r="C2349" t="str">
            <v>111/715/533</v>
          </cell>
          <cell r="D2349" t="str">
            <v>MA444 0A</v>
          </cell>
          <cell r="E2349" t="str">
            <v>SW57</v>
          </cell>
          <cell r="F2349">
            <v>660</v>
          </cell>
        </row>
        <row r="2350">
          <cell r="B2350" t="str">
            <v>MUS2055</v>
          </cell>
          <cell r="C2350" t="str">
            <v>111/715/533</v>
          </cell>
          <cell r="D2350" t="str">
            <v>MA444 0A</v>
          </cell>
          <cell r="E2350" t="str">
            <v>SW57</v>
          </cell>
          <cell r="F2350">
            <v>682</v>
          </cell>
        </row>
        <row r="2351">
          <cell r="B2351" t="str">
            <v>MUS2055</v>
          </cell>
          <cell r="C2351" t="str">
            <v>111/715/533</v>
          </cell>
          <cell r="D2351" t="str">
            <v>MA444 0A</v>
          </cell>
          <cell r="E2351" t="str">
            <v>SW57</v>
          </cell>
          <cell r="F2351">
            <v>660</v>
          </cell>
        </row>
        <row r="2352">
          <cell r="B2352" t="str">
            <v>MUS2055</v>
          </cell>
          <cell r="C2352" t="str">
            <v>111/715/533</v>
          </cell>
          <cell r="D2352" t="str">
            <v>MA444 0A</v>
          </cell>
          <cell r="E2352" t="str">
            <v>SW57</v>
          </cell>
          <cell r="F2352">
            <v>682</v>
          </cell>
        </row>
        <row r="2353">
          <cell r="B2353" t="str">
            <v>MUS2055</v>
          </cell>
          <cell r="C2353" t="str">
            <v>111/715/533</v>
          </cell>
          <cell r="D2353" t="str">
            <v>MA444 0A</v>
          </cell>
          <cell r="E2353" t="str">
            <v>SW57</v>
          </cell>
          <cell r="F2353">
            <v>372</v>
          </cell>
        </row>
        <row r="2354">
          <cell r="B2354" t="str">
            <v>MUS2055</v>
          </cell>
          <cell r="C2354" t="str">
            <v>111/715/533</v>
          </cell>
          <cell r="D2354" t="str">
            <v>MA444 0A</v>
          </cell>
          <cell r="E2354" t="str">
            <v>SW57</v>
          </cell>
          <cell r="F2354">
            <v>252</v>
          </cell>
        </row>
        <row r="2355">
          <cell r="B2355" t="str">
            <v>MUS2055</v>
          </cell>
          <cell r="C2355" t="str">
            <v>111/715/533</v>
          </cell>
          <cell r="D2355" t="str">
            <v>MA444 0A</v>
          </cell>
          <cell r="E2355" t="str">
            <v>SW57</v>
          </cell>
          <cell r="F2355">
            <v>110</v>
          </cell>
        </row>
        <row r="2356">
          <cell r="B2356" t="str">
            <v>MUS2053</v>
          </cell>
          <cell r="C2356" t="str">
            <v>112/715/533</v>
          </cell>
          <cell r="D2356" t="str">
            <v>MA445 0A</v>
          </cell>
          <cell r="E2356" t="str">
            <v>SW57</v>
          </cell>
          <cell r="F2356">
            <v>720</v>
          </cell>
          <cell r="G2356">
            <v>2548</v>
          </cell>
        </row>
        <row r="2357">
          <cell r="B2357" t="str">
            <v>MUS2053</v>
          </cell>
          <cell r="C2357" t="str">
            <v>112/715/533</v>
          </cell>
          <cell r="D2357" t="str">
            <v>MA445 0A</v>
          </cell>
          <cell r="E2357" t="str">
            <v>SW57</v>
          </cell>
          <cell r="F2357">
            <v>744</v>
          </cell>
        </row>
        <row r="2358">
          <cell r="B2358" t="str">
            <v>MUS2053</v>
          </cell>
          <cell r="C2358" t="str">
            <v>112/715/533</v>
          </cell>
          <cell r="D2358" t="str">
            <v>MA445 0A</v>
          </cell>
          <cell r="E2358" t="str">
            <v>SW57</v>
          </cell>
          <cell r="F2358">
            <v>744</v>
          </cell>
        </row>
        <row r="2359">
          <cell r="B2359" t="str">
            <v>MUS2053</v>
          </cell>
          <cell r="C2359" t="str">
            <v>112/715/533</v>
          </cell>
          <cell r="D2359" t="str">
            <v>MA445 0A</v>
          </cell>
          <cell r="E2359" t="str">
            <v>SW57</v>
          </cell>
          <cell r="F2359">
            <v>240</v>
          </cell>
        </row>
        <row r="2360">
          <cell r="B2360" t="str">
            <v>MUS2053</v>
          </cell>
          <cell r="C2360" t="str">
            <v>112/715/533</v>
          </cell>
          <cell r="D2360" t="str">
            <v>MA445 0A</v>
          </cell>
          <cell r="E2360" t="str">
            <v>SW57</v>
          </cell>
          <cell r="F2360">
            <v>100</v>
          </cell>
        </row>
        <row r="2361">
          <cell r="B2361" t="str">
            <v>LSANZ4830 Re-Cut</v>
          </cell>
          <cell r="C2361" t="str">
            <v>00520-9495</v>
          </cell>
          <cell r="D2361" t="str">
            <v>MA447 1A</v>
          </cell>
          <cell r="E2361" t="str">
            <v>SP08</v>
          </cell>
          <cell r="F2361">
            <v>25</v>
          </cell>
        </row>
        <row r="2362">
          <cell r="B2362" t="str">
            <v>MUS2050</v>
          </cell>
          <cell r="C2362" t="str">
            <v>Bootcut 3173</v>
          </cell>
          <cell r="D2362" t="str">
            <v>MA506 0A</v>
          </cell>
          <cell r="E2362" t="str">
            <v>SP06</v>
          </cell>
          <cell r="F2362">
            <v>600</v>
          </cell>
          <cell r="G2362">
            <v>8093</v>
          </cell>
        </row>
        <row r="2363">
          <cell r="B2363" t="str">
            <v>MUS2050</v>
          </cell>
          <cell r="C2363" t="str">
            <v>Bootcut 3173</v>
          </cell>
          <cell r="D2363" t="str">
            <v>MA506 0A</v>
          </cell>
          <cell r="E2363" t="str">
            <v>SP06</v>
          </cell>
          <cell r="F2363">
            <v>600</v>
          </cell>
        </row>
        <row r="2364">
          <cell r="B2364" t="str">
            <v>MUS2050</v>
          </cell>
          <cell r="C2364" t="str">
            <v>Bootcut 3173</v>
          </cell>
          <cell r="D2364" t="str">
            <v>MA506 0A</v>
          </cell>
          <cell r="E2364" t="str">
            <v>SP06</v>
          </cell>
          <cell r="F2364">
            <v>600</v>
          </cell>
        </row>
        <row r="2365">
          <cell r="B2365" t="str">
            <v>MUS2050</v>
          </cell>
          <cell r="C2365" t="str">
            <v>Bootcut 3173</v>
          </cell>
          <cell r="D2365" t="str">
            <v>MA506 0A</v>
          </cell>
          <cell r="E2365" t="str">
            <v>SP06</v>
          </cell>
          <cell r="F2365">
            <v>600</v>
          </cell>
        </row>
        <row r="2366">
          <cell r="B2366" t="str">
            <v>MUS2050</v>
          </cell>
          <cell r="C2366" t="str">
            <v>Bootcut 3173</v>
          </cell>
          <cell r="D2366" t="str">
            <v>MA506 0A</v>
          </cell>
          <cell r="E2366" t="str">
            <v>SP06</v>
          </cell>
          <cell r="F2366">
            <v>600</v>
          </cell>
        </row>
        <row r="2367">
          <cell r="B2367" t="str">
            <v>MUS2050</v>
          </cell>
          <cell r="C2367" t="str">
            <v>Bootcut 3173</v>
          </cell>
          <cell r="D2367" t="str">
            <v>MA506 0A</v>
          </cell>
          <cell r="E2367" t="str">
            <v>SP06</v>
          </cell>
          <cell r="F2367">
            <v>540</v>
          </cell>
        </row>
        <row r="2368">
          <cell r="B2368" t="str">
            <v>MUS2050</v>
          </cell>
          <cell r="C2368" t="str">
            <v>Bootcut 3173</v>
          </cell>
          <cell r="D2368" t="str">
            <v>MA506 0A</v>
          </cell>
          <cell r="E2368" t="str">
            <v>SP06</v>
          </cell>
          <cell r="F2368">
            <v>540</v>
          </cell>
        </row>
        <row r="2369">
          <cell r="B2369" t="str">
            <v>MUS2050</v>
          </cell>
          <cell r="C2369" t="str">
            <v>Bootcut 3173</v>
          </cell>
          <cell r="D2369" t="str">
            <v>MA506 0A</v>
          </cell>
          <cell r="E2369" t="str">
            <v>SP06</v>
          </cell>
          <cell r="F2369">
            <v>540</v>
          </cell>
        </row>
        <row r="2370">
          <cell r="B2370" t="str">
            <v>WT0015</v>
          </cell>
          <cell r="C2370" t="str">
            <v>-</v>
          </cell>
          <cell r="D2370" t="str">
            <v>Fillers</v>
          </cell>
          <cell r="E2370" t="str">
            <v>Wash Trail</v>
          </cell>
          <cell r="F2370">
            <v>500</v>
          </cell>
        </row>
        <row r="2371">
          <cell r="B2371" t="str">
            <v>WT0015</v>
          </cell>
          <cell r="C2371" t="str">
            <v>-</v>
          </cell>
          <cell r="D2371" t="str">
            <v>Fillers</v>
          </cell>
          <cell r="E2371" t="str">
            <v>Wash Trail</v>
          </cell>
          <cell r="F2371">
            <v>500</v>
          </cell>
        </row>
        <row r="2372">
          <cell r="B2372" t="str">
            <v>WT0015</v>
          </cell>
          <cell r="C2372" t="str">
            <v>-</v>
          </cell>
          <cell r="D2372" t="str">
            <v>Fillers</v>
          </cell>
          <cell r="E2372" t="str">
            <v>Wash Trail</v>
          </cell>
          <cell r="F2372">
            <v>500</v>
          </cell>
        </row>
        <row r="2373">
          <cell r="B2373" t="str">
            <v>WT0015</v>
          </cell>
          <cell r="C2373" t="str">
            <v>-</v>
          </cell>
          <cell r="D2373" t="str">
            <v>Fillers</v>
          </cell>
          <cell r="E2373" t="str">
            <v>Wash Trail</v>
          </cell>
          <cell r="F2373">
            <v>500</v>
          </cell>
        </row>
        <row r="2374">
          <cell r="B2374" t="str">
            <v>WT0016</v>
          </cell>
          <cell r="C2374" t="str">
            <v>-</v>
          </cell>
          <cell r="D2374" t="str">
            <v>Fillers</v>
          </cell>
          <cell r="E2374" t="str">
            <v>Wash Trail</v>
          </cell>
          <cell r="F2374">
            <v>500</v>
          </cell>
        </row>
        <row r="2375">
          <cell r="B2375" t="str">
            <v>WT0016</v>
          </cell>
          <cell r="C2375" t="str">
            <v>-</v>
          </cell>
          <cell r="D2375" t="str">
            <v>Fillers</v>
          </cell>
          <cell r="E2375" t="str">
            <v>Wash Trail</v>
          </cell>
          <cell r="F2375">
            <v>500</v>
          </cell>
        </row>
        <row r="2376">
          <cell r="B2376" t="str">
            <v>WT0016</v>
          </cell>
          <cell r="C2376" t="str">
            <v>-</v>
          </cell>
          <cell r="D2376" t="str">
            <v>Fillers</v>
          </cell>
          <cell r="E2376" t="str">
            <v>Wash Trail</v>
          </cell>
          <cell r="F2376">
            <v>500</v>
          </cell>
        </row>
        <row r="2377">
          <cell r="B2377" t="str">
            <v>WT0016</v>
          </cell>
          <cell r="C2377" t="str">
            <v>-</v>
          </cell>
          <cell r="D2377" t="str">
            <v>Fillers</v>
          </cell>
          <cell r="E2377" t="str">
            <v>Wash Trail</v>
          </cell>
          <cell r="F2377">
            <v>500</v>
          </cell>
        </row>
        <row r="2378">
          <cell r="B2378" t="str">
            <v>WT0016</v>
          </cell>
          <cell r="C2378" t="str">
            <v>-</v>
          </cell>
          <cell r="D2378" t="str">
            <v>Fillers</v>
          </cell>
          <cell r="E2378" t="str">
            <v>Wash Trail</v>
          </cell>
          <cell r="F2378">
            <v>500</v>
          </cell>
        </row>
        <row r="2379">
          <cell r="B2379" t="str">
            <v>WT0016</v>
          </cell>
          <cell r="C2379" t="str">
            <v>-</v>
          </cell>
          <cell r="D2379" t="str">
            <v>Fillers</v>
          </cell>
          <cell r="E2379" t="str">
            <v>Wash Trail</v>
          </cell>
          <cell r="F2379">
            <v>500</v>
          </cell>
        </row>
        <row r="2380">
          <cell r="B2380" t="str">
            <v>WT0016</v>
          </cell>
          <cell r="C2380" t="str">
            <v>-</v>
          </cell>
          <cell r="D2380" t="str">
            <v>Fillers</v>
          </cell>
          <cell r="E2380" t="str">
            <v>Wash Trail</v>
          </cell>
          <cell r="F2380">
            <v>500</v>
          </cell>
        </row>
        <row r="2381">
          <cell r="B2381" t="str">
            <v>WT0016</v>
          </cell>
          <cell r="C2381" t="str">
            <v>-</v>
          </cell>
          <cell r="D2381" t="str">
            <v>Fillers</v>
          </cell>
          <cell r="E2381" t="str">
            <v>Wash Trail</v>
          </cell>
          <cell r="F2381">
            <v>500</v>
          </cell>
        </row>
        <row r="2382">
          <cell r="B2382" t="str">
            <v>MUS2050</v>
          </cell>
          <cell r="C2382" t="str">
            <v>Bootcut 3173</v>
          </cell>
          <cell r="D2382" t="str">
            <v>MA506 0A</v>
          </cell>
          <cell r="E2382" t="str">
            <v>SP06</v>
          </cell>
          <cell r="F2382">
            <v>540</v>
          </cell>
          <cell r="G2382">
            <v>8093</v>
          </cell>
        </row>
        <row r="2383">
          <cell r="B2383" t="str">
            <v>MUS2050</v>
          </cell>
          <cell r="C2383" t="str">
            <v>Bootcut 3173</v>
          </cell>
          <cell r="D2383" t="str">
            <v>MA506 0A</v>
          </cell>
          <cell r="E2383" t="str">
            <v>SP06</v>
          </cell>
          <cell r="F2383">
            <v>744</v>
          </cell>
        </row>
        <row r="2384">
          <cell r="B2384" t="str">
            <v>MUS2050</v>
          </cell>
          <cell r="C2384" t="str">
            <v>Bootcut 3173</v>
          </cell>
          <cell r="D2384" t="str">
            <v>MA506 0A</v>
          </cell>
          <cell r="E2384" t="str">
            <v>SP06</v>
          </cell>
          <cell r="F2384">
            <v>558</v>
          </cell>
        </row>
        <row r="2385">
          <cell r="B2385" t="str">
            <v>MUS2050</v>
          </cell>
          <cell r="C2385" t="str">
            <v>Bootcut 3173</v>
          </cell>
          <cell r="D2385" t="str">
            <v>MA506 0A</v>
          </cell>
          <cell r="E2385" t="str">
            <v>SP06</v>
          </cell>
          <cell r="F2385">
            <v>231</v>
          </cell>
        </row>
        <row r="2386">
          <cell r="B2386" t="str">
            <v>MUS2050</v>
          </cell>
          <cell r="C2386" t="str">
            <v>Bootcut 3173</v>
          </cell>
          <cell r="D2386" t="str">
            <v>MA506 0A</v>
          </cell>
          <cell r="E2386" t="str">
            <v>SP06</v>
          </cell>
          <cell r="F2386">
            <v>60</v>
          </cell>
        </row>
        <row r="2387">
          <cell r="B2387" t="str">
            <v>MUS2050</v>
          </cell>
          <cell r="C2387" t="str">
            <v>Bootcut 3173</v>
          </cell>
          <cell r="D2387" t="str">
            <v>MA506 0A</v>
          </cell>
          <cell r="E2387" t="str">
            <v>SP06</v>
          </cell>
          <cell r="F2387">
            <v>120</v>
          </cell>
        </row>
        <row r="2388">
          <cell r="B2388" t="str">
            <v>MUS2050</v>
          </cell>
          <cell r="C2388" t="str">
            <v>Bootcut 3173</v>
          </cell>
          <cell r="D2388" t="str">
            <v>MA506 0A</v>
          </cell>
          <cell r="E2388" t="str">
            <v>SP06</v>
          </cell>
          <cell r="F2388">
            <v>20</v>
          </cell>
        </row>
        <row r="2389">
          <cell r="B2389" t="str">
            <v>LSANZ4897</v>
          </cell>
          <cell r="C2389" t="str">
            <v>00704-0206</v>
          </cell>
          <cell r="D2389" t="str">
            <v>MO143 1B</v>
          </cell>
          <cell r="E2389" t="str">
            <v>BW27</v>
          </cell>
          <cell r="F2389">
            <v>600</v>
          </cell>
          <cell r="G2389">
            <v>600</v>
          </cell>
        </row>
        <row r="2390">
          <cell r="B2390" t="str">
            <v>LSANZ4898</v>
          </cell>
          <cell r="C2390" t="str">
            <v>00704-0207</v>
          </cell>
          <cell r="D2390" t="str">
            <v>MO143 1B</v>
          </cell>
          <cell r="E2390" t="str">
            <v>SW40</v>
          </cell>
          <cell r="F2390">
            <v>600</v>
          </cell>
          <cell r="G2390">
            <v>600</v>
          </cell>
        </row>
        <row r="2391">
          <cell r="B2391" t="str">
            <v>LSANZ4907</v>
          </cell>
          <cell r="C2391" t="str">
            <v>00704-0207</v>
          </cell>
          <cell r="D2391" t="str">
            <v>MO143 1B</v>
          </cell>
          <cell r="E2391" t="str">
            <v>SW40</v>
          </cell>
          <cell r="F2391">
            <v>600</v>
          </cell>
          <cell r="G2391">
            <v>600</v>
          </cell>
        </row>
        <row r="2392">
          <cell r="B2392" t="str">
            <v>LSANZ4899</v>
          </cell>
          <cell r="C2392" t="str">
            <v>43450-0276</v>
          </cell>
          <cell r="D2392" t="str">
            <v>WA421 1A</v>
          </cell>
          <cell r="E2392" t="str">
            <v>SB16</v>
          </cell>
          <cell r="F2392">
            <v>300</v>
          </cell>
          <cell r="G2392">
            <v>300</v>
          </cell>
        </row>
        <row r="2393">
          <cell r="B2393" t="str">
            <v>MUS2047</v>
          </cell>
          <cell r="C2393" t="str">
            <v>3169/719/533</v>
          </cell>
          <cell r="D2393" t="str">
            <v>MA516 0A</v>
          </cell>
          <cell r="E2393" t="str">
            <v>SW57</v>
          </cell>
          <cell r="F2393">
            <v>264</v>
          </cell>
          <cell r="G2393">
            <v>528</v>
          </cell>
        </row>
        <row r="2394">
          <cell r="B2394" t="str">
            <v>MUS2047</v>
          </cell>
          <cell r="C2394" t="str">
            <v>3169/719/533</v>
          </cell>
          <cell r="D2394" t="str">
            <v>MA516 0A</v>
          </cell>
          <cell r="E2394" t="str">
            <v>SW57</v>
          </cell>
          <cell r="F2394">
            <v>264</v>
          </cell>
        </row>
        <row r="2395">
          <cell r="B2395" t="str">
            <v>MUS2048</v>
          </cell>
          <cell r="C2395" t="str">
            <v>3101/719/533</v>
          </cell>
          <cell r="D2395" t="str">
            <v>MA437 1B</v>
          </cell>
          <cell r="E2395" t="str">
            <v>SW57</v>
          </cell>
          <cell r="F2395">
            <v>242</v>
          </cell>
          <cell r="G2395">
            <v>2548</v>
          </cell>
        </row>
        <row r="2396">
          <cell r="B2396" t="str">
            <v>MUS2048</v>
          </cell>
          <cell r="C2396" t="str">
            <v>3101/719/533</v>
          </cell>
          <cell r="D2396" t="str">
            <v>MA437 1B</v>
          </cell>
          <cell r="E2396" t="str">
            <v>SW57</v>
          </cell>
          <cell r="F2396">
            <v>242</v>
          </cell>
        </row>
        <row r="2398">
          <cell r="B2398" t="str">
            <v>LSANZ4845</v>
          </cell>
          <cell r="C2398" t="str">
            <v>RECUT</v>
          </cell>
          <cell r="D2398" t="str">
            <v>RECUT</v>
          </cell>
          <cell r="E2398" t="str">
            <v>TW11</v>
          </cell>
          <cell r="F2398">
            <v>504</v>
          </cell>
          <cell r="G2398">
            <v>5400</v>
          </cell>
        </row>
        <row r="2399">
          <cell r="B2399" t="str">
            <v>LSANZ-4830 Recut</v>
          </cell>
          <cell r="C2399" t="str">
            <v>00520-9495</v>
          </cell>
          <cell r="D2399" t="str">
            <v>MA447 1A</v>
          </cell>
          <cell r="E2399" t="str">
            <v>SP08</v>
          </cell>
          <cell r="F2399">
            <v>25</v>
          </cell>
        </row>
        <row r="2400">
          <cell r="B2400" t="str">
            <v>LSE5183</v>
          </cell>
          <cell r="C2400" t="str">
            <v>70570-0616</v>
          </cell>
          <cell r="D2400" t="str">
            <v>JA508 0A</v>
          </cell>
          <cell r="E2400" t="str">
            <v>SW49</v>
          </cell>
          <cell r="F2400">
            <v>240</v>
          </cell>
          <cell r="G2400">
            <v>1232</v>
          </cell>
        </row>
        <row r="2401">
          <cell r="B2401" t="str">
            <v>LSE5183</v>
          </cell>
          <cell r="C2401" t="str">
            <v>70570-0616</v>
          </cell>
          <cell r="D2401" t="str">
            <v>JA508 0A</v>
          </cell>
          <cell r="E2401" t="str">
            <v>SW49</v>
          </cell>
          <cell r="F2401">
            <v>240</v>
          </cell>
        </row>
        <row r="2402">
          <cell r="B2402" t="str">
            <v>LSE5183</v>
          </cell>
          <cell r="C2402" t="str">
            <v>70570-0616</v>
          </cell>
          <cell r="D2402" t="str">
            <v>JA508 0A</v>
          </cell>
          <cell r="E2402" t="str">
            <v>SW49</v>
          </cell>
          <cell r="F2402">
            <v>256</v>
          </cell>
        </row>
        <row r="2403">
          <cell r="B2403" t="str">
            <v>LSE5183</v>
          </cell>
          <cell r="C2403" t="str">
            <v>70570-0616</v>
          </cell>
          <cell r="D2403" t="str">
            <v>JA508 0A</v>
          </cell>
          <cell r="E2403" t="str">
            <v>SW49</v>
          </cell>
          <cell r="F2403">
            <v>256</v>
          </cell>
        </row>
        <row r="2404">
          <cell r="B2404" t="str">
            <v>LSE5183</v>
          </cell>
          <cell r="C2404" t="str">
            <v>70570-0616</v>
          </cell>
          <cell r="D2404" t="str">
            <v>JA508 0A</v>
          </cell>
          <cell r="E2404" t="str">
            <v>SW49</v>
          </cell>
          <cell r="F2404">
            <v>240</v>
          </cell>
        </row>
        <row r="2405">
          <cell r="B2405" t="str">
            <v>LSE5185</v>
          </cell>
          <cell r="C2405" t="str">
            <v>70570-0616</v>
          </cell>
          <cell r="D2405" t="str">
            <v>JA508 0A</v>
          </cell>
          <cell r="E2405" t="str">
            <v>SW49</v>
          </cell>
          <cell r="F2405">
            <v>256</v>
          </cell>
          <cell r="G2405">
            <v>1232</v>
          </cell>
        </row>
        <row r="2406">
          <cell r="B2406" t="str">
            <v>LSE5185</v>
          </cell>
          <cell r="C2406" t="str">
            <v>70570-0616</v>
          </cell>
          <cell r="D2406" t="str">
            <v>JA508 0A</v>
          </cell>
          <cell r="E2406" t="str">
            <v>SW49</v>
          </cell>
          <cell r="F2406">
            <v>256</v>
          </cell>
        </row>
        <row r="2407">
          <cell r="B2407" t="str">
            <v>LSE5185</v>
          </cell>
          <cell r="C2407" t="str">
            <v>70570-0616</v>
          </cell>
          <cell r="D2407" t="str">
            <v>JA508 0A</v>
          </cell>
          <cell r="E2407" t="str">
            <v>SW49</v>
          </cell>
          <cell r="F2407">
            <v>240</v>
          </cell>
        </row>
        <row r="2408">
          <cell r="B2408" t="str">
            <v>LSE5185</v>
          </cell>
          <cell r="C2408" t="str">
            <v>70570-0616</v>
          </cell>
          <cell r="D2408" t="str">
            <v>JA508 0A</v>
          </cell>
          <cell r="E2408" t="str">
            <v>SW49</v>
          </cell>
          <cell r="F2408">
            <v>240</v>
          </cell>
        </row>
        <row r="2409">
          <cell r="B2409" t="str">
            <v>LSE5185</v>
          </cell>
          <cell r="C2409" t="str">
            <v>70570-0616</v>
          </cell>
          <cell r="D2409" t="str">
            <v>JA508 0A</v>
          </cell>
          <cell r="E2409" t="str">
            <v>SW49</v>
          </cell>
          <cell r="F2409">
            <v>240</v>
          </cell>
        </row>
        <row r="2410">
          <cell r="B2410" t="str">
            <v>LSE5187</v>
          </cell>
          <cell r="C2410" t="str">
            <v>70570-0616</v>
          </cell>
          <cell r="D2410" t="str">
            <v>JA508 0A</v>
          </cell>
          <cell r="E2410" t="str">
            <v>SW49</v>
          </cell>
          <cell r="F2410">
            <v>240</v>
          </cell>
          <cell r="G2410">
            <v>976</v>
          </cell>
        </row>
        <row r="2411">
          <cell r="B2411" t="str">
            <v>LSE5187</v>
          </cell>
          <cell r="C2411" t="str">
            <v>70570-0616</v>
          </cell>
          <cell r="D2411" t="str">
            <v>JA508 0A</v>
          </cell>
          <cell r="E2411" t="str">
            <v>SW49</v>
          </cell>
          <cell r="F2411">
            <v>256</v>
          </cell>
        </row>
        <row r="2412">
          <cell r="B2412" t="str">
            <v>LSE5187</v>
          </cell>
          <cell r="C2412" t="str">
            <v>70570-0616</v>
          </cell>
          <cell r="D2412" t="str">
            <v>JA508 0A</v>
          </cell>
          <cell r="E2412" t="str">
            <v>SW49</v>
          </cell>
          <cell r="F2412">
            <v>240</v>
          </cell>
        </row>
        <row r="2413">
          <cell r="B2413" t="str">
            <v>LSE5187</v>
          </cell>
          <cell r="C2413" t="str">
            <v>70570-0616</v>
          </cell>
          <cell r="D2413" t="str">
            <v>JA508 0A</v>
          </cell>
          <cell r="E2413" t="str">
            <v>SW49</v>
          </cell>
          <cell r="F2413">
            <v>240</v>
          </cell>
        </row>
        <row r="2414">
          <cell r="B2414" t="str">
            <v>LSE5184</v>
          </cell>
          <cell r="C2414" t="str">
            <v>70570-0602</v>
          </cell>
          <cell r="D2414" t="str">
            <v>JA508 0A</v>
          </cell>
          <cell r="E2414" t="str">
            <v>RW32</v>
          </cell>
          <cell r="F2414">
            <v>240</v>
          </cell>
          <cell r="G2414">
            <v>1206</v>
          </cell>
        </row>
        <row r="2415">
          <cell r="B2415" t="str">
            <v>LSE5184</v>
          </cell>
          <cell r="C2415" t="str">
            <v>70570-0602</v>
          </cell>
          <cell r="D2415" t="str">
            <v>JA508 0A</v>
          </cell>
          <cell r="E2415" t="str">
            <v>RW32</v>
          </cell>
          <cell r="F2415">
            <v>240</v>
          </cell>
        </row>
        <row r="2416">
          <cell r="B2416" t="str">
            <v>LSE5184</v>
          </cell>
          <cell r="C2416" t="str">
            <v>70570-0602</v>
          </cell>
          <cell r="D2416" t="str">
            <v>JA508 0A</v>
          </cell>
          <cell r="E2416" t="str">
            <v>RW32</v>
          </cell>
          <cell r="F2416">
            <v>256</v>
          </cell>
        </row>
        <row r="2417">
          <cell r="B2417" t="str">
            <v>LSE5184</v>
          </cell>
          <cell r="C2417" t="str">
            <v>70570-0602</v>
          </cell>
          <cell r="D2417" t="str">
            <v>JA508 0A</v>
          </cell>
          <cell r="E2417" t="str">
            <v>RW32</v>
          </cell>
          <cell r="F2417">
            <v>320</v>
          </cell>
        </row>
        <row r="2418">
          <cell r="B2418" t="str">
            <v>LSE5184</v>
          </cell>
          <cell r="C2418" t="str">
            <v>70570-0602</v>
          </cell>
          <cell r="D2418" t="str">
            <v>JA508 0A</v>
          </cell>
          <cell r="E2418" t="str">
            <v>RW32</v>
          </cell>
          <cell r="F2418">
            <v>150</v>
          </cell>
        </row>
        <row r="2419">
          <cell r="B2419" t="str">
            <v>LSE5186</v>
          </cell>
          <cell r="C2419" t="str">
            <v>70570-0602</v>
          </cell>
          <cell r="D2419" t="str">
            <v>JA508 0A</v>
          </cell>
          <cell r="E2419" t="str">
            <v>RW32</v>
          </cell>
          <cell r="F2419">
            <v>240</v>
          </cell>
          <cell r="G2419">
            <v>1232</v>
          </cell>
        </row>
        <row r="2420">
          <cell r="B2420" t="str">
            <v>LSE5186</v>
          </cell>
          <cell r="C2420" t="str">
            <v>70570-0602</v>
          </cell>
          <cell r="D2420" t="str">
            <v>JA508 0A</v>
          </cell>
          <cell r="E2420" t="str">
            <v>RW32</v>
          </cell>
          <cell r="F2420">
            <v>240</v>
          </cell>
        </row>
        <row r="2421">
          <cell r="B2421" t="str">
            <v>LSE5186</v>
          </cell>
          <cell r="C2421" t="str">
            <v>70570-0602</v>
          </cell>
          <cell r="D2421" t="str">
            <v>JA508 0A</v>
          </cell>
          <cell r="E2421" t="str">
            <v>RW32</v>
          </cell>
          <cell r="F2421">
            <v>256</v>
          </cell>
        </row>
        <row r="2422">
          <cell r="B2422" t="str">
            <v>LSE5186</v>
          </cell>
          <cell r="C2422" t="str">
            <v>70570-0602</v>
          </cell>
          <cell r="D2422" t="str">
            <v>JA508 0A</v>
          </cell>
          <cell r="E2422" t="str">
            <v>RW32</v>
          </cell>
          <cell r="F2422">
            <v>256</v>
          </cell>
        </row>
        <row r="2423">
          <cell r="B2423" t="str">
            <v>LSE5186</v>
          </cell>
          <cell r="C2423" t="str">
            <v>70570-0602</v>
          </cell>
          <cell r="D2423" t="str">
            <v>JA508 0A</v>
          </cell>
          <cell r="E2423" t="str">
            <v>RW32</v>
          </cell>
          <cell r="F2423">
            <v>180</v>
          </cell>
        </row>
        <row r="2424">
          <cell r="B2424" t="str">
            <v>LSE5186</v>
          </cell>
          <cell r="C2424" t="str">
            <v>70570-0602</v>
          </cell>
          <cell r="D2424" t="str">
            <v>JA508 0A</v>
          </cell>
          <cell r="E2424" t="str">
            <v>RW32</v>
          </cell>
          <cell r="F2424">
            <v>60</v>
          </cell>
        </row>
        <row r="2425">
          <cell r="B2425" t="str">
            <v>LSE5188</v>
          </cell>
          <cell r="C2425" t="str">
            <v>70570-0602</v>
          </cell>
          <cell r="D2425" t="str">
            <v>JA508 0A</v>
          </cell>
          <cell r="E2425" t="str">
            <v>RW32</v>
          </cell>
          <cell r="F2425">
            <v>240</v>
          </cell>
          <cell r="G2425">
            <v>1232</v>
          </cell>
        </row>
        <row r="2426">
          <cell r="B2426" t="str">
            <v>LSE5188</v>
          </cell>
          <cell r="C2426" t="str">
            <v>70570-0602</v>
          </cell>
          <cell r="D2426" t="str">
            <v>JA508 0A</v>
          </cell>
          <cell r="E2426" t="str">
            <v>RW32</v>
          </cell>
          <cell r="F2426">
            <v>240</v>
          </cell>
        </row>
        <row r="2427">
          <cell r="B2427" t="str">
            <v>LSE5188</v>
          </cell>
          <cell r="C2427" t="str">
            <v>70570-0602</v>
          </cell>
          <cell r="D2427" t="str">
            <v>JA508 0A</v>
          </cell>
          <cell r="E2427" t="str">
            <v>RW32</v>
          </cell>
          <cell r="F2427">
            <v>256</v>
          </cell>
        </row>
        <row r="2428">
          <cell r="B2428" t="str">
            <v>LSE5188</v>
          </cell>
          <cell r="C2428" t="str">
            <v>70570-0602</v>
          </cell>
          <cell r="D2428" t="str">
            <v>JA508 0A</v>
          </cell>
          <cell r="E2428" t="str">
            <v>RW32</v>
          </cell>
          <cell r="F2428">
            <v>256</v>
          </cell>
        </row>
        <row r="2429">
          <cell r="B2429" t="str">
            <v>LSE5188</v>
          </cell>
          <cell r="C2429" t="str">
            <v>70570-0602</v>
          </cell>
          <cell r="D2429" t="str">
            <v>JA508 0A</v>
          </cell>
          <cell r="E2429" t="str">
            <v>RW32</v>
          </cell>
          <cell r="F2429">
            <v>180</v>
          </cell>
        </row>
        <row r="2430">
          <cell r="B2430" t="str">
            <v>LSE5188</v>
          </cell>
          <cell r="C2430" t="str">
            <v>70570-0602</v>
          </cell>
          <cell r="D2430" t="str">
            <v>JA508 0A</v>
          </cell>
          <cell r="E2430" t="str">
            <v>RW32</v>
          </cell>
          <cell r="F2430">
            <v>60</v>
          </cell>
        </row>
        <row r="2431">
          <cell r="B2431" t="str">
            <v>LSE5215</v>
          </cell>
          <cell r="C2431" t="str">
            <v>70570-0602</v>
          </cell>
          <cell r="D2431" t="str">
            <v>JA508 0A</v>
          </cell>
          <cell r="E2431" t="str">
            <v>RW32</v>
          </cell>
          <cell r="F2431">
            <v>240</v>
          </cell>
          <cell r="G2431">
            <v>1236</v>
          </cell>
        </row>
        <row r="2432">
          <cell r="B2432" t="str">
            <v>LSE5215</v>
          </cell>
          <cell r="C2432" t="str">
            <v>70570-0602</v>
          </cell>
          <cell r="D2432" t="str">
            <v>JA508 0A</v>
          </cell>
          <cell r="E2432" t="str">
            <v>RW32</v>
          </cell>
          <cell r="F2432">
            <v>240</v>
          </cell>
        </row>
        <row r="2433">
          <cell r="B2433" t="str">
            <v>LSE5215</v>
          </cell>
          <cell r="C2433" t="str">
            <v>70570-0602</v>
          </cell>
          <cell r="D2433" t="str">
            <v>JA508 0A</v>
          </cell>
          <cell r="E2433" t="str">
            <v>RW32</v>
          </cell>
          <cell r="F2433">
            <v>256</v>
          </cell>
        </row>
        <row r="2434">
          <cell r="B2434" t="str">
            <v>LSE5215</v>
          </cell>
          <cell r="C2434" t="str">
            <v>70570-0602</v>
          </cell>
          <cell r="D2434" t="str">
            <v>JA508 0A</v>
          </cell>
          <cell r="E2434" t="str">
            <v>RW32</v>
          </cell>
          <cell r="F2434">
            <v>256</v>
          </cell>
        </row>
        <row r="2435">
          <cell r="B2435" t="str">
            <v>LSE5215</v>
          </cell>
          <cell r="C2435" t="str">
            <v>70570-0602</v>
          </cell>
          <cell r="D2435" t="str">
            <v>JA508 0A</v>
          </cell>
          <cell r="E2435" t="str">
            <v>RW32</v>
          </cell>
          <cell r="F2435">
            <v>180</v>
          </cell>
        </row>
        <row r="2437">
          <cell r="B2437" t="str">
            <v>LSANZ4895</v>
          </cell>
          <cell r="C2437" t="str">
            <v>20981-8591</v>
          </cell>
          <cell r="D2437" t="str">
            <v>WA521 0A</v>
          </cell>
          <cell r="E2437" t="str">
            <v>SP11B</v>
          </cell>
          <cell r="F2437">
            <v>434</v>
          </cell>
          <cell r="G2437">
            <v>1383</v>
          </cell>
        </row>
        <row r="2438">
          <cell r="B2438" t="str">
            <v>LSANZ4895</v>
          </cell>
          <cell r="C2438" t="str">
            <v>20981-8591</v>
          </cell>
          <cell r="D2438" t="str">
            <v>WA521 0A</v>
          </cell>
          <cell r="E2438" t="str">
            <v>SP11B</v>
          </cell>
          <cell r="F2438">
            <v>50</v>
          </cell>
        </row>
        <row r="2439">
          <cell r="B2439" t="str">
            <v>LSPL2074</v>
          </cell>
          <cell r="C2439" t="str">
            <v>518-0502</v>
          </cell>
          <cell r="D2439" t="str">
            <v>MA479 0A</v>
          </cell>
          <cell r="E2439" t="str">
            <v>SW47</v>
          </cell>
          <cell r="F2439">
            <v>260</v>
          </cell>
          <cell r="G2439">
            <v>296</v>
          </cell>
        </row>
        <row r="2440">
          <cell r="B2440" t="str">
            <v>LSPL2074</v>
          </cell>
          <cell r="C2440" t="str">
            <v>518-0502</v>
          </cell>
          <cell r="D2440" t="str">
            <v>MA479 0A</v>
          </cell>
          <cell r="E2440" t="str">
            <v>SW47</v>
          </cell>
          <cell r="F2440">
            <v>36</v>
          </cell>
        </row>
        <row r="2441">
          <cell r="B2441" t="str">
            <v>LSPL2075</v>
          </cell>
          <cell r="C2441" t="str">
            <v>518-0208</v>
          </cell>
          <cell r="D2441" t="str">
            <v>MA479 0A</v>
          </cell>
          <cell r="E2441" t="str">
            <v>SW51</v>
          </cell>
          <cell r="F2441">
            <v>270</v>
          </cell>
          <cell r="G2441">
            <v>290</v>
          </cell>
        </row>
        <row r="2442">
          <cell r="B2442" t="str">
            <v>LSPL2075</v>
          </cell>
          <cell r="C2442" t="str">
            <v>518-0208</v>
          </cell>
          <cell r="D2442" t="str">
            <v>MA479 0A</v>
          </cell>
          <cell r="E2442" t="str">
            <v>SW51</v>
          </cell>
          <cell r="F2442">
            <v>20</v>
          </cell>
        </row>
        <row r="2443">
          <cell r="B2443" t="str">
            <v>LSPL2076</v>
          </cell>
          <cell r="C2443" t="str">
            <v>518-0203</v>
          </cell>
          <cell r="D2443" t="str">
            <v>MA479 0A</v>
          </cell>
          <cell r="E2443" t="str">
            <v>BW35</v>
          </cell>
          <cell r="F2443">
            <v>340</v>
          </cell>
          <cell r="G2443">
            <v>382</v>
          </cell>
        </row>
        <row r="2444">
          <cell r="B2444" t="str">
            <v>LSPL2076</v>
          </cell>
          <cell r="C2444" t="str">
            <v>518-0203</v>
          </cell>
          <cell r="D2444" t="str">
            <v>MA479 0A</v>
          </cell>
          <cell r="E2444" t="str">
            <v>BW35</v>
          </cell>
          <cell r="F2444">
            <v>30</v>
          </cell>
        </row>
        <row r="2445">
          <cell r="B2445" t="str">
            <v>LSPL2076</v>
          </cell>
          <cell r="C2445" t="str">
            <v>518-0203</v>
          </cell>
          <cell r="D2445" t="str">
            <v>MA479 0A</v>
          </cell>
          <cell r="E2445" t="str">
            <v>BW35</v>
          </cell>
          <cell r="F2445">
            <v>12</v>
          </cell>
        </row>
        <row r="2446">
          <cell r="B2446" t="str">
            <v>LSPL2078</v>
          </cell>
          <cell r="C2446" t="str">
            <v>506-0502</v>
          </cell>
          <cell r="D2446" t="str">
            <v>MA461 1B</v>
          </cell>
          <cell r="E2446" t="str">
            <v>SW47</v>
          </cell>
          <cell r="F2446">
            <v>480</v>
          </cell>
          <cell r="G2446">
            <v>562</v>
          </cell>
        </row>
        <row r="2447">
          <cell r="B2447" t="str">
            <v>LSPL2078</v>
          </cell>
          <cell r="C2447" t="str">
            <v>506-0502</v>
          </cell>
          <cell r="D2447" t="str">
            <v>MA461 1B</v>
          </cell>
          <cell r="E2447" t="str">
            <v>SW47</v>
          </cell>
          <cell r="F2447">
            <v>70</v>
          </cell>
        </row>
        <row r="2448">
          <cell r="B2448" t="str">
            <v>LSPL2078</v>
          </cell>
          <cell r="C2448" t="str">
            <v>506-0502</v>
          </cell>
          <cell r="D2448" t="str">
            <v>MA461 1B</v>
          </cell>
          <cell r="E2448" t="str">
            <v>SW47</v>
          </cell>
          <cell r="F2448">
            <v>12</v>
          </cell>
        </row>
        <row r="2449">
          <cell r="B2449" t="str">
            <v>LSPL2079</v>
          </cell>
          <cell r="C2449" t="str">
            <v>506-0208</v>
          </cell>
          <cell r="D2449" t="str">
            <v>MA461 1B</v>
          </cell>
          <cell r="E2449" t="str">
            <v>SW51</v>
          </cell>
          <cell r="F2449">
            <v>420</v>
          </cell>
          <cell r="G2449">
            <v>466</v>
          </cell>
        </row>
        <row r="2450">
          <cell r="B2450" t="str">
            <v>LSPL2079</v>
          </cell>
          <cell r="C2450" t="str">
            <v>506-0208</v>
          </cell>
          <cell r="D2450" t="str">
            <v>MA461 1B</v>
          </cell>
          <cell r="E2450" t="str">
            <v>SW51</v>
          </cell>
          <cell r="F2450">
            <v>40</v>
          </cell>
        </row>
        <row r="2451">
          <cell r="B2451" t="str">
            <v>LSPL2079</v>
          </cell>
          <cell r="C2451" t="str">
            <v>506-0208</v>
          </cell>
          <cell r="D2451" t="str">
            <v>MA461 1B</v>
          </cell>
          <cell r="E2451" t="str">
            <v>SW51</v>
          </cell>
          <cell r="F2451">
            <v>6</v>
          </cell>
        </row>
        <row r="2452">
          <cell r="B2452" t="str">
            <v>LSPL2080</v>
          </cell>
          <cell r="C2452" t="str">
            <v>506-0203</v>
          </cell>
          <cell r="D2452" t="str">
            <v>MA461 1B</v>
          </cell>
          <cell r="E2452" t="str">
            <v>BW35</v>
          </cell>
          <cell r="F2452">
            <v>660</v>
          </cell>
          <cell r="G2452">
            <v>770</v>
          </cell>
        </row>
        <row r="2453">
          <cell r="B2453" t="str">
            <v>LSPL2080</v>
          </cell>
          <cell r="C2453" t="str">
            <v>506-0203</v>
          </cell>
          <cell r="D2453" t="str">
            <v>MA461 1B</v>
          </cell>
          <cell r="E2453" t="str">
            <v>BW35</v>
          </cell>
          <cell r="F2453">
            <v>80</v>
          </cell>
        </row>
        <row r="2454">
          <cell r="B2454" t="str">
            <v>LSPL2080</v>
          </cell>
          <cell r="C2454" t="str">
            <v>506-0203</v>
          </cell>
          <cell r="D2454" t="str">
            <v>MA461 1B</v>
          </cell>
          <cell r="E2454" t="str">
            <v>BW35</v>
          </cell>
          <cell r="F2454">
            <v>24</v>
          </cell>
        </row>
        <row r="2455">
          <cell r="B2455" t="str">
            <v>LSPL2080</v>
          </cell>
          <cell r="C2455" t="str">
            <v>506-0203</v>
          </cell>
          <cell r="D2455" t="str">
            <v>MA461 1B</v>
          </cell>
          <cell r="E2455" t="str">
            <v>BW35</v>
          </cell>
          <cell r="F2455">
            <v>6</v>
          </cell>
        </row>
        <row r="2456">
          <cell r="B2456" t="str">
            <v>LSPL2082</v>
          </cell>
          <cell r="C2456" t="str">
            <v>511-0502</v>
          </cell>
          <cell r="D2456" t="str">
            <v>MA462 1B</v>
          </cell>
          <cell r="E2456" t="str">
            <v>SW47</v>
          </cell>
          <cell r="F2456">
            <v>120</v>
          </cell>
          <cell r="G2456">
            <v>770</v>
          </cell>
        </row>
        <row r="2457">
          <cell r="B2457" t="str">
            <v>LSPL2082</v>
          </cell>
          <cell r="C2457" t="str">
            <v>511-0502</v>
          </cell>
          <cell r="D2457" t="str">
            <v>MA462 1B</v>
          </cell>
          <cell r="E2457" t="str">
            <v>SW47</v>
          </cell>
          <cell r="F2457">
            <v>30</v>
          </cell>
        </row>
        <row r="2458">
          <cell r="B2458" t="str">
            <v>LSPL2082</v>
          </cell>
          <cell r="C2458" t="str">
            <v>511-0502</v>
          </cell>
          <cell r="D2458" t="str">
            <v>MA462 1B</v>
          </cell>
          <cell r="E2458" t="str">
            <v>SW47</v>
          </cell>
          <cell r="F2458">
            <v>15</v>
          </cell>
        </row>
        <row r="2459">
          <cell r="B2459" t="str">
            <v>LSPL2083</v>
          </cell>
          <cell r="C2459" t="str">
            <v>511-0208</v>
          </cell>
          <cell r="D2459" t="str">
            <v>MA462 1B</v>
          </cell>
          <cell r="E2459" t="str">
            <v>SW51</v>
          </cell>
          <cell r="F2459">
            <v>60</v>
          </cell>
          <cell r="G2459">
            <v>96</v>
          </cell>
        </row>
        <row r="2460">
          <cell r="B2460" t="str">
            <v>LSPL2083</v>
          </cell>
          <cell r="C2460" t="str">
            <v>511-0208</v>
          </cell>
          <cell r="D2460" t="str">
            <v>MA462 1B</v>
          </cell>
          <cell r="E2460" t="str">
            <v>SW51</v>
          </cell>
          <cell r="F2460">
            <v>28</v>
          </cell>
        </row>
        <row r="2461">
          <cell r="B2461" t="str">
            <v>LSPL2083</v>
          </cell>
          <cell r="C2461" t="str">
            <v>511-0208</v>
          </cell>
          <cell r="D2461" t="str">
            <v>MA462 1B</v>
          </cell>
          <cell r="E2461" t="str">
            <v>SW51</v>
          </cell>
          <cell r="F2461">
            <v>8</v>
          </cell>
        </row>
        <row r="2462">
          <cell r="B2462" t="str">
            <v>LSPL2084</v>
          </cell>
          <cell r="C2462" t="str">
            <v>511-0203</v>
          </cell>
          <cell r="D2462" t="str">
            <v>MA462 1B</v>
          </cell>
          <cell r="E2462" t="str">
            <v>BW35</v>
          </cell>
          <cell r="F2462">
            <v>62</v>
          </cell>
          <cell r="G2462">
            <v>139</v>
          </cell>
        </row>
        <row r="2463">
          <cell r="B2463" t="str">
            <v>LSPL2084</v>
          </cell>
          <cell r="C2463" t="str">
            <v>511-0203</v>
          </cell>
          <cell r="D2463" t="str">
            <v>MA462 1B</v>
          </cell>
          <cell r="E2463" t="str">
            <v>BW35</v>
          </cell>
          <cell r="F2463">
            <v>68</v>
          </cell>
        </row>
        <row r="2464">
          <cell r="B2464" t="str">
            <v>LSPL2084</v>
          </cell>
          <cell r="C2464" t="str">
            <v>511-0203</v>
          </cell>
          <cell r="D2464" t="str">
            <v>MA462 1B</v>
          </cell>
          <cell r="E2464" t="str">
            <v>BW35</v>
          </cell>
          <cell r="F2464">
            <v>9</v>
          </cell>
        </row>
        <row r="2465">
          <cell r="B2465" t="str">
            <v>LSPL2086</v>
          </cell>
          <cell r="C2465" t="str">
            <v>517-0502</v>
          </cell>
          <cell r="D2465" t="str">
            <v>MA463 1B</v>
          </cell>
          <cell r="E2465" t="str">
            <v>SW47</v>
          </cell>
          <cell r="F2465">
            <v>105</v>
          </cell>
          <cell r="G2465">
            <v>131</v>
          </cell>
        </row>
        <row r="2466">
          <cell r="B2466" t="str">
            <v>LSPL2086</v>
          </cell>
          <cell r="C2466" t="str">
            <v>517-0502</v>
          </cell>
          <cell r="D2466" t="str">
            <v>MA463 1B</v>
          </cell>
          <cell r="E2466" t="str">
            <v>SW47</v>
          </cell>
          <cell r="F2466">
            <v>25</v>
          </cell>
        </row>
        <row r="2467">
          <cell r="B2467" t="str">
            <v>LSPL2086</v>
          </cell>
          <cell r="C2467" t="str">
            <v>517-0502</v>
          </cell>
          <cell r="D2467" t="str">
            <v>MA463 1B</v>
          </cell>
          <cell r="E2467" t="str">
            <v>SW47</v>
          </cell>
          <cell r="F2467">
            <v>1</v>
          </cell>
        </row>
        <row r="2468">
          <cell r="B2468" t="str">
            <v>LSPL2087</v>
          </cell>
          <cell r="C2468" t="str">
            <v>517-0208</v>
          </cell>
          <cell r="D2468" t="str">
            <v>MA463 1B</v>
          </cell>
          <cell r="E2468" t="str">
            <v>SW51</v>
          </cell>
          <cell r="F2468">
            <v>120</v>
          </cell>
          <cell r="G2468">
            <v>145</v>
          </cell>
        </row>
        <row r="2469">
          <cell r="B2469" t="str">
            <v>LSPL2087</v>
          </cell>
          <cell r="C2469" t="str">
            <v>517-0208</v>
          </cell>
          <cell r="D2469" t="str">
            <v>MA463 1B</v>
          </cell>
          <cell r="E2469" t="str">
            <v>SW51</v>
          </cell>
          <cell r="F2469">
            <v>25</v>
          </cell>
        </row>
        <row r="2470">
          <cell r="B2470" t="str">
            <v>LSPL2088</v>
          </cell>
          <cell r="C2470" t="str">
            <v>517-0203</v>
          </cell>
          <cell r="D2470" t="str">
            <v>MA463 1B</v>
          </cell>
          <cell r="E2470" t="str">
            <v>BW35</v>
          </cell>
          <cell r="F2470">
            <v>100</v>
          </cell>
          <cell r="G2470">
            <v>118</v>
          </cell>
        </row>
        <row r="2471">
          <cell r="B2471" t="str">
            <v>LSPL2088</v>
          </cell>
          <cell r="C2471" t="str">
            <v>517-0203</v>
          </cell>
          <cell r="D2471" t="str">
            <v>MA463 1B</v>
          </cell>
          <cell r="E2471" t="str">
            <v>BW35</v>
          </cell>
          <cell r="F2471">
            <v>18</v>
          </cell>
        </row>
        <row r="2472">
          <cell r="B2472" t="str">
            <v>LSPL2089</v>
          </cell>
          <cell r="C2472" t="str">
            <v>517-B100</v>
          </cell>
          <cell r="D2472" t="str">
            <v>MB463 1B</v>
          </cell>
          <cell r="E2472" t="str">
            <v>RW23</v>
          </cell>
          <cell r="F2472">
            <v>76</v>
          </cell>
          <cell r="G2472">
            <v>151</v>
          </cell>
        </row>
        <row r="2473">
          <cell r="B2473" t="str">
            <v>LSPL2089</v>
          </cell>
          <cell r="C2473" t="str">
            <v>517-B100</v>
          </cell>
          <cell r="D2473" t="str">
            <v>MB463 1B</v>
          </cell>
          <cell r="E2473" t="str">
            <v>RW23</v>
          </cell>
          <cell r="F2473">
            <v>12</v>
          </cell>
        </row>
        <row r="2474">
          <cell r="B2474" t="str">
            <v>LSPL2085</v>
          </cell>
          <cell r="C2474" t="str">
            <v>511-B100</v>
          </cell>
          <cell r="D2474" t="str">
            <v>MB462 1B</v>
          </cell>
          <cell r="E2474" t="str">
            <v>RW23</v>
          </cell>
          <cell r="F2474">
            <v>100</v>
          </cell>
          <cell r="G2474">
            <v>173</v>
          </cell>
        </row>
        <row r="2475">
          <cell r="B2475" t="str">
            <v>LSPL2085</v>
          </cell>
          <cell r="C2475" t="str">
            <v>511-B100</v>
          </cell>
          <cell r="D2475" t="str">
            <v>MB462 1B</v>
          </cell>
          <cell r="E2475" t="str">
            <v>RW23</v>
          </cell>
          <cell r="F2475">
            <v>33</v>
          </cell>
        </row>
        <row r="2476">
          <cell r="B2476" t="str">
            <v>LSPL2085</v>
          </cell>
          <cell r="C2476" t="str">
            <v>511-B100</v>
          </cell>
          <cell r="D2476" t="str">
            <v>MB462 1B</v>
          </cell>
          <cell r="E2476" t="str">
            <v>RW23</v>
          </cell>
          <cell r="F2476">
            <v>14</v>
          </cell>
        </row>
        <row r="2477">
          <cell r="B2477" t="str">
            <v>LSPL2081</v>
          </cell>
          <cell r="C2477" t="str">
            <v>506-B100</v>
          </cell>
          <cell r="D2477" t="str">
            <v>MB461 1B</v>
          </cell>
          <cell r="E2477" t="str">
            <v>RW23</v>
          </cell>
          <cell r="F2477">
            <v>420</v>
          </cell>
          <cell r="G2477">
            <v>492</v>
          </cell>
        </row>
        <row r="2478">
          <cell r="B2478" t="str">
            <v>LSPL2081</v>
          </cell>
          <cell r="C2478" t="str">
            <v>506-B100</v>
          </cell>
          <cell r="D2478" t="str">
            <v>MB461 1B</v>
          </cell>
          <cell r="E2478" t="str">
            <v>RW23</v>
          </cell>
          <cell r="F2478">
            <v>27</v>
          </cell>
        </row>
        <row r="2479">
          <cell r="B2479" t="str">
            <v>LSPL2081</v>
          </cell>
          <cell r="C2479" t="str">
            <v>506-B100</v>
          </cell>
          <cell r="D2479" t="str">
            <v>MB461 1B</v>
          </cell>
          <cell r="E2479" t="str">
            <v>RW23</v>
          </cell>
          <cell r="F2479">
            <v>4</v>
          </cell>
        </row>
        <row r="2480">
          <cell r="B2480" t="str">
            <v>LSPL2077</v>
          </cell>
          <cell r="C2480" t="str">
            <v>518-B100</v>
          </cell>
          <cell r="D2480" t="str">
            <v>MB479 0A</v>
          </cell>
          <cell r="E2480" t="str">
            <v>RW23</v>
          </cell>
          <cell r="F2480">
            <v>261</v>
          </cell>
          <cell r="G2480">
            <v>339</v>
          </cell>
        </row>
        <row r="2481">
          <cell r="B2481" t="str">
            <v>LSPL2077</v>
          </cell>
          <cell r="C2481" t="str">
            <v>518-B100</v>
          </cell>
          <cell r="D2481" t="str">
            <v>MB479 0A</v>
          </cell>
          <cell r="E2481" t="str">
            <v>RW23</v>
          </cell>
          <cell r="F2481">
            <v>78</v>
          </cell>
        </row>
        <row r="2483">
          <cell r="B2483" t="str">
            <v>LSANZ4888</v>
          </cell>
          <cell r="C2483" t="str">
            <v>00504-0207</v>
          </cell>
          <cell r="D2483" t="str">
            <v>MA381 1A</v>
          </cell>
          <cell r="E2483" t="str">
            <v>SW58</v>
          </cell>
          <cell r="F2483">
            <v>660</v>
          </cell>
          <cell r="G2483">
            <v>5400</v>
          </cell>
        </row>
        <row r="2484">
          <cell r="B2484" t="str">
            <v>LSANZ4888</v>
          </cell>
          <cell r="C2484" t="str">
            <v>00504-0207</v>
          </cell>
          <cell r="D2484" t="str">
            <v>MA381 1A</v>
          </cell>
          <cell r="E2484" t="str">
            <v>SW58</v>
          </cell>
          <cell r="F2484">
            <v>720</v>
          </cell>
        </row>
        <row r="2485">
          <cell r="B2485" t="str">
            <v>LSANZ4888</v>
          </cell>
          <cell r="C2485" t="str">
            <v>00504-0207</v>
          </cell>
          <cell r="D2485" t="str">
            <v>MA381 1A</v>
          </cell>
          <cell r="E2485" t="str">
            <v>SW58</v>
          </cell>
          <cell r="F2485">
            <v>720</v>
          </cell>
        </row>
        <row r="2486">
          <cell r="B2486" t="str">
            <v>LSANZ4888</v>
          </cell>
          <cell r="C2486" t="str">
            <v>00504-0207</v>
          </cell>
          <cell r="D2486" t="str">
            <v>MA381 1A</v>
          </cell>
          <cell r="E2486" t="str">
            <v>SW58</v>
          </cell>
          <cell r="F2486">
            <v>660</v>
          </cell>
        </row>
        <row r="2487">
          <cell r="B2487" t="str">
            <v>LSANZ4896</v>
          </cell>
          <cell r="C2487" t="str">
            <v>00504-0207</v>
          </cell>
          <cell r="D2487" t="str">
            <v>MA381 1A</v>
          </cell>
          <cell r="E2487" t="str">
            <v>SW58</v>
          </cell>
          <cell r="F2487">
            <v>600</v>
          </cell>
          <cell r="G2487">
            <v>1200</v>
          </cell>
        </row>
        <row r="2488">
          <cell r="B2488" t="str">
            <v>LSANZ4896</v>
          </cell>
          <cell r="C2488" t="str">
            <v>00504-0207</v>
          </cell>
          <cell r="D2488" t="str">
            <v>MA381 1A</v>
          </cell>
          <cell r="E2488" t="str">
            <v>SW58</v>
          </cell>
          <cell r="F2488">
            <v>600</v>
          </cell>
        </row>
        <row r="2489">
          <cell r="B2489" t="str">
            <v>LSANZ4904</v>
          </cell>
          <cell r="C2489" t="str">
            <v>00504-0207</v>
          </cell>
          <cell r="D2489" t="str">
            <v>MA381 1A</v>
          </cell>
          <cell r="E2489" t="str">
            <v>SW58</v>
          </cell>
          <cell r="F2489">
            <v>660</v>
          </cell>
          <cell r="G2489">
            <v>4020</v>
          </cell>
        </row>
        <row r="2490">
          <cell r="B2490" t="str">
            <v>LSANZ4904</v>
          </cell>
          <cell r="C2490" t="str">
            <v>00504-0207</v>
          </cell>
          <cell r="D2490" t="str">
            <v>MA381 1A</v>
          </cell>
          <cell r="E2490" t="str">
            <v>SW58</v>
          </cell>
          <cell r="F2490">
            <v>660</v>
          </cell>
        </row>
        <row r="2491">
          <cell r="B2491" t="str">
            <v>LSANZ4904</v>
          </cell>
          <cell r="C2491" t="str">
            <v>00504-0207</v>
          </cell>
          <cell r="D2491" t="str">
            <v>MA381 1A</v>
          </cell>
          <cell r="E2491" t="str">
            <v>SW58</v>
          </cell>
          <cell r="F2491">
            <v>660</v>
          </cell>
        </row>
        <row r="2492">
          <cell r="B2492" t="str">
            <v>LSANZ4904</v>
          </cell>
          <cell r="C2492" t="str">
            <v>00504-0207</v>
          </cell>
          <cell r="D2492" t="str">
            <v>MA381 1A</v>
          </cell>
          <cell r="E2492" t="str">
            <v>SW58</v>
          </cell>
          <cell r="F2492">
            <v>660</v>
          </cell>
        </row>
        <row r="2493">
          <cell r="B2493" t="str">
            <v>LSANZ4904</v>
          </cell>
          <cell r="C2493" t="str">
            <v>00504-0207</v>
          </cell>
          <cell r="D2493" t="str">
            <v>MA381 1A</v>
          </cell>
          <cell r="E2493" t="str">
            <v>SW58</v>
          </cell>
          <cell r="F2493">
            <v>660</v>
          </cell>
        </row>
        <row r="2494">
          <cell r="B2494" t="str">
            <v>LSANZ4904</v>
          </cell>
          <cell r="C2494" t="str">
            <v>00504-0207</v>
          </cell>
          <cell r="D2494" t="str">
            <v>MA381 1A</v>
          </cell>
          <cell r="E2494" t="str">
            <v>SW58</v>
          </cell>
          <cell r="F2494">
            <v>720</v>
          </cell>
        </row>
        <row r="2495">
          <cell r="B2495" t="str">
            <v>LSANZ4905</v>
          </cell>
          <cell r="C2495" t="str">
            <v>00504-0208</v>
          </cell>
          <cell r="D2495" t="str">
            <v>MA381 1A</v>
          </cell>
          <cell r="E2495" t="str">
            <v>BW43</v>
          </cell>
          <cell r="F2495">
            <v>600</v>
          </cell>
          <cell r="G2495">
            <v>600</v>
          </cell>
        </row>
        <row r="2496">
          <cell r="B2496" t="str">
            <v>LSE5234</v>
          </cell>
          <cell r="C2496" t="str">
            <v>581-06-16</v>
          </cell>
          <cell r="D2496" t="str">
            <v>MA503 0A</v>
          </cell>
          <cell r="E2496" t="str">
            <v>SW49</v>
          </cell>
          <cell r="F2496">
            <v>660</v>
          </cell>
          <cell r="G2496">
            <v>1950</v>
          </cell>
        </row>
        <row r="2497">
          <cell r="B2497" t="str">
            <v>LSE5234</v>
          </cell>
          <cell r="C2497" t="str">
            <v>581-06-16</v>
          </cell>
          <cell r="D2497" t="str">
            <v>MA503 0A</v>
          </cell>
          <cell r="E2497" t="str">
            <v>SW49</v>
          </cell>
          <cell r="F2497">
            <v>660</v>
          </cell>
        </row>
        <row r="2498">
          <cell r="B2498" t="str">
            <v>LSE5234</v>
          </cell>
          <cell r="C2498" t="str">
            <v>581-06-16</v>
          </cell>
          <cell r="D2498" t="str">
            <v>MA503 0A</v>
          </cell>
          <cell r="E2498" t="str">
            <v>SW49</v>
          </cell>
          <cell r="F2498">
            <v>630</v>
          </cell>
        </row>
        <row r="2499">
          <cell r="B2499" t="str">
            <v>LSE5235</v>
          </cell>
          <cell r="C2499" t="str">
            <v>581-06-02</v>
          </cell>
          <cell r="D2499" t="str">
            <v>MA503 0A</v>
          </cell>
          <cell r="E2499" t="str">
            <v>RW32</v>
          </cell>
          <cell r="F2499">
            <v>660</v>
          </cell>
          <cell r="G2499">
            <v>660</v>
          </cell>
        </row>
        <row r="2500">
          <cell r="B2500" t="str">
            <v>LSE5241</v>
          </cell>
          <cell r="C2500" t="str">
            <v>581-06-02</v>
          </cell>
          <cell r="D2500" t="str">
            <v>MA503 0A</v>
          </cell>
          <cell r="E2500" t="str">
            <v>RW32</v>
          </cell>
          <cell r="F2500">
            <v>660</v>
          </cell>
          <cell r="G2500">
            <v>660</v>
          </cell>
        </row>
        <row r="2501">
          <cell r="B2501" t="str">
            <v>LSE5240</v>
          </cell>
          <cell r="C2501" t="str">
            <v>581-06-16</v>
          </cell>
          <cell r="D2501" t="str">
            <v>MA503 0A</v>
          </cell>
          <cell r="E2501" t="str">
            <v>SW49</v>
          </cell>
          <cell r="F2501">
            <v>660</v>
          </cell>
          <cell r="G2501">
            <v>1980</v>
          </cell>
        </row>
        <row r="2502">
          <cell r="B2502" t="str">
            <v>LSE5240</v>
          </cell>
          <cell r="C2502" t="str">
            <v>581-06-16</v>
          </cell>
          <cell r="D2502" t="str">
            <v>MA503 0A</v>
          </cell>
          <cell r="E2502" t="str">
            <v>SW49</v>
          </cell>
          <cell r="F2502">
            <v>660</v>
          </cell>
        </row>
        <row r="2503">
          <cell r="B2503" t="str">
            <v>LSE5240</v>
          </cell>
          <cell r="C2503" t="str">
            <v>581-06-16</v>
          </cell>
          <cell r="D2503" t="str">
            <v>MA503 0A</v>
          </cell>
          <cell r="E2503" t="str">
            <v>SW49</v>
          </cell>
          <cell r="F2503">
            <v>660</v>
          </cell>
        </row>
        <row r="2504">
          <cell r="B2504" t="str">
            <v>LSE5244</v>
          </cell>
          <cell r="C2504" t="str">
            <v>581-06-16</v>
          </cell>
          <cell r="D2504" t="str">
            <v>MA503 0A</v>
          </cell>
          <cell r="E2504" t="str">
            <v>SW49</v>
          </cell>
          <cell r="F2504">
            <v>660</v>
          </cell>
          <cell r="G2504">
            <v>660</v>
          </cell>
        </row>
        <row r="2505">
          <cell r="B2505" t="str">
            <v>LSE5246</v>
          </cell>
          <cell r="C2505" t="str">
            <v>581-06-16</v>
          </cell>
          <cell r="D2505" t="str">
            <v>MA503 0A</v>
          </cell>
          <cell r="E2505" t="str">
            <v>SW49</v>
          </cell>
          <cell r="F2505">
            <v>660</v>
          </cell>
          <cell r="G2505">
            <v>660</v>
          </cell>
        </row>
        <row r="2506">
          <cell r="B2506" t="str">
            <v>LSE5237</v>
          </cell>
          <cell r="C2506" t="str">
            <v>581-06-16</v>
          </cell>
          <cell r="D2506" t="str">
            <v>MA503 0A</v>
          </cell>
          <cell r="E2506" t="str">
            <v>SW49</v>
          </cell>
          <cell r="F2506">
            <v>660</v>
          </cell>
          <cell r="G2506">
            <v>660</v>
          </cell>
        </row>
        <row r="2507">
          <cell r="B2507" t="str">
            <v>LSE5238</v>
          </cell>
          <cell r="C2507" t="str">
            <v>581-06-02</v>
          </cell>
          <cell r="D2507" t="str">
            <v>MA503 0A</v>
          </cell>
          <cell r="E2507" t="str">
            <v>RW32</v>
          </cell>
          <cell r="F2507">
            <v>660</v>
          </cell>
          <cell r="G2507">
            <v>1320</v>
          </cell>
        </row>
        <row r="2508">
          <cell r="B2508" t="str">
            <v>LSE5238</v>
          </cell>
          <cell r="C2508" t="str">
            <v>581-06-02</v>
          </cell>
          <cell r="D2508" t="str">
            <v>MA503 0A</v>
          </cell>
          <cell r="E2508" t="str">
            <v>RW32</v>
          </cell>
          <cell r="F2508">
            <v>660</v>
          </cell>
        </row>
        <row r="2509">
          <cell r="B2509" t="str">
            <v>LSE5231</v>
          </cell>
          <cell r="C2509" t="str">
            <v>581-06-16</v>
          </cell>
          <cell r="D2509" t="str">
            <v>MA503 0A</v>
          </cell>
          <cell r="E2509" t="str">
            <v>SW49</v>
          </cell>
          <cell r="F2509">
            <v>660</v>
          </cell>
          <cell r="G2509">
            <v>660</v>
          </cell>
        </row>
        <row r="2510">
          <cell r="B2510" t="str">
            <v>LSE5247</v>
          </cell>
          <cell r="C2510" t="str">
            <v>521-02-76</v>
          </cell>
          <cell r="D2510" t="str">
            <v>MA362 1A</v>
          </cell>
          <cell r="E2510" t="str">
            <v>SB16</v>
          </cell>
          <cell r="F2510">
            <v>660</v>
          </cell>
          <cell r="G2510">
            <v>1320</v>
          </cell>
        </row>
        <row r="2511">
          <cell r="B2511" t="str">
            <v>LSE5247</v>
          </cell>
          <cell r="C2511" t="str">
            <v>521-02-76</v>
          </cell>
          <cell r="D2511" t="str">
            <v>MA362 1A</v>
          </cell>
          <cell r="E2511" t="str">
            <v>SB16</v>
          </cell>
          <cell r="F2511">
            <v>660</v>
          </cell>
        </row>
        <row r="2512">
          <cell r="B2512" t="str">
            <v>LSANZ4835</v>
          </cell>
          <cell r="C2512" t="str">
            <v>504-02-07</v>
          </cell>
          <cell r="D2512" t="str">
            <v>MA381 1A</v>
          </cell>
          <cell r="E2512" t="str">
            <v>SW58</v>
          </cell>
          <cell r="F2512">
            <v>104</v>
          </cell>
        </row>
        <row r="2513">
          <cell r="B2513" t="str">
            <v>LSE5239</v>
          </cell>
          <cell r="C2513" t="str">
            <v>582-06-16</v>
          </cell>
          <cell r="D2513" t="str">
            <v>MA473 0B</v>
          </cell>
          <cell r="E2513" t="str">
            <v>SW49</v>
          </cell>
          <cell r="F2513">
            <v>660</v>
          </cell>
          <cell r="G2513">
            <v>1320</v>
          </cell>
        </row>
        <row r="2514">
          <cell r="B2514" t="str">
            <v>LSE5239</v>
          </cell>
          <cell r="C2514" t="str">
            <v>582-06-16</v>
          </cell>
          <cell r="D2514" t="str">
            <v>MA473 0B</v>
          </cell>
          <cell r="E2514" t="str">
            <v>SW49</v>
          </cell>
          <cell r="F2514">
            <v>660</v>
          </cell>
        </row>
        <row r="2515">
          <cell r="B2515" t="str">
            <v>LSE5242</v>
          </cell>
          <cell r="C2515" t="str">
            <v>582-06-16</v>
          </cell>
          <cell r="D2515" t="str">
            <v>MA473 0B</v>
          </cell>
          <cell r="E2515" t="str">
            <v>SW49</v>
          </cell>
          <cell r="F2515">
            <v>660</v>
          </cell>
          <cell r="G2515">
            <v>660</v>
          </cell>
        </row>
        <row r="2516">
          <cell r="B2516" t="str">
            <v>LSE5243</v>
          </cell>
          <cell r="C2516" t="str">
            <v>582-06-02</v>
          </cell>
          <cell r="D2516" t="str">
            <v>MA473 0B</v>
          </cell>
          <cell r="E2516" t="str">
            <v>RW32</v>
          </cell>
          <cell r="F2516">
            <v>660</v>
          </cell>
          <cell r="G2516">
            <v>1320</v>
          </cell>
        </row>
        <row r="2517">
          <cell r="B2517" t="str">
            <v>LSE5243</v>
          </cell>
          <cell r="C2517" t="str">
            <v>582-06-02</v>
          </cell>
          <cell r="D2517" t="str">
            <v>MA473 0B</v>
          </cell>
          <cell r="E2517" t="str">
            <v>RW32</v>
          </cell>
          <cell r="F2517">
            <v>660</v>
          </cell>
        </row>
        <row r="2518">
          <cell r="B2518" t="str">
            <v>LSE5245</v>
          </cell>
          <cell r="C2518" t="str">
            <v>582-06-16</v>
          </cell>
          <cell r="D2518" t="str">
            <v>MA473 0B</v>
          </cell>
          <cell r="E2518" t="str">
            <v>SW49</v>
          </cell>
          <cell r="F2518">
            <v>660</v>
          </cell>
          <cell r="G2518">
            <v>660</v>
          </cell>
        </row>
        <row r="2519">
          <cell r="B2519" t="str">
            <v>LSE5257</v>
          </cell>
          <cell r="C2519" t="str">
            <v>582-06-16</v>
          </cell>
          <cell r="D2519" t="str">
            <v>MA473 0B</v>
          </cell>
          <cell r="E2519" t="str">
            <v>SW49</v>
          </cell>
          <cell r="F2519">
            <v>660</v>
          </cell>
          <cell r="G2519">
            <v>2640</v>
          </cell>
        </row>
        <row r="2520">
          <cell r="B2520" t="str">
            <v>LSE5257</v>
          </cell>
          <cell r="C2520" t="str">
            <v>582-06-16</v>
          </cell>
          <cell r="D2520" t="str">
            <v>MA473 0B</v>
          </cell>
          <cell r="E2520" t="str">
            <v>SW49</v>
          </cell>
          <cell r="F2520">
            <v>660</v>
          </cell>
        </row>
        <row r="2521">
          <cell r="B2521" t="str">
            <v>LSE5257</v>
          </cell>
          <cell r="C2521" t="str">
            <v>582-06-16</v>
          </cell>
          <cell r="D2521" t="str">
            <v>MA473 0B</v>
          </cell>
          <cell r="E2521" t="str">
            <v>SW49</v>
          </cell>
          <cell r="F2521">
            <v>660</v>
          </cell>
        </row>
        <row r="2522">
          <cell r="B2522" t="str">
            <v>LSE5257</v>
          </cell>
          <cell r="C2522" t="str">
            <v>582-06-16</v>
          </cell>
          <cell r="D2522" t="str">
            <v>MA473 0B</v>
          </cell>
          <cell r="E2522" t="str">
            <v>SW49</v>
          </cell>
          <cell r="F2522">
            <v>660</v>
          </cell>
        </row>
        <row r="2523">
          <cell r="B2523" t="str">
            <v>LSE5256</v>
          </cell>
          <cell r="C2523" t="str">
            <v>582-06-02</v>
          </cell>
          <cell r="D2523" t="str">
            <v>MA473 0B</v>
          </cell>
          <cell r="E2523" t="str">
            <v>RW32</v>
          </cell>
          <cell r="F2523">
            <v>660</v>
          </cell>
          <cell r="G2523">
            <v>1980</v>
          </cell>
        </row>
        <row r="2524">
          <cell r="B2524" t="str">
            <v>LSE5256</v>
          </cell>
          <cell r="C2524" t="str">
            <v>582-06-02</v>
          </cell>
          <cell r="D2524" t="str">
            <v>MA473 0B</v>
          </cell>
          <cell r="E2524" t="str">
            <v>RW32</v>
          </cell>
          <cell r="F2524">
            <v>660</v>
          </cell>
        </row>
        <row r="2525">
          <cell r="B2525" t="str">
            <v>LSE5256</v>
          </cell>
          <cell r="C2525" t="str">
            <v>582-06-02</v>
          </cell>
          <cell r="D2525" t="str">
            <v>MA473 0B</v>
          </cell>
          <cell r="E2525" t="str">
            <v>RW32</v>
          </cell>
          <cell r="F2525">
            <v>660</v>
          </cell>
        </row>
        <row r="2526">
          <cell r="B2526" t="str">
            <v>LSE5249</v>
          </cell>
          <cell r="C2526" t="str">
            <v>582-06-02</v>
          </cell>
          <cell r="D2526" t="str">
            <v>MA473 0B</v>
          </cell>
          <cell r="E2526" t="str">
            <v>RW32</v>
          </cell>
          <cell r="F2526">
            <v>660</v>
          </cell>
          <cell r="G2526">
            <v>660</v>
          </cell>
        </row>
        <row r="2527">
          <cell r="B2527" t="str">
            <v>LSE5253</v>
          </cell>
          <cell r="C2527" t="str">
            <v>582-06-02</v>
          </cell>
          <cell r="D2527" t="str">
            <v>MA473 0B</v>
          </cell>
          <cell r="E2527" t="str">
            <v>RW32</v>
          </cell>
          <cell r="F2527">
            <v>660</v>
          </cell>
          <cell r="G2527">
            <v>660</v>
          </cell>
        </row>
        <row r="2528">
          <cell r="B2528" t="str">
            <v>LSE5251</v>
          </cell>
          <cell r="C2528" t="str">
            <v>581-06-02</v>
          </cell>
          <cell r="D2528" t="str">
            <v>MA503 0A</v>
          </cell>
          <cell r="E2528" t="str">
            <v>RW32</v>
          </cell>
          <cell r="F2528">
            <v>660</v>
          </cell>
          <cell r="G2528">
            <v>1980</v>
          </cell>
        </row>
        <row r="2529">
          <cell r="B2529" t="str">
            <v>LSE5251</v>
          </cell>
          <cell r="C2529" t="str">
            <v>581-06-02</v>
          </cell>
          <cell r="D2529" t="str">
            <v>MA503 0A</v>
          </cell>
          <cell r="E2529" t="str">
            <v>RW32</v>
          </cell>
          <cell r="F2529">
            <v>660</v>
          </cell>
        </row>
        <row r="2530">
          <cell r="B2530" t="str">
            <v>LSE5251</v>
          </cell>
          <cell r="C2530" t="str">
            <v>581-06-02</v>
          </cell>
          <cell r="D2530" t="str">
            <v>MA503 0A</v>
          </cell>
          <cell r="E2530" t="str">
            <v>RW32</v>
          </cell>
          <cell r="F2530">
            <v>660</v>
          </cell>
        </row>
        <row r="2531">
          <cell r="B2531" t="str">
            <v>LSE5252</v>
          </cell>
          <cell r="C2531" t="str">
            <v>581-06-16</v>
          </cell>
          <cell r="D2531" t="str">
            <v>MA503 0A</v>
          </cell>
          <cell r="E2531" t="str">
            <v>SW49</v>
          </cell>
          <cell r="F2531">
            <v>660</v>
          </cell>
          <cell r="G2531">
            <v>660</v>
          </cell>
        </row>
        <row r="2532">
          <cell r="B2532" t="str">
            <v>LSE5260</v>
          </cell>
          <cell r="C2532" t="str">
            <v>581-06-16</v>
          </cell>
          <cell r="D2532" t="str">
            <v>MA503 0A</v>
          </cell>
          <cell r="E2532" t="str">
            <v>SW49</v>
          </cell>
          <cell r="F2532">
            <v>660</v>
          </cell>
          <cell r="G2532">
            <v>660</v>
          </cell>
        </row>
        <row r="2533">
          <cell r="B2533" t="str">
            <v>LSE5262</v>
          </cell>
          <cell r="C2533" t="str">
            <v>581-06-16</v>
          </cell>
          <cell r="D2533" t="str">
            <v>MA503 0A</v>
          </cell>
          <cell r="E2533" t="str">
            <v>SW49</v>
          </cell>
          <cell r="F2533">
            <v>660</v>
          </cell>
          <cell r="G2533">
            <v>660</v>
          </cell>
        </row>
        <row r="2534">
          <cell r="B2534" t="str">
            <v>LSE5255</v>
          </cell>
          <cell r="C2534" t="str">
            <v>581-06-16</v>
          </cell>
          <cell r="D2534" t="str">
            <v>MA503 0A</v>
          </cell>
          <cell r="E2534" t="str">
            <v>SW49</v>
          </cell>
          <cell r="F2534">
            <v>660</v>
          </cell>
          <cell r="G2534">
            <v>660</v>
          </cell>
        </row>
        <row r="2535">
          <cell r="B2535" t="str">
            <v>LSE5254</v>
          </cell>
          <cell r="C2535" t="str">
            <v>581-06-02</v>
          </cell>
          <cell r="D2535" t="str">
            <v>MA503 0A</v>
          </cell>
          <cell r="E2535" t="str">
            <v>RW32</v>
          </cell>
          <cell r="F2535">
            <v>660</v>
          </cell>
          <cell r="G2535">
            <v>660</v>
          </cell>
        </row>
        <row r="2536">
          <cell r="B2536" t="str">
            <v>LSE5261</v>
          </cell>
          <cell r="C2536" t="str">
            <v>521-02-76</v>
          </cell>
          <cell r="D2536" t="str">
            <v>MA362 1A</v>
          </cell>
          <cell r="E2536" t="str">
            <v>SB16</v>
          </cell>
          <cell r="F2536">
            <v>660</v>
          </cell>
          <cell r="G2536">
            <v>1320</v>
          </cell>
        </row>
        <row r="2537">
          <cell r="B2537" t="str">
            <v>LSE5261</v>
          </cell>
          <cell r="C2537" t="str">
            <v>521-02-76</v>
          </cell>
          <cell r="D2537" t="str">
            <v>MA362 1A</v>
          </cell>
          <cell r="E2537" t="str">
            <v>SB16</v>
          </cell>
          <cell r="F2537">
            <v>660</v>
          </cell>
        </row>
        <row r="2538">
          <cell r="B2538" t="str">
            <v>LSE5248</v>
          </cell>
          <cell r="C2538" t="str">
            <v>521-02-16</v>
          </cell>
          <cell r="D2538" t="str">
            <v>MA362 1A</v>
          </cell>
          <cell r="E2538" t="str">
            <v>SW39</v>
          </cell>
          <cell r="F2538">
            <v>660</v>
          </cell>
          <cell r="G2538">
            <v>660</v>
          </cell>
        </row>
        <row r="2539">
          <cell r="B2539" t="str">
            <v>LSE5259</v>
          </cell>
          <cell r="C2539" t="str">
            <v>521-02-16</v>
          </cell>
          <cell r="D2539" t="str">
            <v>MA362 1A</v>
          </cell>
          <cell r="E2539" t="str">
            <v>SW39</v>
          </cell>
          <cell r="F2539">
            <v>660</v>
          </cell>
          <cell r="G2539">
            <v>660</v>
          </cell>
        </row>
        <row r="2540">
          <cell r="B2540" t="str">
            <v>LSE5258</v>
          </cell>
          <cell r="C2540" t="str">
            <v>521-02-02</v>
          </cell>
          <cell r="D2540" t="str">
            <v>MA362 1A</v>
          </cell>
          <cell r="E2540" t="str">
            <v>RW20</v>
          </cell>
          <cell r="F2540">
            <v>660</v>
          </cell>
          <cell r="G2540">
            <v>660</v>
          </cell>
        </row>
        <row r="2542">
          <cell r="B2542" t="str">
            <v>MUS2050</v>
          </cell>
          <cell r="C2542" t="str">
            <v>Bootcut 3173</v>
          </cell>
          <cell r="D2542" t="str">
            <v>MA506 0A</v>
          </cell>
          <cell r="E2542" t="str">
            <v>SP06</v>
          </cell>
          <cell r="F2542">
            <v>600</v>
          </cell>
          <cell r="G2542">
            <v>8093</v>
          </cell>
        </row>
        <row r="2543">
          <cell r="B2543" t="str">
            <v>MUS2050</v>
          </cell>
          <cell r="C2543" t="str">
            <v>Bootcut 3173</v>
          </cell>
          <cell r="D2543" t="str">
            <v>MA506 0A</v>
          </cell>
          <cell r="E2543" t="str">
            <v>SP06</v>
          </cell>
          <cell r="F2543">
            <v>600</v>
          </cell>
        </row>
        <row r="2544">
          <cell r="B2544" t="str">
            <v>MUS2054</v>
          </cell>
          <cell r="C2544" t="str">
            <v>111/715/000</v>
          </cell>
          <cell r="D2544" t="str">
            <v>MA444 0A</v>
          </cell>
          <cell r="E2544" t="str">
            <v>SW44</v>
          </cell>
          <cell r="F2544">
            <v>589</v>
          </cell>
          <cell r="G2544">
            <v>795</v>
          </cell>
        </row>
        <row r="2545">
          <cell r="B2545" t="str">
            <v>MUS2054</v>
          </cell>
          <cell r="C2545" t="str">
            <v>111/715/000</v>
          </cell>
          <cell r="D2545" t="str">
            <v>MA444 0A</v>
          </cell>
          <cell r="E2545" t="str">
            <v>SW44</v>
          </cell>
          <cell r="F2545">
            <v>80</v>
          </cell>
        </row>
        <row r="2546">
          <cell r="B2546" t="str">
            <v>MUS2054</v>
          </cell>
          <cell r="C2546" t="str">
            <v>111/715/000</v>
          </cell>
          <cell r="D2546" t="str">
            <v>MA444 0A</v>
          </cell>
          <cell r="E2546" t="str">
            <v>SW44</v>
          </cell>
          <cell r="F2546">
            <v>120</v>
          </cell>
        </row>
        <row r="2547">
          <cell r="B2547" t="str">
            <v>MUS2054</v>
          </cell>
          <cell r="C2547" t="str">
            <v>111/715/000</v>
          </cell>
          <cell r="D2547" t="str">
            <v>MA444 0A</v>
          </cell>
          <cell r="E2547" t="str">
            <v>SW44</v>
          </cell>
          <cell r="F2547">
            <v>6</v>
          </cell>
        </row>
        <row r="2548">
          <cell r="B2548" t="str">
            <v>MUS2051</v>
          </cell>
          <cell r="C2548" t="str">
            <v>Bell Bottom 520</v>
          </cell>
          <cell r="D2548" t="str">
            <v>WA507 0A</v>
          </cell>
          <cell r="E2548" t="str">
            <v>SP06</v>
          </cell>
          <cell r="F2548">
            <v>660</v>
          </cell>
          <cell r="G2548">
            <v>7282</v>
          </cell>
        </row>
        <row r="2549">
          <cell r="B2549" t="str">
            <v>MUS2051</v>
          </cell>
          <cell r="C2549" t="str">
            <v>Bell Bottom 520</v>
          </cell>
          <cell r="D2549" t="str">
            <v>WA507 0A</v>
          </cell>
          <cell r="E2549" t="str">
            <v>SP06</v>
          </cell>
          <cell r="F2549">
            <v>660</v>
          </cell>
        </row>
        <row r="2550">
          <cell r="B2550" t="str">
            <v>MUS2051</v>
          </cell>
          <cell r="C2550" t="str">
            <v>Bell Bottom 520</v>
          </cell>
          <cell r="D2550" t="str">
            <v>WA507 0A</v>
          </cell>
          <cell r="E2550" t="str">
            <v>SP06</v>
          </cell>
          <cell r="F2550">
            <v>660</v>
          </cell>
        </row>
        <row r="2551">
          <cell r="B2551" t="str">
            <v>MUS2051</v>
          </cell>
          <cell r="C2551" t="str">
            <v>Bell Bottom 520</v>
          </cell>
          <cell r="D2551" t="str">
            <v>WA507 0A</v>
          </cell>
          <cell r="E2551" t="str">
            <v>SP06</v>
          </cell>
          <cell r="F2551">
            <v>660</v>
          </cell>
        </row>
        <row r="2552">
          <cell r="B2552" t="str">
            <v>MUS2051</v>
          </cell>
          <cell r="C2552" t="str">
            <v>Bell Bottom 520</v>
          </cell>
          <cell r="D2552" t="str">
            <v>WA507 0A</v>
          </cell>
          <cell r="E2552" t="str">
            <v>SP06</v>
          </cell>
          <cell r="F2552">
            <v>660</v>
          </cell>
        </row>
        <row r="2553">
          <cell r="B2553" t="str">
            <v>MUS2051</v>
          </cell>
          <cell r="C2553" t="str">
            <v>Bell Bottom 520</v>
          </cell>
          <cell r="D2553" t="str">
            <v>WA507 0A</v>
          </cell>
          <cell r="E2553" t="str">
            <v>SP06</v>
          </cell>
          <cell r="F2553">
            <v>660</v>
          </cell>
        </row>
        <row r="2554">
          <cell r="B2554" t="str">
            <v>MUS2051</v>
          </cell>
          <cell r="C2554" t="str">
            <v>Bell Bottom 520</v>
          </cell>
          <cell r="D2554" t="str">
            <v>WA507 0A</v>
          </cell>
          <cell r="E2554" t="str">
            <v>SP06</v>
          </cell>
          <cell r="F2554">
            <v>600</v>
          </cell>
        </row>
        <row r="2555">
          <cell r="B2555" t="str">
            <v>MUS2051</v>
          </cell>
          <cell r="C2555" t="str">
            <v>Bell Bottom 520</v>
          </cell>
          <cell r="D2555" t="str">
            <v>WA507 0A</v>
          </cell>
          <cell r="E2555" t="str">
            <v>SP06</v>
          </cell>
          <cell r="F2555">
            <v>600</v>
          </cell>
        </row>
        <row r="2556">
          <cell r="B2556" t="str">
            <v>MUS2051</v>
          </cell>
          <cell r="C2556" t="str">
            <v>Bell Bottom 520</v>
          </cell>
          <cell r="D2556" t="str">
            <v>WA507 0A</v>
          </cell>
          <cell r="E2556" t="str">
            <v>SP06</v>
          </cell>
          <cell r="F2556">
            <v>480</v>
          </cell>
        </row>
        <row r="2557">
          <cell r="B2557" t="str">
            <v>MUS2051</v>
          </cell>
          <cell r="C2557" t="str">
            <v>Bell Bottom 520</v>
          </cell>
          <cell r="D2557" t="str">
            <v>WA507 0A</v>
          </cell>
          <cell r="E2557" t="str">
            <v>SP06</v>
          </cell>
          <cell r="F2557">
            <v>480</v>
          </cell>
        </row>
        <row r="2558">
          <cell r="B2558" t="str">
            <v>MUS2051</v>
          </cell>
          <cell r="C2558" t="str">
            <v>Bell Bottom 520</v>
          </cell>
          <cell r="D2558" t="str">
            <v>WA507 0A</v>
          </cell>
          <cell r="E2558" t="str">
            <v>SP06</v>
          </cell>
          <cell r="F2558">
            <v>682</v>
          </cell>
        </row>
        <row r="2559">
          <cell r="B2559" t="str">
            <v>MUS2051</v>
          </cell>
          <cell r="C2559" t="str">
            <v>Bell Bottom 520</v>
          </cell>
          <cell r="D2559" t="str">
            <v>WA507 0A</v>
          </cell>
          <cell r="E2559" t="str">
            <v>SP06</v>
          </cell>
          <cell r="F2559">
            <v>210</v>
          </cell>
        </row>
        <row r="2560">
          <cell r="B2560" t="str">
            <v>MUS2051</v>
          </cell>
          <cell r="C2560" t="str">
            <v>Bell Bottom 520</v>
          </cell>
          <cell r="D2560" t="str">
            <v>WA507 0A</v>
          </cell>
          <cell r="E2560" t="str">
            <v>SP06</v>
          </cell>
          <cell r="F2560">
            <v>130</v>
          </cell>
        </row>
        <row r="2561">
          <cell r="B2561" t="str">
            <v>MUS2051</v>
          </cell>
          <cell r="C2561" t="str">
            <v>Bell Bottom 520</v>
          </cell>
          <cell r="D2561" t="str">
            <v>WA507 0A</v>
          </cell>
          <cell r="E2561" t="str">
            <v>SP06</v>
          </cell>
          <cell r="F2561">
            <v>140</v>
          </cell>
        </row>
        <row r="2562">
          <cell r="B2562" t="str">
            <v>LSE5281</v>
          </cell>
          <cell r="C2562" t="str">
            <v>521-02-02</v>
          </cell>
          <cell r="D2562" t="str">
            <v>MA362 1A</v>
          </cell>
          <cell r="E2562" t="str">
            <v>RW20</v>
          </cell>
          <cell r="F2562">
            <v>660</v>
          </cell>
          <cell r="G2562">
            <v>1320</v>
          </cell>
        </row>
        <row r="2563">
          <cell r="B2563" t="str">
            <v>LSE5281</v>
          </cell>
          <cell r="C2563" t="str">
            <v>521-02-02</v>
          </cell>
          <cell r="D2563" t="str">
            <v>MA362 1A</v>
          </cell>
          <cell r="E2563" t="str">
            <v>RW20</v>
          </cell>
          <cell r="F2563">
            <v>660</v>
          </cell>
        </row>
        <row r="2564">
          <cell r="B2564" t="str">
            <v>LSE5271</v>
          </cell>
          <cell r="C2564" t="str">
            <v>521-02-16</v>
          </cell>
          <cell r="D2564" t="str">
            <v>MA362 1A</v>
          </cell>
          <cell r="E2564" t="str">
            <v>SW39</v>
          </cell>
          <cell r="F2564">
            <v>660</v>
          </cell>
          <cell r="G2564">
            <v>660</v>
          </cell>
        </row>
        <row r="2565">
          <cell r="B2565" t="str">
            <v>LSE5286</v>
          </cell>
          <cell r="C2565" t="str">
            <v>521-02-76</v>
          </cell>
          <cell r="D2565" t="str">
            <v>MA362 1A</v>
          </cell>
          <cell r="E2565" t="str">
            <v>SB16</v>
          </cell>
          <cell r="F2565">
            <v>660</v>
          </cell>
          <cell r="G2565">
            <v>660</v>
          </cell>
        </row>
        <row r="2566">
          <cell r="B2566" t="str">
            <v>LSE5285</v>
          </cell>
          <cell r="C2566" t="str">
            <v>521-02-76</v>
          </cell>
          <cell r="D2566" t="str">
            <v>MA362 1A</v>
          </cell>
          <cell r="E2566" t="str">
            <v>SB16</v>
          </cell>
          <cell r="F2566">
            <v>660</v>
          </cell>
          <cell r="G2566">
            <v>1320</v>
          </cell>
        </row>
        <row r="2567">
          <cell r="B2567" t="str">
            <v>LSE5285</v>
          </cell>
          <cell r="C2567" t="str">
            <v>521-02-76</v>
          </cell>
          <cell r="D2567" t="str">
            <v>MA362 1A</v>
          </cell>
          <cell r="E2567" t="str">
            <v>SB16</v>
          </cell>
          <cell r="F2567">
            <v>660</v>
          </cell>
        </row>
        <row r="2568">
          <cell r="B2568" t="str">
            <v>LSE5264</v>
          </cell>
          <cell r="C2568" t="str">
            <v>581-06-02</v>
          </cell>
          <cell r="D2568" t="str">
            <v>MA503 0A</v>
          </cell>
          <cell r="E2568" t="str">
            <v>RW32</v>
          </cell>
          <cell r="F2568">
            <v>660</v>
          </cell>
          <cell r="G2568">
            <v>1320</v>
          </cell>
        </row>
        <row r="2569">
          <cell r="B2569" t="str">
            <v>LSE5264</v>
          </cell>
          <cell r="C2569" t="str">
            <v>581-06-02</v>
          </cell>
          <cell r="D2569" t="str">
            <v>MA503 0A</v>
          </cell>
          <cell r="E2569" t="str">
            <v>RW32</v>
          </cell>
          <cell r="F2569">
            <v>660</v>
          </cell>
        </row>
        <row r="2570">
          <cell r="B2570" t="str">
            <v>LSE5263</v>
          </cell>
          <cell r="C2570" t="str">
            <v>581-06-16</v>
          </cell>
          <cell r="D2570" t="str">
            <v>MA503 0A</v>
          </cell>
          <cell r="E2570" t="str">
            <v>SW49</v>
          </cell>
          <cell r="F2570">
            <v>660</v>
          </cell>
          <cell r="G2570">
            <v>1320</v>
          </cell>
        </row>
        <row r="2571">
          <cell r="B2571" t="str">
            <v>LSE5263</v>
          </cell>
          <cell r="C2571" t="str">
            <v>581-06-16</v>
          </cell>
          <cell r="D2571" t="str">
            <v>MA503 0A</v>
          </cell>
          <cell r="E2571" t="str">
            <v>SW49</v>
          </cell>
          <cell r="F2571">
            <v>660</v>
          </cell>
        </row>
        <row r="2573">
          <cell r="B2573" t="str">
            <v>LSE5215</v>
          </cell>
          <cell r="C2573" t="str">
            <v>70570-0602</v>
          </cell>
          <cell r="D2573" t="str">
            <v>JA508 0A</v>
          </cell>
          <cell r="E2573" t="str">
            <v>RW32</v>
          </cell>
          <cell r="F2573">
            <v>64</v>
          </cell>
        </row>
        <row r="2574">
          <cell r="B2574" t="str">
            <v>LSE5216</v>
          </cell>
          <cell r="C2574" t="str">
            <v>70570-0602</v>
          </cell>
          <cell r="D2574" t="str">
            <v>JA508 0A</v>
          </cell>
          <cell r="E2574" t="str">
            <v>RW32</v>
          </cell>
          <cell r="F2574">
            <v>240</v>
          </cell>
          <cell r="G2574">
            <v>1352</v>
          </cell>
        </row>
        <row r="2575">
          <cell r="B2575" t="str">
            <v>LSE5216</v>
          </cell>
          <cell r="C2575" t="str">
            <v>70570-0602</v>
          </cell>
          <cell r="D2575" t="str">
            <v>JA508 0A</v>
          </cell>
          <cell r="E2575" t="str">
            <v>RW32</v>
          </cell>
          <cell r="F2575">
            <v>240</v>
          </cell>
        </row>
        <row r="2576">
          <cell r="B2576" t="str">
            <v>LSE5216</v>
          </cell>
          <cell r="C2576" t="str">
            <v>70570-0602</v>
          </cell>
          <cell r="D2576" t="str">
            <v>JA508 0A</v>
          </cell>
          <cell r="E2576" t="str">
            <v>RW32</v>
          </cell>
          <cell r="F2576">
            <v>240</v>
          </cell>
        </row>
        <row r="2577">
          <cell r="B2577" t="str">
            <v>LSE5216</v>
          </cell>
          <cell r="C2577" t="str">
            <v>70570-0602</v>
          </cell>
          <cell r="D2577" t="str">
            <v>JA508 0A</v>
          </cell>
          <cell r="E2577" t="str">
            <v>RW32</v>
          </cell>
          <cell r="F2577">
            <v>256</v>
          </cell>
        </row>
        <row r="2578">
          <cell r="B2578" t="str">
            <v>LSE5216</v>
          </cell>
          <cell r="C2578" t="str">
            <v>70570-0602</v>
          </cell>
          <cell r="D2578" t="str">
            <v>JA508 0A</v>
          </cell>
          <cell r="E2578" t="str">
            <v>RW32</v>
          </cell>
          <cell r="F2578">
            <v>256</v>
          </cell>
        </row>
        <row r="2579">
          <cell r="B2579" t="str">
            <v>LSE5216</v>
          </cell>
          <cell r="C2579" t="str">
            <v>70570-0602</v>
          </cell>
          <cell r="D2579" t="str">
            <v>JA508 0A</v>
          </cell>
          <cell r="E2579" t="str">
            <v>RW32</v>
          </cell>
          <cell r="F2579">
            <v>120</v>
          </cell>
        </row>
        <row r="2580">
          <cell r="B2580" t="str">
            <v>LSE5214</v>
          </cell>
          <cell r="C2580" t="str">
            <v>70570-0616</v>
          </cell>
          <cell r="D2580" t="str">
            <v>JA508 0A</v>
          </cell>
          <cell r="E2580" t="str">
            <v>SW49</v>
          </cell>
          <cell r="F2580">
            <v>240</v>
          </cell>
          <cell r="G2580">
            <v>1296</v>
          </cell>
        </row>
        <row r="2581">
          <cell r="B2581" t="str">
            <v>LSE5214</v>
          </cell>
          <cell r="C2581" t="str">
            <v>70570-0616</v>
          </cell>
          <cell r="D2581" t="str">
            <v>JA508 0A</v>
          </cell>
          <cell r="E2581" t="str">
            <v>SW49</v>
          </cell>
          <cell r="F2581">
            <v>256</v>
          </cell>
        </row>
        <row r="2582">
          <cell r="B2582" t="str">
            <v>LSE5214</v>
          </cell>
          <cell r="C2582" t="str">
            <v>70570-0616</v>
          </cell>
          <cell r="D2582" t="str">
            <v>JA508 0A</v>
          </cell>
          <cell r="E2582" t="str">
            <v>SW49</v>
          </cell>
          <cell r="F2582">
            <v>256</v>
          </cell>
        </row>
        <row r="2583">
          <cell r="B2583" t="str">
            <v>LSE5214</v>
          </cell>
          <cell r="C2583" t="str">
            <v>70570-0616</v>
          </cell>
          <cell r="D2583" t="str">
            <v>JA508 0A</v>
          </cell>
          <cell r="E2583" t="str">
            <v>SW49</v>
          </cell>
          <cell r="F2583">
            <v>240</v>
          </cell>
        </row>
        <row r="2584">
          <cell r="B2584" t="str">
            <v>LSE5214</v>
          </cell>
          <cell r="C2584" t="str">
            <v>70570-0616</v>
          </cell>
          <cell r="D2584" t="str">
            <v>JA508 0A</v>
          </cell>
          <cell r="E2584" t="str">
            <v>SW49</v>
          </cell>
          <cell r="F2584">
            <v>240</v>
          </cell>
        </row>
        <row r="2585">
          <cell r="B2585" t="str">
            <v>LSE5214</v>
          </cell>
          <cell r="C2585" t="str">
            <v>70570-0616</v>
          </cell>
          <cell r="D2585" t="str">
            <v>JA508 0A</v>
          </cell>
          <cell r="E2585" t="str">
            <v>SW49</v>
          </cell>
          <cell r="F2585">
            <v>64</v>
          </cell>
        </row>
        <row r="2586">
          <cell r="B2586" t="str">
            <v>LSE5217</v>
          </cell>
          <cell r="C2586" t="str">
            <v>70570-0616</v>
          </cell>
          <cell r="D2586" t="str">
            <v>JA508 0A</v>
          </cell>
          <cell r="E2586" t="str">
            <v>SW49</v>
          </cell>
          <cell r="F2586">
            <v>240</v>
          </cell>
          <cell r="G2586">
            <v>736</v>
          </cell>
        </row>
        <row r="2587">
          <cell r="B2587" t="str">
            <v>LSE5217</v>
          </cell>
          <cell r="C2587" t="str">
            <v>70570-0616</v>
          </cell>
          <cell r="D2587" t="str">
            <v>JA508 0A</v>
          </cell>
          <cell r="E2587" t="str">
            <v>SW49</v>
          </cell>
          <cell r="F2587">
            <v>240</v>
          </cell>
        </row>
        <row r="2588">
          <cell r="B2588" t="str">
            <v>LSE5217</v>
          </cell>
          <cell r="C2588" t="str">
            <v>70570-0616</v>
          </cell>
          <cell r="D2588" t="str">
            <v>JA508 0A</v>
          </cell>
          <cell r="E2588" t="str">
            <v>SW49</v>
          </cell>
          <cell r="F2588">
            <v>192</v>
          </cell>
        </row>
        <row r="2589">
          <cell r="B2589" t="str">
            <v>LSE5217</v>
          </cell>
          <cell r="C2589" t="str">
            <v>70570-0616</v>
          </cell>
          <cell r="D2589" t="str">
            <v>JA508 0A</v>
          </cell>
          <cell r="E2589" t="str">
            <v>SW49</v>
          </cell>
          <cell r="F2589">
            <v>64</v>
          </cell>
        </row>
        <row r="2590">
          <cell r="B2590" t="str">
            <v>LSE5218</v>
          </cell>
          <cell r="C2590" t="str">
            <v>70570-0602</v>
          </cell>
          <cell r="D2590" t="str">
            <v>JA508 0A</v>
          </cell>
          <cell r="E2590" t="str">
            <v>RW32</v>
          </cell>
          <cell r="F2590">
            <v>240</v>
          </cell>
          <cell r="G2590">
            <v>736</v>
          </cell>
        </row>
        <row r="2591">
          <cell r="B2591" t="str">
            <v>LSE5218</v>
          </cell>
          <cell r="C2591" t="str">
            <v>70570-0602</v>
          </cell>
          <cell r="D2591" t="str">
            <v>JA508 0A</v>
          </cell>
          <cell r="E2591" t="str">
            <v>RW32</v>
          </cell>
          <cell r="F2591">
            <v>256</v>
          </cell>
        </row>
        <row r="2592">
          <cell r="B2592" t="str">
            <v>LSE5218</v>
          </cell>
          <cell r="C2592" t="str">
            <v>70570-0602</v>
          </cell>
          <cell r="D2592" t="str">
            <v>JA508 0A</v>
          </cell>
          <cell r="E2592" t="str">
            <v>RW32</v>
          </cell>
          <cell r="F2592">
            <v>240</v>
          </cell>
        </row>
        <row r="2594">
          <cell r="B2594" t="str">
            <v>LSE5278</v>
          </cell>
          <cell r="C2594" t="str">
            <v>581-06-02</v>
          </cell>
          <cell r="D2594" t="str">
            <v>MA503 0A</v>
          </cell>
          <cell r="E2594" t="str">
            <v>RW32</v>
          </cell>
          <cell r="F2594">
            <v>660</v>
          </cell>
          <cell r="G2594">
            <v>660</v>
          </cell>
        </row>
        <row r="2595">
          <cell r="B2595" t="str">
            <v>LSE5268</v>
          </cell>
          <cell r="C2595" t="str">
            <v>581-06-02</v>
          </cell>
          <cell r="D2595" t="str">
            <v>MA503 0A</v>
          </cell>
          <cell r="E2595" t="str">
            <v>RW32</v>
          </cell>
          <cell r="F2595">
            <v>660</v>
          </cell>
          <cell r="G2595">
            <v>2970</v>
          </cell>
        </row>
        <row r="2596">
          <cell r="B2596" t="str">
            <v>LSE5268</v>
          </cell>
          <cell r="C2596" t="str">
            <v>581-06-02</v>
          </cell>
          <cell r="D2596" t="str">
            <v>MA503 0A</v>
          </cell>
          <cell r="E2596" t="str">
            <v>RW32</v>
          </cell>
          <cell r="F2596">
            <v>660</v>
          </cell>
        </row>
        <row r="2597">
          <cell r="B2597" t="str">
            <v>LSE5268</v>
          </cell>
          <cell r="C2597" t="str">
            <v>581-06-02</v>
          </cell>
          <cell r="D2597" t="str">
            <v>MA503 0A</v>
          </cell>
          <cell r="E2597" t="str">
            <v>RW32</v>
          </cell>
          <cell r="F2597">
            <v>660</v>
          </cell>
        </row>
        <row r="2598">
          <cell r="B2598" t="str">
            <v>LSE5268</v>
          </cell>
          <cell r="C2598" t="str">
            <v>581-06-02</v>
          </cell>
          <cell r="D2598" t="str">
            <v>MA503 0A</v>
          </cell>
          <cell r="E2598" t="str">
            <v>RW32</v>
          </cell>
          <cell r="F2598">
            <v>660</v>
          </cell>
        </row>
        <row r="2599">
          <cell r="B2599" t="str">
            <v>LSE5268</v>
          </cell>
          <cell r="C2599" t="str">
            <v>581-06-02</v>
          </cell>
          <cell r="D2599" t="str">
            <v>MA503 0A</v>
          </cell>
          <cell r="E2599" t="str">
            <v>RW32</v>
          </cell>
          <cell r="F2599">
            <v>330</v>
          </cell>
        </row>
        <row r="2600">
          <cell r="B2600" t="str">
            <v>LSE5267</v>
          </cell>
          <cell r="C2600" t="str">
            <v>581-06-16</v>
          </cell>
          <cell r="D2600" t="str">
            <v>MA503 0A</v>
          </cell>
          <cell r="E2600" t="str">
            <v>SW49</v>
          </cell>
          <cell r="F2600">
            <v>660</v>
          </cell>
          <cell r="G2600">
            <v>3960</v>
          </cell>
        </row>
        <row r="2601">
          <cell r="B2601" t="str">
            <v>LSE5267</v>
          </cell>
          <cell r="C2601" t="str">
            <v>581-06-16</v>
          </cell>
          <cell r="D2601" t="str">
            <v>MA503 0A</v>
          </cell>
          <cell r="E2601" t="str">
            <v>SW49</v>
          </cell>
          <cell r="F2601">
            <v>660</v>
          </cell>
        </row>
        <row r="2602">
          <cell r="B2602" t="str">
            <v>LSE5267</v>
          </cell>
          <cell r="C2602" t="str">
            <v>581-06-16</v>
          </cell>
          <cell r="D2602" t="str">
            <v>MA503 0A</v>
          </cell>
          <cell r="E2602" t="str">
            <v>SW49</v>
          </cell>
          <cell r="F2602">
            <v>660</v>
          </cell>
        </row>
        <row r="2603">
          <cell r="B2603" t="str">
            <v>LSE5267</v>
          </cell>
          <cell r="C2603" t="str">
            <v>581-06-16</v>
          </cell>
          <cell r="D2603" t="str">
            <v>MA503 0A</v>
          </cell>
          <cell r="E2603" t="str">
            <v>SW49</v>
          </cell>
          <cell r="F2603">
            <v>660</v>
          </cell>
        </row>
        <row r="2604">
          <cell r="B2604" t="str">
            <v>LSE5267</v>
          </cell>
          <cell r="C2604" t="str">
            <v>581-06-16</v>
          </cell>
          <cell r="D2604" t="str">
            <v>MA503 0A</v>
          </cell>
          <cell r="E2604" t="str">
            <v>SW49</v>
          </cell>
          <cell r="F2604">
            <v>660</v>
          </cell>
        </row>
        <row r="2605">
          <cell r="B2605" t="str">
            <v>LSE5267</v>
          </cell>
          <cell r="C2605" t="str">
            <v>581-06-16</v>
          </cell>
          <cell r="D2605" t="str">
            <v>MA503 0A</v>
          </cell>
          <cell r="E2605" t="str">
            <v>SW49</v>
          </cell>
          <cell r="F2605">
            <v>660</v>
          </cell>
        </row>
        <row r="2606">
          <cell r="B2606" t="str">
            <v>LSE5282</v>
          </cell>
          <cell r="C2606" t="str">
            <v>581-06-16</v>
          </cell>
          <cell r="D2606" t="str">
            <v>MA503 0A</v>
          </cell>
          <cell r="E2606" t="str">
            <v>SW49</v>
          </cell>
          <cell r="F2606">
            <v>660</v>
          </cell>
          <cell r="G2606">
            <v>2640</v>
          </cell>
        </row>
        <row r="2607">
          <cell r="B2607" t="str">
            <v>LSE5282</v>
          </cell>
          <cell r="C2607" t="str">
            <v>581-06-16</v>
          </cell>
          <cell r="D2607" t="str">
            <v>MA503 0A</v>
          </cell>
          <cell r="E2607" t="str">
            <v>SW49</v>
          </cell>
          <cell r="F2607">
            <v>660</v>
          </cell>
        </row>
        <row r="2608">
          <cell r="B2608" t="str">
            <v>LSE5282</v>
          </cell>
          <cell r="C2608" t="str">
            <v>581-06-16</v>
          </cell>
          <cell r="D2608" t="str">
            <v>MA503 0A</v>
          </cell>
          <cell r="E2608" t="str">
            <v>SW49</v>
          </cell>
          <cell r="F2608">
            <v>660</v>
          </cell>
        </row>
        <row r="2609">
          <cell r="B2609" t="str">
            <v>LSE5282</v>
          </cell>
          <cell r="C2609" t="str">
            <v>581-06-16</v>
          </cell>
          <cell r="D2609" t="str">
            <v>MA503 0A</v>
          </cell>
          <cell r="E2609" t="str">
            <v>SW49</v>
          </cell>
          <cell r="F2609">
            <v>660</v>
          </cell>
        </row>
        <row r="2610">
          <cell r="B2610" t="str">
            <v>LSE5272</v>
          </cell>
          <cell r="C2610" t="str">
            <v>581-06-16</v>
          </cell>
          <cell r="D2610" t="str">
            <v>MA503 0A</v>
          </cell>
          <cell r="E2610" t="str">
            <v>SW49</v>
          </cell>
          <cell r="F2610">
            <v>660</v>
          </cell>
          <cell r="G2610">
            <v>660</v>
          </cell>
        </row>
        <row r="2611">
          <cell r="B2611" t="str">
            <v>LSE5280</v>
          </cell>
          <cell r="C2611" t="str">
            <v>582-06-16</v>
          </cell>
          <cell r="D2611" t="str">
            <v>MA473 0B</v>
          </cell>
          <cell r="E2611" t="str">
            <v>SW49</v>
          </cell>
          <cell r="F2611">
            <v>660</v>
          </cell>
          <cell r="G2611">
            <v>660</v>
          </cell>
        </row>
        <row r="2612">
          <cell r="B2612" t="str">
            <v>WT0017</v>
          </cell>
          <cell r="C2612" t="str">
            <v>-</v>
          </cell>
          <cell r="D2612" t="str">
            <v>Fillers</v>
          </cell>
          <cell r="E2612" t="str">
            <v>Wash Trail</v>
          </cell>
          <cell r="F2612">
            <v>500</v>
          </cell>
          <cell r="G2612">
            <v>2000</v>
          </cell>
        </row>
        <row r="2613">
          <cell r="B2613" t="str">
            <v>WT0017</v>
          </cell>
          <cell r="C2613" t="str">
            <v>-</v>
          </cell>
          <cell r="D2613" t="str">
            <v>Fillers</v>
          </cell>
          <cell r="E2613" t="str">
            <v>Wash Trail</v>
          </cell>
          <cell r="F2613">
            <v>500</v>
          </cell>
        </row>
        <row r="2614">
          <cell r="B2614" t="str">
            <v>WT0017</v>
          </cell>
          <cell r="C2614" t="str">
            <v>-</v>
          </cell>
          <cell r="D2614" t="str">
            <v>Fillers</v>
          </cell>
          <cell r="E2614" t="str">
            <v>Wash Trail</v>
          </cell>
          <cell r="F2614">
            <v>500</v>
          </cell>
        </row>
        <row r="2615">
          <cell r="B2615" t="str">
            <v>WT0017</v>
          </cell>
          <cell r="C2615" t="str">
            <v>-</v>
          </cell>
          <cell r="D2615" t="str">
            <v>Fillers</v>
          </cell>
          <cell r="E2615" t="str">
            <v>Wash Trail</v>
          </cell>
          <cell r="F2615">
            <v>500</v>
          </cell>
        </row>
        <row r="2616">
          <cell r="B2616" t="str">
            <v>LSPL2075 Re-Cut</v>
          </cell>
          <cell r="C2616" t="str">
            <v>518-02-08</v>
          </cell>
          <cell r="D2616" t="str">
            <v>MA479 0A</v>
          </cell>
          <cell r="E2616" t="str">
            <v>SW51</v>
          </cell>
          <cell r="F2616">
            <v>62</v>
          </cell>
          <cell r="G2616">
            <v>64</v>
          </cell>
        </row>
        <row r="2617">
          <cell r="B2617" t="str">
            <v>CAR2253B</v>
          </cell>
          <cell r="C2617" t="str">
            <v>710 PB</v>
          </cell>
          <cell r="D2617" t="str">
            <v>MB204 1B</v>
          </cell>
          <cell r="E2617" t="str">
            <v>SP12</v>
          </cell>
          <cell r="F2617">
            <v>140</v>
          </cell>
          <cell r="G2617">
            <v>13236</v>
          </cell>
        </row>
        <row r="2618">
          <cell r="B2618" t="str">
            <v>CAR2253B</v>
          </cell>
          <cell r="C2618" t="str">
            <v>710 PB</v>
          </cell>
          <cell r="D2618" t="str">
            <v>MB204 1B</v>
          </cell>
          <cell r="E2618" t="str">
            <v>SP12</v>
          </cell>
          <cell r="F2618">
            <v>660</v>
          </cell>
        </row>
        <row r="2619">
          <cell r="B2619" t="str">
            <v>CAR2253B</v>
          </cell>
          <cell r="C2619" t="str">
            <v>710 PB</v>
          </cell>
          <cell r="D2619" t="str">
            <v>MB204 1B</v>
          </cell>
          <cell r="E2619" t="str">
            <v>SP12</v>
          </cell>
          <cell r="F2619">
            <v>660</v>
          </cell>
        </row>
        <row r="2620">
          <cell r="B2620" t="str">
            <v>CAR2253B</v>
          </cell>
          <cell r="C2620" t="str">
            <v>710 PB</v>
          </cell>
          <cell r="D2620" t="str">
            <v>MB204 1B</v>
          </cell>
          <cell r="E2620" t="str">
            <v>SP12</v>
          </cell>
          <cell r="F2620">
            <v>660</v>
          </cell>
        </row>
        <row r="2621">
          <cell r="B2621" t="str">
            <v>CAR2253B</v>
          </cell>
          <cell r="C2621" t="str">
            <v>710 PB</v>
          </cell>
          <cell r="D2621" t="str">
            <v>MB204 1B</v>
          </cell>
          <cell r="E2621" t="str">
            <v>SP12</v>
          </cell>
          <cell r="F2621">
            <v>660</v>
          </cell>
        </row>
        <row r="2622">
          <cell r="B2622" t="str">
            <v>CAR2253B</v>
          </cell>
          <cell r="C2622" t="str">
            <v>710 PB</v>
          </cell>
          <cell r="D2622" t="str">
            <v>MB204 1B</v>
          </cell>
          <cell r="E2622" t="str">
            <v>SP12</v>
          </cell>
          <cell r="F2622">
            <v>660</v>
          </cell>
        </row>
        <row r="2623">
          <cell r="B2623" t="str">
            <v>CAR2253B</v>
          </cell>
          <cell r="C2623" t="str">
            <v>710 PB</v>
          </cell>
          <cell r="D2623" t="str">
            <v>MB204 1B</v>
          </cell>
          <cell r="E2623" t="str">
            <v>SP12</v>
          </cell>
          <cell r="F2623">
            <v>660</v>
          </cell>
        </row>
        <row r="2624">
          <cell r="B2624" t="str">
            <v>CAR2253B</v>
          </cell>
          <cell r="C2624" t="str">
            <v>710 PB</v>
          </cell>
          <cell r="D2624" t="str">
            <v>MB204 1B</v>
          </cell>
          <cell r="E2624" t="str">
            <v>SP12</v>
          </cell>
          <cell r="F2624">
            <v>660</v>
          </cell>
        </row>
        <row r="2625">
          <cell r="B2625" t="str">
            <v>CAR2253B</v>
          </cell>
          <cell r="C2625" t="str">
            <v>710 PB</v>
          </cell>
          <cell r="D2625" t="str">
            <v>MB204 1B</v>
          </cell>
          <cell r="E2625" t="str">
            <v>SP12</v>
          </cell>
          <cell r="F2625">
            <v>660</v>
          </cell>
        </row>
        <row r="2626">
          <cell r="B2626" t="str">
            <v>CAR2253B</v>
          </cell>
          <cell r="C2626" t="str">
            <v>710 PB</v>
          </cell>
          <cell r="D2626" t="str">
            <v>MB204 1B</v>
          </cell>
          <cell r="E2626" t="str">
            <v>SP12</v>
          </cell>
          <cell r="F2626">
            <v>660</v>
          </cell>
        </row>
        <row r="2627">
          <cell r="B2627" t="str">
            <v>CAR2253B</v>
          </cell>
          <cell r="C2627" t="str">
            <v>710 PB</v>
          </cell>
          <cell r="D2627" t="str">
            <v>MB204 1B</v>
          </cell>
          <cell r="E2627" t="str">
            <v>SP12</v>
          </cell>
          <cell r="F2627">
            <v>682</v>
          </cell>
        </row>
        <row r="2628">
          <cell r="B2628" t="str">
            <v>CAR2253B</v>
          </cell>
          <cell r="C2628" t="str">
            <v>710 PB</v>
          </cell>
          <cell r="D2628" t="str">
            <v>MB204 1B</v>
          </cell>
          <cell r="E2628" t="str">
            <v>SP12</v>
          </cell>
          <cell r="F2628">
            <v>682</v>
          </cell>
        </row>
        <row r="2629">
          <cell r="B2629" t="str">
            <v>CAR2253B</v>
          </cell>
          <cell r="C2629" t="str">
            <v>710 PB</v>
          </cell>
          <cell r="D2629" t="str">
            <v>MB204 1B</v>
          </cell>
          <cell r="E2629" t="str">
            <v>SP12</v>
          </cell>
          <cell r="F2629">
            <v>682</v>
          </cell>
        </row>
        <row r="2630">
          <cell r="B2630" t="str">
            <v>CAR2253B</v>
          </cell>
          <cell r="C2630" t="str">
            <v>710 PB</v>
          </cell>
          <cell r="D2630" t="str">
            <v>MB204 1B</v>
          </cell>
          <cell r="E2630" t="str">
            <v>SP12</v>
          </cell>
          <cell r="F2630">
            <v>682</v>
          </cell>
        </row>
        <row r="2631">
          <cell r="B2631" t="str">
            <v>CAR2253B</v>
          </cell>
          <cell r="C2631" t="str">
            <v>710 PB</v>
          </cell>
          <cell r="D2631" t="str">
            <v>MB204 1B</v>
          </cell>
          <cell r="E2631" t="str">
            <v>SP12</v>
          </cell>
          <cell r="F2631">
            <v>682</v>
          </cell>
        </row>
        <row r="2632">
          <cell r="B2632" t="str">
            <v>CAR2253B</v>
          </cell>
          <cell r="C2632" t="str">
            <v>710 PB</v>
          </cell>
          <cell r="D2632" t="str">
            <v>MB204 1B</v>
          </cell>
          <cell r="E2632" t="str">
            <v>SP12</v>
          </cell>
          <cell r="F2632">
            <v>682</v>
          </cell>
        </row>
        <row r="2633">
          <cell r="B2633" t="str">
            <v>CAR2253B</v>
          </cell>
          <cell r="C2633" t="str">
            <v>710 PB</v>
          </cell>
          <cell r="D2633" t="str">
            <v>MB204 1B</v>
          </cell>
          <cell r="E2633" t="str">
            <v>SP12</v>
          </cell>
          <cell r="F2633">
            <v>682</v>
          </cell>
        </row>
        <row r="2634">
          <cell r="B2634" t="str">
            <v>CAR2253B</v>
          </cell>
          <cell r="C2634" t="str">
            <v>710 PB</v>
          </cell>
          <cell r="D2634" t="str">
            <v>MB204 1B</v>
          </cell>
          <cell r="E2634" t="str">
            <v>SP12</v>
          </cell>
          <cell r="F2634">
            <v>682</v>
          </cell>
        </row>
        <row r="2635">
          <cell r="B2635" t="str">
            <v>CAR2253B</v>
          </cell>
          <cell r="C2635" t="str">
            <v>710 PB</v>
          </cell>
          <cell r="D2635" t="str">
            <v>MB204 1B</v>
          </cell>
          <cell r="E2635" t="str">
            <v>SP12</v>
          </cell>
          <cell r="F2635">
            <v>540</v>
          </cell>
        </row>
        <row r="2637">
          <cell r="B2637" t="str">
            <v>LSE5273</v>
          </cell>
          <cell r="C2637" t="str">
            <v>582-06-16</v>
          </cell>
          <cell r="D2637" t="str">
            <v>MA473 0B</v>
          </cell>
          <cell r="E2637" t="str">
            <v>SW49</v>
          </cell>
          <cell r="F2637">
            <v>330</v>
          </cell>
          <cell r="G2637">
            <v>330</v>
          </cell>
        </row>
        <row r="2638">
          <cell r="B2638" t="str">
            <v>LSE5274</v>
          </cell>
          <cell r="C2638" t="str">
            <v>582-06-02</v>
          </cell>
          <cell r="D2638" t="str">
            <v>MA473 0B</v>
          </cell>
          <cell r="E2638" t="str">
            <v>RW32</v>
          </cell>
          <cell r="F2638">
            <v>660</v>
          </cell>
          <cell r="G2638">
            <v>660</v>
          </cell>
        </row>
        <row r="2639">
          <cell r="B2639" t="str">
            <v>LSE5284</v>
          </cell>
          <cell r="C2639" t="str">
            <v>582-06-02</v>
          </cell>
          <cell r="D2639" t="str">
            <v>MA473 0B</v>
          </cell>
          <cell r="E2639" t="str">
            <v>RW32</v>
          </cell>
          <cell r="F2639">
            <v>660</v>
          </cell>
          <cell r="G2639">
            <v>660</v>
          </cell>
        </row>
        <row r="2640">
          <cell r="B2640" t="str">
            <v>LSE5283</v>
          </cell>
          <cell r="C2640" t="str">
            <v>582-06-16</v>
          </cell>
          <cell r="D2640" t="str">
            <v>MA473 0B</v>
          </cell>
          <cell r="E2640" t="str">
            <v>SW49</v>
          </cell>
          <cell r="F2640">
            <v>660</v>
          </cell>
          <cell r="G2640">
            <v>660</v>
          </cell>
        </row>
        <row r="2641">
          <cell r="B2641" t="str">
            <v>LSE5269</v>
          </cell>
          <cell r="C2641" t="str">
            <v>582-06-16</v>
          </cell>
          <cell r="D2641" t="str">
            <v>MA473 0B</v>
          </cell>
          <cell r="E2641" t="str">
            <v>SW49</v>
          </cell>
          <cell r="F2641">
            <v>660</v>
          </cell>
          <cell r="G2641">
            <v>4620</v>
          </cell>
        </row>
        <row r="2642">
          <cell r="B2642" t="str">
            <v>LSE5269</v>
          </cell>
          <cell r="C2642" t="str">
            <v>582-06-16</v>
          </cell>
          <cell r="D2642" t="str">
            <v>MA473 0B</v>
          </cell>
          <cell r="E2642" t="str">
            <v>SW49</v>
          </cell>
          <cell r="F2642">
            <v>660</v>
          </cell>
        </row>
        <row r="2643">
          <cell r="B2643" t="str">
            <v>LSE5269</v>
          </cell>
          <cell r="C2643" t="str">
            <v>582-06-16</v>
          </cell>
          <cell r="D2643" t="str">
            <v>MA473 0B</v>
          </cell>
          <cell r="E2643" t="str">
            <v>SW49</v>
          </cell>
          <cell r="F2643">
            <v>660</v>
          </cell>
        </row>
        <row r="2644">
          <cell r="B2644" t="str">
            <v>LSE5269</v>
          </cell>
          <cell r="C2644" t="str">
            <v>582-06-16</v>
          </cell>
          <cell r="D2644" t="str">
            <v>MA473 0B</v>
          </cell>
          <cell r="E2644" t="str">
            <v>SW49</v>
          </cell>
          <cell r="F2644">
            <v>660</v>
          </cell>
        </row>
        <row r="2645">
          <cell r="B2645" t="str">
            <v>LSE5269</v>
          </cell>
          <cell r="C2645" t="str">
            <v>582-06-16</v>
          </cell>
          <cell r="D2645" t="str">
            <v>MA473 0B</v>
          </cell>
          <cell r="E2645" t="str">
            <v>SW49</v>
          </cell>
          <cell r="F2645">
            <v>660</v>
          </cell>
        </row>
        <row r="2646">
          <cell r="B2646" t="str">
            <v>LSE5269</v>
          </cell>
          <cell r="C2646" t="str">
            <v>582-06-16</v>
          </cell>
          <cell r="D2646" t="str">
            <v>MA473 0B</v>
          </cell>
          <cell r="E2646" t="str">
            <v>SW49</v>
          </cell>
          <cell r="F2646">
            <v>660</v>
          </cell>
        </row>
        <row r="2647">
          <cell r="B2647" t="str">
            <v>LSE5269</v>
          </cell>
          <cell r="C2647" t="str">
            <v>582-06-16</v>
          </cell>
          <cell r="D2647" t="str">
            <v>MA473 0B</v>
          </cell>
          <cell r="E2647" t="str">
            <v>SW49</v>
          </cell>
          <cell r="F2647">
            <v>660</v>
          </cell>
        </row>
        <row r="2648">
          <cell r="B2648" t="str">
            <v>LSE5270</v>
          </cell>
          <cell r="C2648" t="str">
            <v>582-06-02</v>
          </cell>
          <cell r="D2648" t="str">
            <v>MA473 0B</v>
          </cell>
          <cell r="E2648" t="str">
            <v>RW32</v>
          </cell>
          <cell r="F2648">
            <v>660</v>
          </cell>
          <cell r="G2648">
            <v>2640</v>
          </cell>
        </row>
        <row r="2649">
          <cell r="B2649" t="str">
            <v>LSE5270</v>
          </cell>
          <cell r="C2649" t="str">
            <v>582-06-02</v>
          </cell>
          <cell r="D2649" t="str">
            <v>MA473 0B</v>
          </cell>
          <cell r="E2649" t="str">
            <v>RW32</v>
          </cell>
          <cell r="F2649">
            <v>660</v>
          </cell>
        </row>
        <row r="2650">
          <cell r="B2650" t="str">
            <v>LSE5270</v>
          </cell>
          <cell r="C2650" t="str">
            <v>582-06-02</v>
          </cell>
          <cell r="D2650" t="str">
            <v>MA473 0B</v>
          </cell>
          <cell r="E2650" t="str">
            <v>RW32</v>
          </cell>
          <cell r="F2650">
            <v>660</v>
          </cell>
        </row>
        <row r="2651">
          <cell r="B2651" t="str">
            <v>LSE5270</v>
          </cell>
          <cell r="C2651" t="str">
            <v>582-06-02</v>
          </cell>
          <cell r="D2651" t="str">
            <v>MA473 0B</v>
          </cell>
          <cell r="E2651" t="str">
            <v>RW32</v>
          </cell>
          <cell r="F2651">
            <v>660</v>
          </cell>
        </row>
        <row r="2652">
          <cell r="B2652" t="str">
            <v>LSE5279</v>
          </cell>
          <cell r="C2652" t="str">
            <v>582-06-02</v>
          </cell>
          <cell r="D2652" t="str">
            <v>MA473 0B</v>
          </cell>
          <cell r="E2652" t="str">
            <v>RW32</v>
          </cell>
          <cell r="F2652">
            <v>660</v>
          </cell>
          <cell r="G2652">
            <v>1980</v>
          </cell>
        </row>
        <row r="2653">
          <cell r="B2653" t="str">
            <v>LSE5279</v>
          </cell>
          <cell r="C2653" t="str">
            <v>582-06-02</v>
          </cell>
          <cell r="D2653" t="str">
            <v>MA473 0B</v>
          </cell>
          <cell r="E2653" t="str">
            <v>RW32</v>
          </cell>
          <cell r="F2653">
            <v>660</v>
          </cell>
        </row>
        <row r="2654">
          <cell r="B2654" t="str">
            <v>LSE5279</v>
          </cell>
          <cell r="C2654" t="str">
            <v>582-06-02</v>
          </cell>
          <cell r="D2654" t="str">
            <v>MA473 0B</v>
          </cell>
          <cell r="E2654" t="str">
            <v>RW32</v>
          </cell>
          <cell r="F2654">
            <v>660</v>
          </cell>
        </row>
        <row r="2655">
          <cell r="B2655" t="str">
            <v>LSE5266</v>
          </cell>
          <cell r="C2655" t="str">
            <v>582-06-13</v>
          </cell>
          <cell r="D2655" t="str">
            <v>MA473 0B</v>
          </cell>
          <cell r="E2655" t="str">
            <v>BW40</v>
          </cell>
          <cell r="F2655">
            <v>660</v>
          </cell>
          <cell r="G2655">
            <v>1320</v>
          </cell>
        </row>
        <row r="2656">
          <cell r="B2656" t="str">
            <v>LSE5266</v>
          </cell>
          <cell r="C2656" t="str">
            <v>582-06-13</v>
          </cell>
          <cell r="D2656" t="str">
            <v>MA473 0B</v>
          </cell>
          <cell r="E2656" t="str">
            <v>BW40</v>
          </cell>
          <cell r="F2656">
            <v>660</v>
          </cell>
        </row>
        <row r="2657">
          <cell r="B2657" t="str">
            <v>LSE5283 Re-Cut</v>
          </cell>
          <cell r="C2657" t="str">
            <v>582-16-16</v>
          </cell>
          <cell r="D2657" t="str">
            <v>MA473 0B</v>
          </cell>
          <cell r="E2657" t="str">
            <v>SW49</v>
          </cell>
          <cell r="F2657">
            <v>90</v>
          </cell>
          <cell r="G2657">
            <v>90</v>
          </cell>
        </row>
        <row r="2658">
          <cell r="B2658" t="str">
            <v>LSE5317</v>
          </cell>
          <cell r="C2658" t="str">
            <v>523-02-75</v>
          </cell>
          <cell r="D2658" t="str">
            <v>MA438 0A</v>
          </cell>
          <cell r="E2658" t="str">
            <v>SB15</v>
          </cell>
          <cell r="F2658">
            <v>682</v>
          </cell>
          <cell r="G2658">
            <v>1342</v>
          </cell>
        </row>
        <row r="2659">
          <cell r="B2659" t="str">
            <v>LSE5317</v>
          </cell>
          <cell r="C2659" t="str">
            <v>523-02-75</v>
          </cell>
          <cell r="D2659" t="str">
            <v>MA438 0A</v>
          </cell>
          <cell r="E2659" t="str">
            <v>SB15</v>
          </cell>
          <cell r="F2659">
            <v>660</v>
          </cell>
        </row>
        <row r="2660">
          <cell r="B2660" t="str">
            <v>LSE5319</v>
          </cell>
          <cell r="C2660" t="str">
            <v>523-02-79</v>
          </cell>
          <cell r="D2660" t="str">
            <v>MA438 0A</v>
          </cell>
          <cell r="E2660" t="str">
            <v>TW16</v>
          </cell>
          <cell r="F2660">
            <v>682</v>
          </cell>
          <cell r="G2660">
            <v>1271</v>
          </cell>
        </row>
        <row r="2661">
          <cell r="B2661" t="str">
            <v>LSE5319</v>
          </cell>
          <cell r="C2661" t="str">
            <v>523-02-79</v>
          </cell>
          <cell r="D2661" t="str">
            <v>MA438 0A</v>
          </cell>
          <cell r="E2661" t="str">
            <v>TW16</v>
          </cell>
          <cell r="F2661">
            <v>589</v>
          </cell>
        </row>
        <row r="2662">
          <cell r="B2662" t="str">
            <v>LSE5318</v>
          </cell>
          <cell r="C2662" t="str">
            <v>575-02-75</v>
          </cell>
          <cell r="D2662" t="str">
            <v>WA484 0A</v>
          </cell>
          <cell r="E2662" t="str">
            <v>SB15</v>
          </cell>
          <cell r="F2662">
            <v>682</v>
          </cell>
          <cell r="G2662">
            <v>682</v>
          </cell>
        </row>
        <row r="2663">
          <cell r="B2663" t="str">
            <v>LSE5290</v>
          </cell>
          <cell r="C2663" t="str">
            <v>582-06-13</v>
          </cell>
          <cell r="D2663" t="str">
            <v>MA473 0B</v>
          </cell>
          <cell r="E2663" t="str">
            <v>BW40</v>
          </cell>
          <cell r="F2663">
            <v>660</v>
          </cell>
          <cell r="G2663">
            <v>660</v>
          </cell>
        </row>
        <row r="2664">
          <cell r="B2664" t="str">
            <v>LSE5289</v>
          </cell>
          <cell r="C2664" t="str">
            <v>582-06-02</v>
          </cell>
          <cell r="D2664" t="str">
            <v>MA473 0B</v>
          </cell>
          <cell r="E2664" t="str">
            <v>RW32</v>
          </cell>
          <cell r="F2664">
            <v>660</v>
          </cell>
          <cell r="G2664">
            <v>1320</v>
          </cell>
        </row>
        <row r="2665">
          <cell r="B2665" t="str">
            <v>LSE5289</v>
          </cell>
          <cell r="C2665" t="str">
            <v>582-06-02</v>
          </cell>
          <cell r="D2665" t="str">
            <v>MA473 0B</v>
          </cell>
          <cell r="E2665" t="str">
            <v>RW32</v>
          </cell>
          <cell r="F2665">
            <v>660</v>
          </cell>
        </row>
        <row r="2666">
          <cell r="B2666" t="str">
            <v>LSE5301</v>
          </cell>
          <cell r="C2666" t="str">
            <v>582-06-16</v>
          </cell>
          <cell r="D2666" t="str">
            <v>MA473 0B</v>
          </cell>
          <cell r="E2666" t="str">
            <v>SW49</v>
          </cell>
          <cell r="F2666">
            <v>660</v>
          </cell>
          <cell r="G2666">
            <v>1980</v>
          </cell>
        </row>
        <row r="2667">
          <cell r="B2667" t="str">
            <v>LSE5301</v>
          </cell>
          <cell r="C2667" t="str">
            <v>582-06-16</v>
          </cell>
          <cell r="D2667" t="str">
            <v>MA473 0B</v>
          </cell>
          <cell r="E2667" t="str">
            <v>SW49</v>
          </cell>
          <cell r="F2667">
            <v>660</v>
          </cell>
        </row>
        <row r="2669">
          <cell r="B2669" t="str">
            <v>LSE5275</v>
          </cell>
          <cell r="C2669" t="str">
            <v>581-06-16</v>
          </cell>
          <cell r="D2669" t="str">
            <v>MA503 0A</v>
          </cell>
          <cell r="E2669" t="str">
            <v>SW49</v>
          </cell>
          <cell r="F2669">
            <v>660</v>
          </cell>
          <cell r="G2669">
            <v>1320</v>
          </cell>
        </row>
        <row r="2670">
          <cell r="B2670" t="str">
            <v>LSE5275</v>
          </cell>
          <cell r="C2670" t="str">
            <v>581-06-16</v>
          </cell>
          <cell r="D2670" t="str">
            <v>MA503 0A</v>
          </cell>
          <cell r="E2670" t="str">
            <v>SW49</v>
          </cell>
          <cell r="F2670">
            <v>660</v>
          </cell>
        </row>
        <row r="2671">
          <cell r="B2671" t="str">
            <v>LSE5276</v>
          </cell>
          <cell r="C2671" t="str">
            <v>581-06-02</v>
          </cell>
          <cell r="D2671" t="str">
            <v>MA503 0A</v>
          </cell>
          <cell r="E2671" t="str">
            <v>RW32</v>
          </cell>
          <cell r="F2671">
            <v>660</v>
          </cell>
          <cell r="G2671">
            <v>660</v>
          </cell>
        </row>
        <row r="2672">
          <cell r="B2672" t="str">
            <v>LSE5277</v>
          </cell>
          <cell r="C2672" t="str">
            <v>581-06-16</v>
          </cell>
          <cell r="D2672" t="str">
            <v>MA503 0A</v>
          </cell>
          <cell r="E2672" t="str">
            <v>SW49</v>
          </cell>
          <cell r="F2672">
            <v>660</v>
          </cell>
          <cell r="G2672">
            <v>660</v>
          </cell>
        </row>
        <row r="2673">
          <cell r="B2673" t="str">
            <v>LSE5265</v>
          </cell>
          <cell r="C2673" t="str">
            <v>581-06-13</v>
          </cell>
          <cell r="D2673" t="str">
            <v>MA503 0A</v>
          </cell>
          <cell r="E2673" t="str">
            <v>BW40</v>
          </cell>
          <cell r="F2673">
            <v>660</v>
          </cell>
          <cell r="G2673">
            <v>3300</v>
          </cell>
        </row>
        <row r="2674">
          <cell r="B2674" t="str">
            <v>LSE5265</v>
          </cell>
          <cell r="C2674" t="str">
            <v>581-06-13</v>
          </cell>
          <cell r="D2674" t="str">
            <v>MA503 0A</v>
          </cell>
          <cell r="E2674" t="str">
            <v>BW40</v>
          </cell>
          <cell r="F2674">
            <v>660</v>
          </cell>
        </row>
        <row r="2675">
          <cell r="B2675" t="str">
            <v>LSE5265</v>
          </cell>
          <cell r="C2675" t="str">
            <v>581-06-13</v>
          </cell>
          <cell r="D2675" t="str">
            <v>MA503 0A</v>
          </cell>
          <cell r="E2675" t="str">
            <v>BW40</v>
          </cell>
          <cell r="F2675">
            <v>660</v>
          </cell>
        </row>
        <row r="2676">
          <cell r="B2676" t="str">
            <v>LSE5265</v>
          </cell>
          <cell r="C2676" t="str">
            <v>581-06-13</v>
          </cell>
          <cell r="D2676" t="str">
            <v>MA503 0A</v>
          </cell>
          <cell r="E2676" t="str">
            <v>BW40</v>
          </cell>
          <cell r="F2676">
            <v>660</v>
          </cell>
        </row>
        <row r="2677">
          <cell r="B2677" t="str">
            <v>LSE5265</v>
          </cell>
          <cell r="C2677" t="str">
            <v>581-06-13</v>
          </cell>
          <cell r="D2677" t="str">
            <v>MA503 0A</v>
          </cell>
          <cell r="E2677" t="str">
            <v>BW40</v>
          </cell>
          <cell r="F2677">
            <v>660</v>
          </cell>
        </row>
        <row r="2678">
          <cell r="B2678" t="str">
            <v>LSANZ4893</v>
          </cell>
          <cell r="C2678" t="str">
            <v>20608-8591</v>
          </cell>
          <cell r="D2678" t="str">
            <v>WA520 0A</v>
          </cell>
          <cell r="E2678" t="str">
            <v>SP11A</v>
          </cell>
          <cell r="F2678">
            <v>500</v>
          </cell>
          <cell r="G2678">
            <v>2560</v>
          </cell>
        </row>
        <row r="2679">
          <cell r="B2679" t="str">
            <v>LSANZ4893</v>
          </cell>
          <cell r="C2679" t="str">
            <v>20608-8591</v>
          </cell>
          <cell r="D2679" t="str">
            <v>WA520 0A</v>
          </cell>
          <cell r="E2679" t="str">
            <v>SP11A</v>
          </cell>
          <cell r="F2679">
            <v>500</v>
          </cell>
        </row>
        <row r="2680">
          <cell r="B2680" t="str">
            <v>LSANZ4893</v>
          </cell>
          <cell r="C2680" t="str">
            <v>20608-8591</v>
          </cell>
          <cell r="D2680" t="str">
            <v>WA520 0A</v>
          </cell>
          <cell r="E2680" t="str">
            <v>SP11A</v>
          </cell>
          <cell r="F2680">
            <v>520</v>
          </cell>
        </row>
        <row r="2681">
          <cell r="B2681" t="str">
            <v>LSANZ4893</v>
          </cell>
          <cell r="C2681" t="str">
            <v>20608-8591</v>
          </cell>
          <cell r="D2681" t="str">
            <v>WA520 0A</v>
          </cell>
          <cell r="E2681" t="str">
            <v>SP11A</v>
          </cell>
          <cell r="F2681">
            <v>520</v>
          </cell>
        </row>
        <row r="2682">
          <cell r="B2682" t="str">
            <v>LSANZ4893</v>
          </cell>
          <cell r="C2682" t="str">
            <v>20608-8591</v>
          </cell>
          <cell r="D2682" t="str">
            <v>WA520 0A</v>
          </cell>
          <cell r="E2682" t="str">
            <v>SP11A</v>
          </cell>
          <cell r="F2682">
            <v>520</v>
          </cell>
        </row>
        <row r="2683">
          <cell r="B2683" t="str">
            <v>LSANZ4908</v>
          </cell>
          <cell r="C2683" t="str">
            <v>00504-0207</v>
          </cell>
          <cell r="D2683" t="str">
            <v>MA381 1A</v>
          </cell>
          <cell r="E2683" t="str">
            <v>SW58</v>
          </cell>
          <cell r="F2683">
            <v>660</v>
          </cell>
          <cell r="G2683">
            <v>2400</v>
          </cell>
        </row>
        <row r="2684">
          <cell r="B2684" t="str">
            <v>LSANZ4908</v>
          </cell>
          <cell r="C2684" t="str">
            <v>00504-0207</v>
          </cell>
          <cell r="D2684" t="str">
            <v>MA381 1A</v>
          </cell>
          <cell r="E2684" t="str">
            <v>SW58</v>
          </cell>
          <cell r="F2684">
            <v>660</v>
          </cell>
        </row>
        <row r="2685">
          <cell r="B2685" t="str">
            <v>LSANZ4908</v>
          </cell>
          <cell r="C2685" t="str">
            <v>00504-0207</v>
          </cell>
          <cell r="D2685" t="str">
            <v>MA381 1A</v>
          </cell>
          <cell r="E2685" t="str">
            <v>SW58</v>
          </cell>
          <cell r="F2685">
            <v>600</v>
          </cell>
        </row>
        <row r="2686">
          <cell r="B2686" t="str">
            <v>LSANZ4908</v>
          </cell>
          <cell r="C2686" t="str">
            <v>00504-0207</v>
          </cell>
          <cell r="D2686" t="str">
            <v>MA381 1A</v>
          </cell>
          <cell r="E2686" t="str">
            <v>SW58</v>
          </cell>
          <cell r="F2686">
            <v>480</v>
          </cell>
        </row>
        <row r="2687">
          <cell r="B2687" t="str">
            <v>LSANZ4911</v>
          </cell>
          <cell r="C2687" t="str">
            <v>00520-0313</v>
          </cell>
          <cell r="D2687" t="str">
            <v>MA447 1A</v>
          </cell>
          <cell r="E2687" t="str">
            <v>TW11</v>
          </cell>
          <cell r="F2687">
            <v>620</v>
          </cell>
          <cell r="G2687">
            <v>620</v>
          </cell>
        </row>
        <row r="2688">
          <cell r="B2688" t="str">
            <v>LSANZ4912</v>
          </cell>
          <cell r="C2688" t="str">
            <v>00520-8575</v>
          </cell>
          <cell r="D2688" t="str">
            <v>MA447 1A</v>
          </cell>
          <cell r="E2688" t="str">
            <v>SB29</v>
          </cell>
          <cell r="F2688">
            <v>372</v>
          </cell>
          <cell r="G2688">
            <v>372</v>
          </cell>
        </row>
        <row r="2689">
          <cell r="B2689" t="str">
            <v>MUS2047 Re-Cut</v>
          </cell>
          <cell r="C2689" t="str">
            <v>3169/719/533</v>
          </cell>
          <cell r="D2689" t="str">
            <v>MA516 0A</v>
          </cell>
          <cell r="E2689" t="str">
            <v>SW57</v>
          </cell>
          <cell r="F2689">
            <v>22</v>
          </cell>
          <cell r="G2689">
            <v>22</v>
          </cell>
        </row>
        <row r="2690">
          <cell r="B2690" t="str">
            <v>MUS2052</v>
          </cell>
          <cell r="C2690" t="str">
            <v>Bootcut 3173</v>
          </cell>
          <cell r="D2690" t="str">
            <v>MA506 0A</v>
          </cell>
          <cell r="E2690" t="str">
            <v>SP06</v>
          </cell>
          <cell r="F2690">
            <v>600</v>
          </cell>
          <cell r="G2690">
            <v>7132</v>
          </cell>
        </row>
        <row r="2691">
          <cell r="B2691" t="str">
            <v>MUS2052</v>
          </cell>
          <cell r="C2691" t="str">
            <v>Bootcut 3173</v>
          </cell>
          <cell r="D2691" t="str">
            <v>MA506 0A</v>
          </cell>
          <cell r="E2691" t="str">
            <v>SP06</v>
          </cell>
          <cell r="F2691">
            <v>600</v>
          </cell>
        </row>
        <row r="2692">
          <cell r="B2692" t="str">
            <v>MUS2052</v>
          </cell>
          <cell r="C2692" t="str">
            <v>Bootcut 3173</v>
          </cell>
          <cell r="D2692" t="str">
            <v>MA506 0A</v>
          </cell>
          <cell r="E2692" t="str">
            <v>SP06</v>
          </cell>
          <cell r="F2692">
            <v>600</v>
          </cell>
        </row>
        <row r="2693">
          <cell r="B2693" t="str">
            <v>MUS2052</v>
          </cell>
          <cell r="C2693" t="str">
            <v>Bootcut 3173</v>
          </cell>
          <cell r="D2693" t="str">
            <v>MA506 0A</v>
          </cell>
          <cell r="E2693" t="str">
            <v>SP06</v>
          </cell>
          <cell r="F2693">
            <v>600</v>
          </cell>
        </row>
        <row r="2694">
          <cell r="B2694" t="str">
            <v>MUS2052</v>
          </cell>
          <cell r="C2694" t="str">
            <v>Bootcut 3173</v>
          </cell>
          <cell r="D2694" t="str">
            <v>MA506 0A</v>
          </cell>
          <cell r="E2694" t="str">
            <v>SP06</v>
          </cell>
          <cell r="F2694">
            <v>620</v>
          </cell>
        </row>
        <row r="2695">
          <cell r="B2695" t="str">
            <v>MUS2052</v>
          </cell>
          <cell r="C2695" t="str">
            <v>Bootcut 3173</v>
          </cell>
          <cell r="D2695" t="str">
            <v>MA506 0A</v>
          </cell>
          <cell r="E2695" t="str">
            <v>SP06</v>
          </cell>
          <cell r="F2695">
            <v>620</v>
          </cell>
        </row>
        <row r="2696">
          <cell r="B2696" t="str">
            <v>MUS2052</v>
          </cell>
          <cell r="C2696" t="str">
            <v>Bootcut 3173</v>
          </cell>
          <cell r="D2696" t="str">
            <v>MA506 0A</v>
          </cell>
          <cell r="E2696" t="str">
            <v>SP06</v>
          </cell>
          <cell r="F2696">
            <v>620</v>
          </cell>
        </row>
        <row r="2697">
          <cell r="B2697" t="str">
            <v>MUS2052</v>
          </cell>
          <cell r="C2697" t="str">
            <v>Bootcut 3173</v>
          </cell>
          <cell r="D2697" t="str">
            <v>MA506 0A</v>
          </cell>
          <cell r="E2697" t="str">
            <v>SP06</v>
          </cell>
          <cell r="F2697">
            <v>620</v>
          </cell>
        </row>
        <row r="2698">
          <cell r="B2698" t="str">
            <v>MUS2052</v>
          </cell>
          <cell r="C2698" t="str">
            <v>Bootcut 3173</v>
          </cell>
          <cell r="D2698" t="str">
            <v>MA506 0A</v>
          </cell>
          <cell r="E2698" t="str">
            <v>SP06</v>
          </cell>
          <cell r="F2698">
            <v>620</v>
          </cell>
        </row>
        <row r="2700">
          <cell r="B2700" t="str">
            <v>LSE5263 R</v>
          </cell>
          <cell r="C2700" t="str">
            <v>RECUT</v>
          </cell>
          <cell r="D2700" t="str">
            <v>MA503 0A</v>
          </cell>
          <cell r="E2700" t="str">
            <v>SW49</v>
          </cell>
          <cell r="F2700">
            <v>122</v>
          </cell>
          <cell r="G2700">
            <v>122</v>
          </cell>
        </row>
        <row r="2701">
          <cell r="B2701" t="str">
            <v>LSE5275 R</v>
          </cell>
          <cell r="C2701" t="str">
            <v>RECUT</v>
          </cell>
          <cell r="D2701" t="str">
            <v>MA503 0A</v>
          </cell>
          <cell r="E2701" t="str">
            <v>SW49</v>
          </cell>
          <cell r="F2701">
            <v>126</v>
          </cell>
          <cell r="G2701">
            <v>126</v>
          </cell>
        </row>
        <row r="2703">
          <cell r="B2703" t="str">
            <v>LSANZ4902</v>
          </cell>
          <cell r="C2703" t="str">
            <v>00520-0247</v>
          </cell>
          <cell r="D2703" t="str">
            <v>MA447 1A</v>
          </cell>
          <cell r="E2703" t="str">
            <v>TW24</v>
          </cell>
          <cell r="F2703">
            <v>310</v>
          </cell>
          <cell r="G2703">
            <v>310</v>
          </cell>
        </row>
        <row r="2704">
          <cell r="B2704" t="str">
            <v>LSANZ4910</v>
          </cell>
          <cell r="C2704" t="str">
            <v>00520-0247</v>
          </cell>
          <cell r="D2704" t="str">
            <v>MA447 1A</v>
          </cell>
          <cell r="E2704" t="str">
            <v>TW24</v>
          </cell>
          <cell r="F2704">
            <v>620</v>
          </cell>
          <cell r="G2704">
            <v>1660</v>
          </cell>
        </row>
        <row r="2705">
          <cell r="B2705" t="str">
            <v>LSANZ4910</v>
          </cell>
          <cell r="C2705" t="str">
            <v>00520-0247</v>
          </cell>
          <cell r="D2705" t="str">
            <v>MA447 1A</v>
          </cell>
          <cell r="E2705" t="str">
            <v>TW24</v>
          </cell>
          <cell r="F2705">
            <v>620</v>
          </cell>
        </row>
        <row r="2706">
          <cell r="B2706" t="str">
            <v>LSANZ4910</v>
          </cell>
          <cell r="C2706" t="str">
            <v>00520-0247</v>
          </cell>
          <cell r="D2706" t="str">
            <v>MA447 1A</v>
          </cell>
          <cell r="E2706" t="str">
            <v>TW24</v>
          </cell>
          <cell r="F2706">
            <v>420</v>
          </cell>
        </row>
        <row r="2707">
          <cell r="B2707" t="str">
            <v>LSANZ4890</v>
          </cell>
          <cell r="C2707" t="str">
            <v>00502-0220</v>
          </cell>
          <cell r="D2707" t="str">
            <v>MA391 1A</v>
          </cell>
          <cell r="E2707" t="str">
            <v>TW25</v>
          </cell>
          <cell r="F2707">
            <v>620</v>
          </cell>
          <cell r="G2707">
            <v>1240</v>
          </cell>
        </row>
        <row r="2708">
          <cell r="B2708" t="str">
            <v>LSANZ4890</v>
          </cell>
          <cell r="C2708" t="str">
            <v>00502-0220</v>
          </cell>
          <cell r="D2708" t="str">
            <v>MA391 1A</v>
          </cell>
          <cell r="E2708" t="str">
            <v>TW25</v>
          </cell>
          <cell r="F2708">
            <v>620</v>
          </cell>
        </row>
        <row r="2709">
          <cell r="B2709" t="str">
            <v>LSANZ4900</v>
          </cell>
          <cell r="C2709" t="str">
            <v>00502-0220</v>
          </cell>
          <cell r="D2709" t="str">
            <v>MA391 1A</v>
          </cell>
          <cell r="E2709" t="str">
            <v>TW25</v>
          </cell>
          <cell r="F2709">
            <v>620</v>
          </cell>
          <cell r="G2709">
            <v>620</v>
          </cell>
        </row>
        <row r="2710">
          <cell r="B2710" t="str">
            <v>LSANZ4909</v>
          </cell>
          <cell r="C2710" t="str">
            <v>00502-0220</v>
          </cell>
          <cell r="D2710" t="str">
            <v>MA391 1A</v>
          </cell>
          <cell r="E2710" t="str">
            <v>TW25</v>
          </cell>
          <cell r="F2710">
            <v>620</v>
          </cell>
          <cell r="G2710">
            <v>620</v>
          </cell>
        </row>
        <row r="2711">
          <cell r="B2711" t="str">
            <v>LSANZ4920</v>
          </cell>
          <cell r="C2711" t="str">
            <v>20597-0207</v>
          </cell>
          <cell r="D2711" t="str">
            <v>WA514 0A</v>
          </cell>
          <cell r="E2711" t="str">
            <v>SW49</v>
          </cell>
          <cell r="F2711">
            <v>600</v>
          </cell>
          <cell r="G2711">
            <v>900</v>
          </cell>
        </row>
        <row r="2712">
          <cell r="B2712" t="str">
            <v>LSANZ4920</v>
          </cell>
          <cell r="C2712" t="str">
            <v>20597-0207</v>
          </cell>
          <cell r="D2712" t="str">
            <v>WA514 0A</v>
          </cell>
          <cell r="E2712" t="str">
            <v>SW49</v>
          </cell>
          <cell r="F2712">
            <v>300</v>
          </cell>
        </row>
        <row r="2713">
          <cell r="B2713" t="str">
            <v>WT0019</v>
          </cell>
          <cell r="C2713" t="str">
            <v>-</v>
          </cell>
          <cell r="D2713" t="str">
            <v>Fillers</v>
          </cell>
          <cell r="E2713" t="str">
            <v>Wash Trail</v>
          </cell>
          <cell r="F2713">
            <v>500</v>
          </cell>
        </row>
        <row r="2714">
          <cell r="B2714" t="str">
            <v>LSPL2075A</v>
          </cell>
          <cell r="C2714" t="str">
            <v>518-02-08</v>
          </cell>
          <cell r="D2714" t="str">
            <v>MA479 0A</v>
          </cell>
          <cell r="E2714" t="str">
            <v>SW51</v>
          </cell>
          <cell r="F2714">
            <v>51</v>
          </cell>
          <cell r="G2714">
            <v>51</v>
          </cell>
        </row>
        <row r="2715">
          <cell r="B2715" t="str">
            <v>LSPL2079A</v>
          </cell>
          <cell r="C2715" t="str">
            <v>506-02-08</v>
          </cell>
          <cell r="D2715" t="str">
            <v>MA461 1B</v>
          </cell>
          <cell r="E2715" t="str">
            <v>SW51</v>
          </cell>
          <cell r="F2715">
            <v>44</v>
          </cell>
          <cell r="G2715">
            <v>44</v>
          </cell>
        </row>
        <row r="2716">
          <cell r="B2716" t="str">
            <v>LSPL2083A</v>
          </cell>
          <cell r="C2716" t="str">
            <v>511-02-08</v>
          </cell>
          <cell r="D2716" t="str">
            <v>MA462 1B</v>
          </cell>
          <cell r="E2716" t="str">
            <v>SW51</v>
          </cell>
          <cell r="F2716">
            <v>25</v>
          </cell>
          <cell r="G2716">
            <v>25</v>
          </cell>
        </row>
        <row r="2718">
          <cell r="B2718" t="str">
            <v>LSE5301</v>
          </cell>
          <cell r="C2718" t="str">
            <v>582-06-16</v>
          </cell>
          <cell r="D2718" t="str">
            <v>MA473 0B</v>
          </cell>
          <cell r="E2718" t="str">
            <v>SW49</v>
          </cell>
          <cell r="F2718">
            <v>660</v>
          </cell>
        </row>
        <row r="2719">
          <cell r="B2719" t="str">
            <v>LSE5304</v>
          </cell>
          <cell r="C2719" t="str">
            <v>582-06-16</v>
          </cell>
          <cell r="D2719" t="str">
            <v>MA473 0B</v>
          </cell>
          <cell r="E2719" t="str">
            <v>SW49</v>
          </cell>
          <cell r="F2719">
            <v>330</v>
          </cell>
          <cell r="G2719">
            <v>330</v>
          </cell>
        </row>
        <row r="2720">
          <cell r="B2720" t="str">
            <v>LSE5306</v>
          </cell>
          <cell r="C2720" t="str">
            <v>582-06-16</v>
          </cell>
          <cell r="D2720" t="str">
            <v>MA473 0B</v>
          </cell>
          <cell r="E2720" t="str">
            <v>SW49</v>
          </cell>
          <cell r="F2720">
            <v>660</v>
          </cell>
          <cell r="G2720">
            <v>660</v>
          </cell>
        </row>
        <row r="2721">
          <cell r="B2721" t="str">
            <v>LSE5292</v>
          </cell>
          <cell r="C2721" t="str">
            <v>582-06-16</v>
          </cell>
          <cell r="D2721" t="str">
            <v>MA473 0B</v>
          </cell>
          <cell r="E2721" t="str">
            <v>SW49</v>
          </cell>
          <cell r="F2721">
            <v>660</v>
          </cell>
          <cell r="G2721">
            <v>3870</v>
          </cell>
        </row>
        <row r="2722">
          <cell r="B2722" t="str">
            <v>LSE5292</v>
          </cell>
          <cell r="C2722" t="str">
            <v>582-06-16</v>
          </cell>
          <cell r="D2722" t="str">
            <v>MA473 0B</v>
          </cell>
          <cell r="E2722" t="str">
            <v>SW49</v>
          </cell>
          <cell r="F2722">
            <v>660</v>
          </cell>
        </row>
        <row r="2723">
          <cell r="B2723" t="str">
            <v>LSE5292</v>
          </cell>
          <cell r="C2723" t="str">
            <v>582-06-16</v>
          </cell>
          <cell r="D2723" t="str">
            <v>MA473 0B</v>
          </cell>
          <cell r="E2723" t="str">
            <v>SW49</v>
          </cell>
          <cell r="F2723">
            <v>660</v>
          </cell>
        </row>
        <row r="2724">
          <cell r="B2724" t="str">
            <v>LSE5292</v>
          </cell>
          <cell r="C2724" t="str">
            <v>582-06-16</v>
          </cell>
          <cell r="D2724" t="str">
            <v>MA473 0B</v>
          </cell>
          <cell r="E2724" t="str">
            <v>SW49</v>
          </cell>
          <cell r="F2724">
            <v>660</v>
          </cell>
        </row>
        <row r="2725">
          <cell r="B2725" t="str">
            <v>LSE5292</v>
          </cell>
          <cell r="C2725" t="str">
            <v>582-06-16</v>
          </cell>
          <cell r="D2725" t="str">
            <v>MA473 0B</v>
          </cell>
          <cell r="E2725" t="str">
            <v>SW49</v>
          </cell>
          <cell r="F2725">
            <v>660</v>
          </cell>
        </row>
        <row r="2726">
          <cell r="B2726" t="str">
            <v>LSE5292</v>
          </cell>
          <cell r="C2726" t="str">
            <v>582-06-16</v>
          </cell>
          <cell r="D2726" t="str">
            <v>MA473 0B</v>
          </cell>
          <cell r="E2726" t="str">
            <v>SW49</v>
          </cell>
          <cell r="F2726">
            <v>570</v>
          </cell>
        </row>
        <row r="2727">
          <cell r="B2727" t="str">
            <v>LSE5294</v>
          </cell>
          <cell r="C2727" t="str">
            <v>582-06-02</v>
          </cell>
          <cell r="D2727" t="str">
            <v>MA473 0B</v>
          </cell>
          <cell r="E2727" t="str">
            <v>RW32</v>
          </cell>
          <cell r="F2727">
            <v>660</v>
          </cell>
          <cell r="G2727">
            <v>1980</v>
          </cell>
        </row>
        <row r="2728">
          <cell r="B2728" t="str">
            <v>LSE5294</v>
          </cell>
          <cell r="C2728" t="str">
            <v>582-06-02</v>
          </cell>
          <cell r="D2728" t="str">
            <v>MA473 0B</v>
          </cell>
          <cell r="E2728" t="str">
            <v>RW32</v>
          </cell>
          <cell r="F2728">
            <v>660</v>
          </cell>
        </row>
        <row r="2729">
          <cell r="B2729" t="str">
            <v>LSE5294</v>
          </cell>
          <cell r="C2729" t="str">
            <v>582-06-02</v>
          </cell>
          <cell r="D2729" t="str">
            <v>MA473 0B</v>
          </cell>
          <cell r="E2729" t="str">
            <v>RW32</v>
          </cell>
          <cell r="F2729">
            <v>660</v>
          </cell>
        </row>
        <row r="2730">
          <cell r="B2730" t="str">
            <v>LSE5312</v>
          </cell>
          <cell r="C2730" t="str">
            <v>582-06-02</v>
          </cell>
          <cell r="D2730" t="str">
            <v>MA473 0B</v>
          </cell>
          <cell r="E2730" t="str">
            <v>RW32</v>
          </cell>
          <cell r="F2730">
            <v>330</v>
          </cell>
          <cell r="G2730">
            <v>330</v>
          </cell>
        </row>
        <row r="2731">
          <cell r="B2731" t="str">
            <v>LSE5287</v>
          </cell>
          <cell r="C2731" t="str">
            <v>521-02-16</v>
          </cell>
          <cell r="D2731" t="str">
            <v>MA362 1A</v>
          </cell>
          <cell r="E2731" t="str">
            <v>SW39</v>
          </cell>
          <cell r="F2731">
            <v>660</v>
          </cell>
          <cell r="G2731">
            <v>4620</v>
          </cell>
        </row>
        <row r="2732">
          <cell r="B2732" t="str">
            <v>LSE5287</v>
          </cell>
          <cell r="C2732" t="str">
            <v>521-02-16</v>
          </cell>
          <cell r="D2732" t="str">
            <v>MA362 1A</v>
          </cell>
          <cell r="E2732" t="str">
            <v>SW39</v>
          </cell>
          <cell r="F2732">
            <v>660</v>
          </cell>
        </row>
        <row r="2733">
          <cell r="B2733" t="str">
            <v>LSE5287</v>
          </cell>
          <cell r="C2733" t="str">
            <v>521-02-16</v>
          </cell>
          <cell r="D2733" t="str">
            <v>MA362 1A</v>
          </cell>
          <cell r="E2733" t="str">
            <v>SW39</v>
          </cell>
          <cell r="F2733">
            <v>660</v>
          </cell>
        </row>
        <row r="2734">
          <cell r="B2734" t="str">
            <v>LSE5287</v>
          </cell>
          <cell r="C2734" t="str">
            <v>521-02-16</v>
          </cell>
          <cell r="D2734" t="str">
            <v>MA362 1A</v>
          </cell>
          <cell r="E2734" t="str">
            <v>SW39</v>
          </cell>
          <cell r="F2734">
            <v>660</v>
          </cell>
        </row>
        <row r="2735">
          <cell r="B2735" t="str">
            <v>LSE5287</v>
          </cell>
          <cell r="C2735" t="str">
            <v>521-02-16</v>
          </cell>
          <cell r="D2735" t="str">
            <v>MA362 1A</v>
          </cell>
          <cell r="E2735" t="str">
            <v>SW39</v>
          </cell>
          <cell r="F2735">
            <v>660</v>
          </cell>
        </row>
        <row r="2736">
          <cell r="B2736" t="str">
            <v>LSE5287</v>
          </cell>
          <cell r="C2736" t="str">
            <v>521-02-16</v>
          </cell>
          <cell r="D2736" t="str">
            <v>MA362 1A</v>
          </cell>
          <cell r="E2736" t="str">
            <v>SW39</v>
          </cell>
          <cell r="F2736">
            <v>660</v>
          </cell>
        </row>
        <row r="2737">
          <cell r="B2737" t="str">
            <v>LSE5287</v>
          </cell>
          <cell r="C2737" t="str">
            <v>521-02-16</v>
          </cell>
          <cell r="D2737" t="str">
            <v>MA362 1A</v>
          </cell>
          <cell r="E2737" t="str">
            <v>SW39</v>
          </cell>
          <cell r="F2737">
            <v>660</v>
          </cell>
        </row>
        <row r="2738">
          <cell r="B2738" t="str">
            <v>LSE5315</v>
          </cell>
          <cell r="C2738" t="str">
            <v>521-02-76</v>
          </cell>
          <cell r="D2738" t="str">
            <v>MA362 1A</v>
          </cell>
          <cell r="E2738" t="str">
            <v>SB16</v>
          </cell>
          <cell r="F2738">
            <v>682</v>
          </cell>
          <cell r="G2738">
            <v>682</v>
          </cell>
        </row>
        <row r="2739">
          <cell r="B2739" t="str">
            <v>LSE5316</v>
          </cell>
          <cell r="C2739" t="str">
            <v>521-02-76</v>
          </cell>
          <cell r="D2739" t="str">
            <v>MA362 1A</v>
          </cell>
          <cell r="E2739" t="str">
            <v>SB16</v>
          </cell>
          <cell r="F2739">
            <v>682</v>
          </cell>
          <cell r="G2739">
            <v>682</v>
          </cell>
        </row>
        <row r="2740">
          <cell r="B2740" t="str">
            <v>LSE5295</v>
          </cell>
          <cell r="C2740" t="str">
            <v>521-02-02</v>
          </cell>
          <cell r="D2740" t="str">
            <v>MA362 1A</v>
          </cell>
          <cell r="E2740" t="str">
            <v>RW20</v>
          </cell>
          <cell r="F2740">
            <v>660</v>
          </cell>
          <cell r="G2740">
            <v>660</v>
          </cell>
        </row>
        <row r="2741">
          <cell r="B2741" t="str">
            <v>LSE5309</v>
          </cell>
          <cell r="C2741" t="str">
            <v>521-02-02</v>
          </cell>
          <cell r="D2741" t="str">
            <v>MA362 1A</v>
          </cell>
          <cell r="E2741" t="str">
            <v>RW20</v>
          </cell>
          <cell r="F2741">
            <v>660</v>
          </cell>
        </row>
        <row r="2742">
          <cell r="B2742" t="str">
            <v>LSE5308</v>
          </cell>
          <cell r="C2742" t="str">
            <v>521-02-16</v>
          </cell>
          <cell r="D2742" t="str">
            <v>MA362 1A</v>
          </cell>
          <cell r="E2742" t="str">
            <v>SW39</v>
          </cell>
          <cell r="F2742">
            <v>660</v>
          </cell>
          <cell r="G2742">
            <v>1320</v>
          </cell>
        </row>
        <row r="2743">
          <cell r="B2743" t="str">
            <v>LSE5308</v>
          </cell>
          <cell r="C2743" t="str">
            <v>521-02-16</v>
          </cell>
          <cell r="D2743" t="str">
            <v>MA362 1A</v>
          </cell>
          <cell r="E2743" t="str">
            <v>SW39</v>
          </cell>
          <cell r="F2743">
            <v>660</v>
          </cell>
        </row>
        <row r="2744">
          <cell r="B2744" t="str">
            <v>LSE5296</v>
          </cell>
          <cell r="C2744" t="str">
            <v>581-06-16</v>
          </cell>
          <cell r="D2744" t="str">
            <v>MA503 0A</v>
          </cell>
          <cell r="E2744" t="str">
            <v>SW49</v>
          </cell>
          <cell r="F2744">
            <v>660</v>
          </cell>
          <cell r="G2744">
            <v>660</v>
          </cell>
        </row>
        <row r="2745">
          <cell r="B2745" t="str">
            <v>LSE5297</v>
          </cell>
          <cell r="C2745" t="str">
            <v>581-06-02</v>
          </cell>
          <cell r="D2745" t="str">
            <v>MA503 0A</v>
          </cell>
          <cell r="E2745" t="str">
            <v>RW32</v>
          </cell>
          <cell r="F2745">
            <v>660</v>
          </cell>
          <cell r="G2745">
            <v>1320</v>
          </cell>
        </row>
        <row r="2746">
          <cell r="B2746" t="str">
            <v>LSE5297</v>
          </cell>
          <cell r="C2746" t="str">
            <v>581-06-02</v>
          </cell>
          <cell r="D2746" t="str">
            <v>MA503 0A</v>
          </cell>
          <cell r="E2746" t="str">
            <v>RW32</v>
          </cell>
          <cell r="F2746">
            <v>660</v>
          </cell>
        </row>
        <row r="2747">
          <cell r="B2747" t="str">
            <v>LSE5311</v>
          </cell>
          <cell r="C2747" t="str">
            <v>581-06-02</v>
          </cell>
          <cell r="D2747" t="str">
            <v>MA503 0A</v>
          </cell>
          <cell r="E2747" t="str">
            <v>RW32</v>
          </cell>
          <cell r="F2747">
            <v>660</v>
          </cell>
          <cell r="G2747">
            <v>660</v>
          </cell>
        </row>
        <row r="2748">
          <cell r="B2748" t="str">
            <v>LSE5310</v>
          </cell>
          <cell r="C2748" t="str">
            <v>581-06-16</v>
          </cell>
          <cell r="D2748" t="str">
            <v>MA503 0A</v>
          </cell>
          <cell r="E2748" t="str">
            <v>SW49</v>
          </cell>
          <cell r="F2748">
            <v>660</v>
          </cell>
          <cell r="G2748">
            <v>660</v>
          </cell>
        </row>
        <row r="2749">
          <cell r="B2749" t="str">
            <v>LSE5291</v>
          </cell>
          <cell r="C2749" t="str">
            <v>581-06-16</v>
          </cell>
          <cell r="D2749" t="str">
            <v>MA503 0A</v>
          </cell>
          <cell r="E2749" t="str">
            <v>SW49</v>
          </cell>
          <cell r="F2749">
            <v>660</v>
          </cell>
          <cell r="G2749">
            <v>660</v>
          </cell>
        </row>
        <row r="2750">
          <cell r="B2750" t="str">
            <v>LSE5293</v>
          </cell>
          <cell r="C2750" t="str">
            <v>581-06-02</v>
          </cell>
          <cell r="D2750" t="str">
            <v>MA503 0A</v>
          </cell>
          <cell r="E2750" t="str">
            <v>RW32</v>
          </cell>
          <cell r="F2750">
            <v>660</v>
          </cell>
          <cell r="G2750">
            <v>660</v>
          </cell>
        </row>
        <row r="2751">
          <cell r="B2751" t="str">
            <v>LSE5302</v>
          </cell>
          <cell r="C2751" t="str">
            <v>581-06-02</v>
          </cell>
          <cell r="D2751" t="str">
            <v>MA503 0A</v>
          </cell>
          <cell r="E2751" t="str">
            <v>RW32</v>
          </cell>
          <cell r="F2751">
            <v>660</v>
          </cell>
          <cell r="G2751">
            <v>660</v>
          </cell>
        </row>
        <row r="2752">
          <cell r="B2752" t="str">
            <v>LSE5300</v>
          </cell>
          <cell r="C2752" t="str">
            <v>581-06-16</v>
          </cell>
          <cell r="D2752" t="str">
            <v>MA503 0A</v>
          </cell>
          <cell r="E2752" t="str">
            <v>SW49</v>
          </cell>
          <cell r="F2752">
            <v>660</v>
          </cell>
          <cell r="G2752">
            <v>660</v>
          </cell>
        </row>
        <row r="2753">
          <cell r="B2753" t="str">
            <v>LSE5288</v>
          </cell>
          <cell r="C2753" t="str">
            <v>581-06-16</v>
          </cell>
          <cell r="D2753" t="str">
            <v>MA503 0A</v>
          </cell>
          <cell r="E2753" t="str">
            <v>SW49</v>
          </cell>
          <cell r="F2753">
            <v>660</v>
          </cell>
          <cell r="G2753">
            <v>2640</v>
          </cell>
        </row>
        <row r="2754">
          <cell r="B2754" t="str">
            <v>LSE5288</v>
          </cell>
          <cell r="C2754" t="str">
            <v>581-06-16</v>
          </cell>
          <cell r="D2754" t="str">
            <v>MA503 0A</v>
          </cell>
          <cell r="E2754" t="str">
            <v>SW49</v>
          </cell>
          <cell r="F2754">
            <v>660</v>
          </cell>
        </row>
        <row r="2755">
          <cell r="B2755" t="str">
            <v>LSE5288</v>
          </cell>
          <cell r="C2755" t="str">
            <v>581-06-16</v>
          </cell>
          <cell r="D2755" t="str">
            <v>MA503 0A</v>
          </cell>
          <cell r="E2755" t="str">
            <v>SW49</v>
          </cell>
          <cell r="F2755">
            <v>660</v>
          </cell>
        </row>
        <row r="2756">
          <cell r="B2756" t="str">
            <v>LSE5288</v>
          </cell>
          <cell r="C2756" t="str">
            <v>581-06-16</v>
          </cell>
          <cell r="D2756" t="str">
            <v>MA503 0A</v>
          </cell>
          <cell r="E2756" t="str">
            <v>SW49</v>
          </cell>
          <cell r="F2756">
            <v>660</v>
          </cell>
        </row>
        <row r="2757">
          <cell r="B2757" t="str">
            <v>LSE5303</v>
          </cell>
          <cell r="C2757" t="str">
            <v>581-06-16</v>
          </cell>
          <cell r="D2757" t="str">
            <v>MA503 0A</v>
          </cell>
          <cell r="E2757" t="str">
            <v>SW49</v>
          </cell>
          <cell r="F2757">
            <v>330</v>
          </cell>
          <cell r="G2757">
            <v>330</v>
          </cell>
        </row>
        <row r="2758">
          <cell r="B2758" t="str">
            <v>LSE5317 Re-Cut</v>
          </cell>
          <cell r="C2758" t="str">
            <v>523-02-75</v>
          </cell>
          <cell r="D2758" t="str">
            <v>MA438 0A</v>
          </cell>
          <cell r="E2758" t="str">
            <v>SB15</v>
          </cell>
          <cell r="F2758">
            <v>199</v>
          </cell>
          <cell r="G2758">
            <v>199</v>
          </cell>
        </row>
        <row r="2759">
          <cell r="B2759" t="str">
            <v>LSE5305</v>
          </cell>
          <cell r="C2759" t="str">
            <v>581-06-02</v>
          </cell>
          <cell r="D2759" t="str">
            <v>MA503 0A</v>
          </cell>
          <cell r="E2759" t="str">
            <v>RW32</v>
          </cell>
          <cell r="F2759">
            <v>330</v>
          </cell>
          <cell r="G2759">
            <v>330</v>
          </cell>
        </row>
        <row r="2760">
          <cell r="B2760" t="str">
            <v>LSE5307</v>
          </cell>
          <cell r="C2760" t="str">
            <v>581-06-02</v>
          </cell>
          <cell r="D2760" t="str">
            <v>MA503 0A</v>
          </cell>
          <cell r="E2760" t="str">
            <v>RW32</v>
          </cell>
          <cell r="F2760">
            <v>330</v>
          </cell>
          <cell r="G2760">
            <v>330</v>
          </cell>
        </row>
        <row r="2761">
          <cell r="B2761" t="str">
            <v>LSE5299</v>
          </cell>
          <cell r="C2761" t="str">
            <v>581-06-02</v>
          </cell>
          <cell r="D2761" t="str">
            <v>MA503 0A</v>
          </cell>
          <cell r="E2761" t="str">
            <v>RW32</v>
          </cell>
          <cell r="F2761">
            <v>330</v>
          </cell>
          <cell r="G2761">
            <v>330</v>
          </cell>
        </row>
        <row r="2762">
          <cell r="B2762" t="str">
            <v>LSE5298</v>
          </cell>
          <cell r="C2762" t="str">
            <v>581-06-16</v>
          </cell>
          <cell r="D2762" t="str">
            <v>MA503 0A</v>
          </cell>
          <cell r="E2762" t="str">
            <v>SW49</v>
          </cell>
          <cell r="F2762">
            <v>660</v>
          </cell>
        </row>
        <row r="2763">
          <cell r="B2763" t="str">
            <v>LSE5298</v>
          </cell>
          <cell r="C2763" t="str">
            <v>581-06-16</v>
          </cell>
          <cell r="D2763" t="str">
            <v>MA503 0A</v>
          </cell>
          <cell r="E2763" t="str">
            <v>SW49</v>
          </cell>
          <cell r="F2763">
            <v>660</v>
          </cell>
        </row>
        <row r="2764">
          <cell r="B2764" t="str">
            <v>LSE5313</v>
          </cell>
          <cell r="C2764" t="str">
            <v>581-06-16</v>
          </cell>
          <cell r="D2764" t="str">
            <v>MA503 0A</v>
          </cell>
          <cell r="E2764" t="str">
            <v>SW49</v>
          </cell>
          <cell r="F2764">
            <v>660</v>
          </cell>
          <cell r="G2764">
            <v>1320</v>
          </cell>
        </row>
        <row r="2765">
          <cell r="B2765" t="str">
            <v>LSE5313</v>
          </cell>
          <cell r="C2765" t="str">
            <v>581-06-16</v>
          </cell>
          <cell r="D2765" t="str">
            <v>MA503 0A</v>
          </cell>
          <cell r="E2765" t="str">
            <v>SW49</v>
          </cell>
          <cell r="F2765">
            <v>660</v>
          </cell>
        </row>
        <row r="2766">
          <cell r="B2766" t="str">
            <v>LSE5314</v>
          </cell>
          <cell r="C2766" t="str">
            <v>581-06-02</v>
          </cell>
          <cell r="D2766" t="str">
            <v>MA503 0A</v>
          </cell>
          <cell r="E2766" t="str">
            <v>RW32</v>
          </cell>
          <cell r="F2766">
            <v>660</v>
          </cell>
          <cell r="G2766">
            <v>1320</v>
          </cell>
        </row>
        <row r="2767">
          <cell r="B2767" t="str">
            <v>LSE5314</v>
          </cell>
          <cell r="C2767" t="str">
            <v>581-06-02</v>
          </cell>
          <cell r="D2767" t="str">
            <v>MA503 0A</v>
          </cell>
          <cell r="E2767" t="str">
            <v>RW32</v>
          </cell>
          <cell r="F2767">
            <v>660</v>
          </cell>
        </row>
        <row r="2768">
          <cell r="B2768" t="str">
            <v>LSE5345</v>
          </cell>
          <cell r="C2768" t="str">
            <v>581-06-02</v>
          </cell>
          <cell r="D2768" t="str">
            <v>MA503 0A</v>
          </cell>
          <cell r="E2768" t="str">
            <v>RW32</v>
          </cell>
          <cell r="F2768">
            <v>660</v>
          </cell>
          <cell r="G2768">
            <v>2640</v>
          </cell>
        </row>
        <row r="2769">
          <cell r="B2769" t="str">
            <v>LSE5345</v>
          </cell>
          <cell r="C2769" t="str">
            <v>581-06-02</v>
          </cell>
          <cell r="D2769" t="str">
            <v>MA503 0A</v>
          </cell>
          <cell r="E2769" t="str">
            <v>RW32</v>
          </cell>
          <cell r="F2769">
            <v>660</v>
          </cell>
        </row>
        <row r="2770">
          <cell r="B2770" t="str">
            <v>LSE5345</v>
          </cell>
          <cell r="C2770" t="str">
            <v>581-06-02</v>
          </cell>
          <cell r="D2770" t="str">
            <v>MA503 0A</v>
          </cell>
          <cell r="E2770" t="str">
            <v>RW32</v>
          </cell>
          <cell r="F2770">
            <v>660</v>
          </cell>
        </row>
        <row r="2771">
          <cell r="B2771" t="str">
            <v>LSE5345</v>
          </cell>
          <cell r="C2771" t="str">
            <v>581-06-02</v>
          </cell>
          <cell r="D2771" t="str">
            <v>MA503 0A</v>
          </cell>
          <cell r="E2771" t="str">
            <v>RW32</v>
          </cell>
          <cell r="F2771">
            <v>660</v>
          </cell>
        </row>
        <row r="2772">
          <cell r="B2772" t="str">
            <v>LSE5344</v>
          </cell>
          <cell r="C2772" t="str">
            <v>581-06-16</v>
          </cell>
          <cell r="D2772" t="str">
            <v>MA503 0A</v>
          </cell>
          <cell r="E2772" t="str">
            <v>SW49</v>
          </cell>
          <cell r="F2772">
            <v>660</v>
          </cell>
          <cell r="G2772">
            <v>3960</v>
          </cell>
        </row>
        <row r="2773">
          <cell r="B2773" t="str">
            <v>LSE5344</v>
          </cell>
          <cell r="C2773" t="str">
            <v>581-06-16</v>
          </cell>
          <cell r="D2773" t="str">
            <v>MA503 0A</v>
          </cell>
          <cell r="E2773" t="str">
            <v>SW49</v>
          </cell>
          <cell r="F2773">
            <v>660</v>
          </cell>
        </row>
        <row r="2774">
          <cell r="B2774" t="str">
            <v>LSE5344</v>
          </cell>
          <cell r="C2774" t="str">
            <v>581-06-16</v>
          </cell>
          <cell r="D2774" t="str">
            <v>MA503 0A</v>
          </cell>
          <cell r="E2774" t="str">
            <v>SW49</v>
          </cell>
          <cell r="F2774">
            <v>660</v>
          </cell>
        </row>
        <row r="2775">
          <cell r="B2775" t="str">
            <v>LSE5344</v>
          </cell>
          <cell r="C2775" t="str">
            <v>581-06-16</v>
          </cell>
          <cell r="D2775" t="str">
            <v>MA503 0A</v>
          </cell>
          <cell r="E2775" t="str">
            <v>SW49</v>
          </cell>
          <cell r="F2775">
            <v>660</v>
          </cell>
        </row>
        <row r="2776">
          <cell r="B2776" t="str">
            <v>LSE5344</v>
          </cell>
          <cell r="C2776" t="str">
            <v>581-06-16</v>
          </cell>
          <cell r="D2776" t="str">
            <v>MA503 0A</v>
          </cell>
          <cell r="E2776" t="str">
            <v>SW49</v>
          </cell>
          <cell r="F2776">
            <v>660</v>
          </cell>
        </row>
        <row r="2777">
          <cell r="B2777" t="str">
            <v>LSE5344</v>
          </cell>
          <cell r="C2777" t="str">
            <v>581-06-16</v>
          </cell>
          <cell r="D2777" t="str">
            <v>MA503 0A</v>
          </cell>
          <cell r="E2777" t="str">
            <v>SW49</v>
          </cell>
          <cell r="F2777">
            <v>660</v>
          </cell>
        </row>
        <row r="2779">
          <cell r="B2779" t="str">
            <v>MUS2052</v>
          </cell>
          <cell r="C2779" t="str">
            <v>Bootcut 3173</v>
          </cell>
          <cell r="D2779" t="str">
            <v>MA506 0A</v>
          </cell>
          <cell r="E2779" t="str">
            <v>SP06</v>
          </cell>
          <cell r="F2779">
            <v>620</v>
          </cell>
        </row>
        <row r="2780">
          <cell r="B2780" t="str">
            <v>MUS2052</v>
          </cell>
          <cell r="C2780" t="str">
            <v>Bootcut 3173</v>
          </cell>
          <cell r="D2780" t="str">
            <v>MA506 0A</v>
          </cell>
          <cell r="E2780" t="str">
            <v>SP06</v>
          </cell>
          <cell r="F2780">
            <v>720</v>
          </cell>
        </row>
        <row r="2781">
          <cell r="B2781" t="str">
            <v>MUS2052</v>
          </cell>
          <cell r="C2781" t="str">
            <v>Bootcut 3173</v>
          </cell>
          <cell r="D2781" t="str">
            <v>MA506 0A</v>
          </cell>
          <cell r="E2781" t="str">
            <v>SP06</v>
          </cell>
          <cell r="F2781">
            <v>200</v>
          </cell>
        </row>
        <row r="2782">
          <cell r="B2782" t="str">
            <v>MUS2052</v>
          </cell>
          <cell r="C2782" t="str">
            <v>Bootcut 3173</v>
          </cell>
          <cell r="D2782" t="str">
            <v>MA506 0A</v>
          </cell>
          <cell r="E2782" t="str">
            <v>SP06</v>
          </cell>
          <cell r="F2782">
            <v>44</v>
          </cell>
        </row>
        <row r="2783">
          <cell r="B2783" t="str">
            <v>MUS2052</v>
          </cell>
          <cell r="C2783" t="str">
            <v>Bootcut 3173</v>
          </cell>
          <cell r="D2783" t="str">
            <v>MA506 0A</v>
          </cell>
          <cell r="E2783" t="str">
            <v>SP06</v>
          </cell>
          <cell r="F2783">
            <v>48</v>
          </cell>
        </row>
        <row r="2784">
          <cell r="B2784" t="str">
            <v>LSANZ4918</v>
          </cell>
          <cell r="C2784" t="str">
            <v>20595-0207</v>
          </cell>
          <cell r="D2784" t="str">
            <v>WA512 1A</v>
          </cell>
          <cell r="E2784" t="str">
            <v>SW49</v>
          </cell>
          <cell r="F2784">
            <v>600</v>
          </cell>
          <cell r="G2784">
            <v>1500</v>
          </cell>
        </row>
        <row r="2785">
          <cell r="B2785" t="str">
            <v>LSANZ4918</v>
          </cell>
          <cell r="C2785" t="str">
            <v>20595-0207</v>
          </cell>
          <cell r="D2785" t="str">
            <v>WA512 1A</v>
          </cell>
          <cell r="E2785" t="str">
            <v>SW49</v>
          </cell>
          <cell r="F2785">
            <v>600</v>
          </cell>
        </row>
        <row r="2786">
          <cell r="B2786" t="str">
            <v>LSANZ4918</v>
          </cell>
          <cell r="C2786" t="str">
            <v>20595-0207</v>
          </cell>
          <cell r="D2786" t="str">
            <v>WA512 1A</v>
          </cell>
          <cell r="E2786" t="str">
            <v>SW49</v>
          </cell>
          <cell r="F2786">
            <v>300</v>
          </cell>
        </row>
        <row r="2787">
          <cell r="B2787" t="str">
            <v>LSANZ4919</v>
          </cell>
          <cell r="C2787" t="str">
            <v>20596-0201</v>
          </cell>
          <cell r="D2787" t="str">
            <v>WA513 1A</v>
          </cell>
          <cell r="E2787" t="str">
            <v>RW32</v>
          </cell>
          <cell r="F2787">
            <v>600</v>
          </cell>
          <cell r="G2787">
            <v>1200</v>
          </cell>
        </row>
        <row r="2788">
          <cell r="B2788" t="str">
            <v>LSANZ4919</v>
          </cell>
          <cell r="C2788" t="str">
            <v>20596-0201</v>
          </cell>
          <cell r="D2788" t="str">
            <v>WA513 1A</v>
          </cell>
          <cell r="E2788" t="str">
            <v>RW32</v>
          </cell>
          <cell r="F2788">
            <v>600</v>
          </cell>
        </row>
        <row r="2789">
          <cell r="B2789" t="str">
            <v>MUS2051 Re-Cut</v>
          </cell>
          <cell r="C2789" t="str">
            <v>Bell Bottom 520</v>
          </cell>
          <cell r="D2789" t="str">
            <v>WA507 0A</v>
          </cell>
          <cell r="E2789" t="str">
            <v>SP06</v>
          </cell>
          <cell r="F2789">
            <v>57</v>
          </cell>
        </row>
        <row r="2793">
          <cell r="B2793" t="str">
            <v>LSANZ4895 Re-Cut</v>
          </cell>
          <cell r="C2793" t="str">
            <v>20981-8591</v>
          </cell>
          <cell r="D2793" t="str">
            <v>WA521 0A</v>
          </cell>
          <cell r="E2793" t="str">
            <v>SP11B</v>
          </cell>
          <cell r="F2793">
            <v>28</v>
          </cell>
          <cell r="G2793">
            <v>28</v>
          </cell>
        </row>
        <row r="2795">
          <cell r="B2795" t="str">
            <v>LSE5323</v>
          </cell>
          <cell r="C2795" t="str">
            <v>581-06-16</v>
          </cell>
          <cell r="D2795" t="str">
            <v>MA503 0A</v>
          </cell>
          <cell r="E2795" t="str">
            <v>SW49</v>
          </cell>
          <cell r="F2795">
            <v>660</v>
          </cell>
          <cell r="G2795">
            <v>1320</v>
          </cell>
        </row>
        <row r="2796">
          <cell r="B2796" t="str">
            <v>LSE5323</v>
          </cell>
          <cell r="C2796" t="str">
            <v>581-06-16</v>
          </cell>
          <cell r="D2796" t="str">
            <v>MA503 0A</v>
          </cell>
          <cell r="E2796" t="str">
            <v>SW49</v>
          </cell>
          <cell r="F2796">
            <v>660</v>
          </cell>
        </row>
        <row r="2797">
          <cell r="B2797" t="str">
            <v>LSE5338</v>
          </cell>
          <cell r="C2797" t="str">
            <v>581-06-16</v>
          </cell>
          <cell r="D2797" t="str">
            <v>MA503 0A</v>
          </cell>
          <cell r="E2797" t="str">
            <v>SW49</v>
          </cell>
          <cell r="F2797">
            <v>660</v>
          </cell>
          <cell r="G2797">
            <v>1320</v>
          </cell>
        </row>
        <row r="2798">
          <cell r="B2798" t="str">
            <v>LSE5338</v>
          </cell>
          <cell r="C2798" t="str">
            <v>581-06-16</v>
          </cell>
          <cell r="D2798" t="str">
            <v>MA503 0A</v>
          </cell>
          <cell r="E2798" t="str">
            <v>SW49</v>
          </cell>
          <cell r="F2798">
            <v>660</v>
          </cell>
        </row>
        <row r="2799">
          <cell r="B2799" t="str">
            <v>LSE5339</v>
          </cell>
          <cell r="C2799" t="str">
            <v>581-06-02</v>
          </cell>
          <cell r="D2799" t="str">
            <v>MA503 0A</v>
          </cell>
          <cell r="E2799" t="str">
            <v>RW32</v>
          </cell>
          <cell r="F2799">
            <v>660</v>
          </cell>
          <cell r="G2799">
            <v>660</v>
          </cell>
        </row>
        <row r="2800">
          <cell r="B2800" t="str">
            <v>LSE5333</v>
          </cell>
          <cell r="C2800" t="str">
            <v>581-06-02</v>
          </cell>
          <cell r="D2800" t="str">
            <v>MA503 0A</v>
          </cell>
          <cell r="E2800" t="str">
            <v>RW32</v>
          </cell>
          <cell r="F2800">
            <v>660</v>
          </cell>
          <cell r="G2800">
            <v>2640</v>
          </cell>
        </row>
        <row r="2801">
          <cell r="B2801" t="str">
            <v>LSE5333</v>
          </cell>
          <cell r="C2801" t="str">
            <v>581-06-02</v>
          </cell>
          <cell r="D2801" t="str">
            <v>MA503 0A</v>
          </cell>
          <cell r="E2801" t="str">
            <v>RW32</v>
          </cell>
          <cell r="F2801">
            <v>660</v>
          </cell>
        </row>
        <row r="2802">
          <cell r="B2802" t="str">
            <v>LSE5333</v>
          </cell>
          <cell r="C2802" t="str">
            <v>581-06-02</v>
          </cell>
          <cell r="D2802" t="str">
            <v>MA503 0A</v>
          </cell>
          <cell r="E2802" t="str">
            <v>RW32</v>
          </cell>
          <cell r="F2802">
            <v>660</v>
          </cell>
        </row>
        <row r="2803">
          <cell r="B2803" t="str">
            <v>LSE5333</v>
          </cell>
          <cell r="C2803" t="str">
            <v>581-06-02</v>
          </cell>
          <cell r="D2803" t="str">
            <v>MA503 0A</v>
          </cell>
          <cell r="E2803" t="str">
            <v>RW32</v>
          </cell>
          <cell r="F2803">
            <v>660</v>
          </cell>
        </row>
        <row r="2804">
          <cell r="B2804" t="str">
            <v>LSE5334</v>
          </cell>
          <cell r="C2804" t="str">
            <v>581-06-02</v>
          </cell>
          <cell r="D2804" t="str">
            <v>MA503 0A</v>
          </cell>
          <cell r="E2804" t="str">
            <v>RW32</v>
          </cell>
          <cell r="F2804">
            <v>660</v>
          </cell>
          <cell r="G2804">
            <v>1320</v>
          </cell>
        </row>
        <row r="2805">
          <cell r="B2805" t="str">
            <v>LSE5313 Re-Cut</v>
          </cell>
          <cell r="C2805" t="str">
            <v>581-06-16</v>
          </cell>
          <cell r="D2805" t="str">
            <v>MA503 0A</v>
          </cell>
          <cell r="E2805" t="str">
            <v>SW49</v>
          </cell>
          <cell r="F2805">
            <v>78</v>
          </cell>
          <cell r="G2805">
            <v>80</v>
          </cell>
        </row>
        <row r="2806">
          <cell r="B2806" t="str">
            <v>LSE5334</v>
          </cell>
          <cell r="C2806" t="str">
            <v>581-06-02</v>
          </cell>
          <cell r="D2806" t="str">
            <v>MA503 0A</v>
          </cell>
          <cell r="E2806" t="str">
            <v>RW32</v>
          </cell>
          <cell r="F2806">
            <v>660</v>
          </cell>
        </row>
        <row r="2807">
          <cell r="B2807" t="str">
            <v>LSE5331</v>
          </cell>
          <cell r="C2807" t="str">
            <v>581-06-16</v>
          </cell>
          <cell r="D2807" t="str">
            <v>MA503 0A</v>
          </cell>
          <cell r="E2807" t="str">
            <v>SW49</v>
          </cell>
          <cell r="F2807">
            <v>660</v>
          </cell>
          <cell r="G2807">
            <v>2640</v>
          </cell>
        </row>
        <row r="2808">
          <cell r="B2808" t="str">
            <v>LSE5331</v>
          </cell>
          <cell r="C2808" t="str">
            <v>581-06-16</v>
          </cell>
          <cell r="D2808" t="str">
            <v>MA503 0A</v>
          </cell>
          <cell r="E2808" t="str">
            <v>SW49</v>
          </cell>
          <cell r="F2808">
            <v>660</v>
          </cell>
        </row>
        <row r="2809">
          <cell r="B2809" t="str">
            <v>LSE5331</v>
          </cell>
          <cell r="C2809" t="str">
            <v>581-06-16</v>
          </cell>
          <cell r="D2809" t="str">
            <v>MA503 0A</v>
          </cell>
          <cell r="E2809" t="str">
            <v>SW49</v>
          </cell>
          <cell r="F2809">
            <v>660</v>
          </cell>
        </row>
        <row r="2810">
          <cell r="B2810" t="str">
            <v>LSE5331</v>
          </cell>
          <cell r="C2810" t="str">
            <v>581-06-16</v>
          </cell>
          <cell r="D2810" t="str">
            <v>MA503 0A</v>
          </cell>
          <cell r="E2810" t="str">
            <v>SW49</v>
          </cell>
          <cell r="F2810">
            <v>660</v>
          </cell>
        </row>
        <row r="2811">
          <cell r="B2811" t="str">
            <v>LSE5332</v>
          </cell>
          <cell r="C2811" t="str">
            <v>581-06-16</v>
          </cell>
          <cell r="D2811" t="str">
            <v>MA503 0A</v>
          </cell>
          <cell r="E2811" t="str">
            <v>SW49</v>
          </cell>
          <cell r="F2811">
            <v>660</v>
          </cell>
          <cell r="G2811">
            <v>2640</v>
          </cell>
        </row>
        <row r="2812">
          <cell r="B2812" t="str">
            <v>LSE5332</v>
          </cell>
          <cell r="C2812" t="str">
            <v>581-06-16</v>
          </cell>
          <cell r="D2812" t="str">
            <v>MA503 0A</v>
          </cell>
          <cell r="E2812" t="str">
            <v>SW49</v>
          </cell>
          <cell r="F2812">
            <v>660</v>
          </cell>
        </row>
        <row r="2813">
          <cell r="B2813" t="str">
            <v>LSE5332</v>
          </cell>
          <cell r="C2813" t="str">
            <v>581-06-16</v>
          </cell>
          <cell r="D2813" t="str">
            <v>MA503 0A</v>
          </cell>
          <cell r="E2813" t="str">
            <v>SW49</v>
          </cell>
          <cell r="F2813">
            <v>660</v>
          </cell>
        </row>
        <row r="2814">
          <cell r="B2814" t="str">
            <v>LSE5332</v>
          </cell>
          <cell r="C2814" t="str">
            <v>581-06-16</v>
          </cell>
          <cell r="D2814" t="str">
            <v>MA503 0A</v>
          </cell>
          <cell r="E2814" t="str">
            <v>SW49</v>
          </cell>
          <cell r="F2814">
            <v>660</v>
          </cell>
        </row>
        <row r="2815">
          <cell r="B2815" t="str">
            <v>LSE5343</v>
          </cell>
          <cell r="C2815" t="str">
            <v>581-06-16</v>
          </cell>
          <cell r="D2815" t="str">
            <v>MA503 0A</v>
          </cell>
          <cell r="E2815" t="str">
            <v>SW49</v>
          </cell>
          <cell r="F2815">
            <v>660</v>
          </cell>
          <cell r="G2815">
            <v>660</v>
          </cell>
        </row>
        <row r="2816">
          <cell r="B2816" t="str">
            <v>LSE5327</v>
          </cell>
          <cell r="C2816" t="str">
            <v>581-06-16</v>
          </cell>
          <cell r="D2816" t="str">
            <v>MA503 0A</v>
          </cell>
          <cell r="E2816" t="str">
            <v>SW49</v>
          </cell>
          <cell r="F2816">
            <v>660</v>
          </cell>
          <cell r="G2816">
            <v>660</v>
          </cell>
        </row>
        <row r="2817">
          <cell r="B2817" t="str">
            <v>LSE5329</v>
          </cell>
          <cell r="C2817" t="str">
            <v>581-06-02</v>
          </cell>
          <cell r="D2817" t="str">
            <v>MA503 0A</v>
          </cell>
          <cell r="E2817" t="str">
            <v>RW32</v>
          </cell>
          <cell r="F2817">
            <v>660</v>
          </cell>
          <cell r="G2817">
            <v>1320</v>
          </cell>
        </row>
        <row r="2818">
          <cell r="B2818" t="str">
            <v>LSE5329</v>
          </cell>
          <cell r="C2818" t="str">
            <v>581-06-02</v>
          </cell>
          <cell r="D2818" t="str">
            <v>MA503 0A</v>
          </cell>
          <cell r="E2818" t="str">
            <v>RW32</v>
          </cell>
          <cell r="F2818">
            <v>660</v>
          </cell>
        </row>
        <row r="2819">
          <cell r="B2819" t="str">
            <v>LSE5322</v>
          </cell>
          <cell r="C2819" t="str">
            <v>581-06-13</v>
          </cell>
          <cell r="D2819" t="str">
            <v>MA503 0A</v>
          </cell>
          <cell r="E2819" t="str">
            <v>BW40</v>
          </cell>
          <cell r="F2819">
            <v>660</v>
          </cell>
          <cell r="G2819">
            <v>1320</v>
          </cell>
        </row>
        <row r="2820">
          <cell r="B2820" t="str">
            <v>LSE5322</v>
          </cell>
          <cell r="C2820" t="str">
            <v>581-06-13</v>
          </cell>
          <cell r="D2820" t="str">
            <v>MA503 0A</v>
          </cell>
          <cell r="E2820" t="str">
            <v>BW40</v>
          </cell>
          <cell r="F2820">
            <v>660</v>
          </cell>
        </row>
        <row r="2821">
          <cell r="B2821" t="str">
            <v>LSE5320</v>
          </cell>
          <cell r="C2821" t="str">
            <v>521-02-16</v>
          </cell>
          <cell r="D2821" t="str">
            <v>MA362 1A</v>
          </cell>
          <cell r="E2821" t="str">
            <v>SW39</v>
          </cell>
          <cell r="F2821">
            <v>660</v>
          </cell>
          <cell r="G2821">
            <v>660</v>
          </cell>
        </row>
        <row r="2822">
          <cell r="B2822" t="str">
            <v>LSE5337</v>
          </cell>
          <cell r="C2822" t="str">
            <v>521-02-16</v>
          </cell>
          <cell r="D2822" t="str">
            <v>MA362 1A</v>
          </cell>
          <cell r="E2822" t="str">
            <v>SW39</v>
          </cell>
          <cell r="F2822">
            <v>660</v>
          </cell>
          <cell r="G2822">
            <v>660</v>
          </cell>
        </row>
        <row r="2823">
          <cell r="B2823" t="str">
            <v>LSE5321</v>
          </cell>
          <cell r="C2823" t="str">
            <v>521-02-16</v>
          </cell>
          <cell r="D2823" t="str">
            <v>MA362 1A</v>
          </cell>
          <cell r="E2823" t="str">
            <v>SW39</v>
          </cell>
          <cell r="F2823">
            <v>660</v>
          </cell>
          <cell r="G2823">
            <v>660</v>
          </cell>
        </row>
        <row r="2824">
          <cell r="B2824" t="str">
            <v>LSE5341</v>
          </cell>
          <cell r="C2824" t="str">
            <v>521-02-02</v>
          </cell>
          <cell r="D2824" t="str">
            <v>MA362 1A</v>
          </cell>
          <cell r="E2824" t="str">
            <v>RW20</v>
          </cell>
          <cell r="F2824">
            <v>660</v>
          </cell>
          <cell r="G2824">
            <v>660</v>
          </cell>
        </row>
        <row r="2825">
          <cell r="B2825" t="str">
            <v>LSE5342</v>
          </cell>
          <cell r="C2825" t="str">
            <v>521-02-02</v>
          </cell>
          <cell r="D2825" t="str">
            <v>MA362 1A</v>
          </cell>
          <cell r="E2825" t="str">
            <v>RW20</v>
          </cell>
          <cell r="F2825">
            <v>660</v>
          </cell>
          <cell r="G2825">
            <v>660</v>
          </cell>
        </row>
        <row r="2826">
          <cell r="B2826" t="str">
            <v>LSE5347</v>
          </cell>
          <cell r="C2826" t="str">
            <v>521-02-76</v>
          </cell>
          <cell r="D2826" t="str">
            <v>MA362 1A</v>
          </cell>
          <cell r="E2826" t="str">
            <v>SB16</v>
          </cell>
          <cell r="F2826">
            <v>682</v>
          </cell>
          <cell r="G2826">
            <v>682</v>
          </cell>
        </row>
        <row r="2827">
          <cell r="B2827" t="str">
            <v>LSE5346</v>
          </cell>
          <cell r="C2827" t="str">
            <v>521-02-76</v>
          </cell>
          <cell r="D2827" t="str">
            <v>MA362 1A</v>
          </cell>
          <cell r="E2827" t="str">
            <v>SB16</v>
          </cell>
          <cell r="F2827">
            <v>682</v>
          </cell>
          <cell r="G2827">
            <v>1364</v>
          </cell>
        </row>
        <row r="2828">
          <cell r="B2828" t="str">
            <v>LSE5346</v>
          </cell>
          <cell r="C2828" t="str">
            <v>521-02-76</v>
          </cell>
          <cell r="D2828" t="str">
            <v>MA362 1A</v>
          </cell>
          <cell r="E2828" t="str">
            <v>SB16</v>
          </cell>
          <cell r="F2828">
            <v>682</v>
          </cell>
        </row>
        <row r="2829">
          <cell r="B2829" t="str">
            <v>LSE5349</v>
          </cell>
          <cell r="C2829" t="str">
            <v>523-02-75</v>
          </cell>
          <cell r="D2829" t="str">
            <v>MA438 0A</v>
          </cell>
          <cell r="E2829" t="str">
            <v>SB15</v>
          </cell>
          <cell r="F2829">
            <v>682</v>
          </cell>
          <cell r="G2829">
            <v>682</v>
          </cell>
        </row>
        <row r="2830">
          <cell r="B2830" t="str">
            <v>LSE5348</v>
          </cell>
          <cell r="C2830" t="str">
            <v>523-02-75</v>
          </cell>
          <cell r="D2830" t="str">
            <v>MA438 0A</v>
          </cell>
          <cell r="E2830" t="str">
            <v>SB15</v>
          </cell>
          <cell r="F2830">
            <v>682</v>
          </cell>
          <cell r="G2830">
            <v>1364</v>
          </cell>
        </row>
        <row r="2831">
          <cell r="B2831" t="str">
            <v>LSE5348</v>
          </cell>
          <cell r="C2831" t="str">
            <v>523-02-75</v>
          </cell>
          <cell r="D2831" t="str">
            <v>MA438 0A</v>
          </cell>
          <cell r="E2831" t="str">
            <v>SB15</v>
          </cell>
          <cell r="F2831">
            <v>682</v>
          </cell>
        </row>
        <row r="2832">
          <cell r="B2832" t="str">
            <v>LSE5330</v>
          </cell>
          <cell r="C2832" t="str">
            <v>582-06-02</v>
          </cell>
          <cell r="D2832" t="str">
            <v>MA473 0B</v>
          </cell>
          <cell r="E2832" t="str">
            <v>RW32</v>
          </cell>
          <cell r="F2832">
            <v>660</v>
          </cell>
          <cell r="G2832">
            <v>5940</v>
          </cell>
        </row>
        <row r="2833">
          <cell r="B2833" t="str">
            <v>LSE5330</v>
          </cell>
          <cell r="C2833" t="str">
            <v>582-06-02</v>
          </cell>
          <cell r="D2833" t="str">
            <v>MA473 0B</v>
          </cell>
          <cell r="E2833" t="str">
            <v>RW32</v>
          </cell>
          <cell r="F2833">
            <v>660</v>
          </cell>
        </row>
        <row r="2834">
          <cell r="B2834" t="str">
            <v>LSE5330</v>
          </cell>
          <cell r="C2834" t="str">
            <v>582-06-02</v>
          </cell>
          <cell r="D2834" t="str">
            <v>MA473 0B</v>
          </cell>
          <cell r="E2834" t="str">
            <v>RW32</v>
          </cell>
          <cell r="F2834">
            <v>660</v>
          </cell>
        </row>
        <row r="2835">
          <cell r="B2835" t="str">
            <v>LSE5330</v>
          </cell>
          <cell r="C2835" t="str">
            <v>582-06-02</v>
          </cell>
          <cell r="D2835" t="str">
            <v>MA473 0B</v>
          </cell>
          <cell r="E2835" t="str">
            <v>RW32</v>
          </cell>
          <cell r="F2835">
            <v>660</v>
          </cell>
        </row>
        <row r="2836">
          <cell r="B2836" t="str">
            <v>LSE5330</v>
          </cell>
          <cell r="C2836" t="str">
            <v>582-06-02</v>
          </cell>
          <cell r="D2836" t="str">
            <v>MA473 0B</v>
          </cell>
          <cell r="E2836" t="str">
            <v>RW32</v>
          </cell>
          <cell r="F2836">
            <v>660</v>
          </cell>
        </row>
        <row r="2837">
          <cell r="B2837" t="str">
            <v>LSE5330</v>
          </cell>
          <cell r="C2837" t="str">
            <v>582-06-02</v>
          </cell>
          <cell r="D2837" t="str">
            <v>MA473 0B</v>
          </cell>
          <cell r="E2837" t="str">
            <v>RW32</v>
          </cell>
          <cell r="F2837">
            <v>660</v>
          </cell>
        </row>
        <row r="2838">
          <cell r="B2838" t="str">
            <v>LSE5330</v>
          </cell>
          <cell r="C2838" t="str">
            <v>582-06-02</v>
          </cell>
          <cell r="D2838" t="str">
            <v>MA473 0B</v>
          </cell>
          <cell r="E2838" t="str">
            <v>RW32</v>
          </cell>
          <cell r="F2838">
            <v>660</v>
          </cell>
        </row>
        <row r="2839">
          <cell r="B2839" t="str">
            <v>LSE5330</v>
          </cell>
          <cell r="C2839" t="str">
            <v>582-06-02</v>
          </cell>
          <cell r="D2839" t="str">
            <v>MA473 0B</v>
          </cell>
          <cell r="E2839" t="str">
            <v>RW32</v>
          </cell>
          <cell r="F2839">
            <v>660</v>
          </cell>
        </row>
        <row r="2840">
          <cell r="B2840" t="str">
            <v>LSE5330</v>
          </cell>
          <cell r="C2840" t="str">
            <v>582-06-02</v>
          </cell>
          <cell r="D2840" t="str">
            <v>MA473 0B</v>
          </cell>
          <cell r="E2840" t="str">
            <v>RW32</v>
          </cell>
          <cell r="F2840">
            <v>660</v>
          </cell>
        </row>
        <row r="2841">
          <cell r="B2841" t="str">
            <v>LSE5328</v>
          </cell>
          <cell r="C2841" t="str">
            <v>582-06-16</v>
          </cell>
          <cell r="D2841" t="str">
            <v>MA473 0B</v>
          </cell>
          <cell r="E2841" t="str">
            <v>SW49</v>
          </cell>
          <cell r="F2841">
            <v>660</v>
          </cell>
          <cell r="G2841">
            <v>5280</v>
          </cell>
        </row>
        <row r="2842">
          <cell r="B2842" t="str">
            <v>LSE5328</v>
          </cell>
          <cell r="C2842" t="str">
            <v>582-06-16</v>
          </cell>
          <cell r="D2842" t="str">
            <v>MA473 0B</v>
          </cell>
          <cell r="E2842" t="str">
            <v>SW49</v>
          </cell>
          <cell r="F2842">
            <v>660</v>
          </cell>
        </row>
        <row r="2843">
          <cell r="B2843" t="str">
            <v>LSE5328</v>
          </cell>
          <cell r="C2843" t="str">
            <v>582-06-16</v>
          </cell>
          <cell r="D2843" t="str">
            <v>MA473 0B</v>
          </cell>
          <cell r="E2843" t="str">
            <v>SW49</v>
          </cell>
          <cell r="F2843">
            <v>660</v>
          </cell>
        </row>
        <row r="2844">
          <cell r="B2844" t="str">
            <v>LSE5328</v>
          </cell>
          <cell r="C2844" t="str">
            <v>582-06-16</v>
          </cell>
          <cell r="D2844" t="str">
            <v>MA473 0B</v>
          </cell>
          <cell r="E2844" t="str">
            <v>SW49</v>
          </cell>
          <cell r="F2844">
            <v>660</v>
          </cell>
        </row>
        <row r="2845">
          <cell r="B2845" t="str">
            <v>LSE5328</v>
          </cell>
          <cell r="C2845" t="str">
            <v>582-06-16</v>
          </cell>
          <cell r="D2845" t="str">
            <v>MA473 0B</v>
          </cell>
          <cell r="E2845" t="str">
            <v>SW49</v>
          </cell>
          <cell r="F2845">
            <v>660</v>
          </cell>
        </row>
        <row r="2846">
          <cell r="B2846" t="str">
            <v>LSE5328</v>
          </cell>
          <cell r="C2846" t="str">
            <v>582-06-16</v>
          </cell>
          <cell r="D2846" t="str">
            <v>MA473 0B</v>
          </cell>
          <cell r="E2846" t="str">
            <v>SW49</v>
          </cell>
          <cell r="F2846">
            <v>660</v>
          </cell>
        </row>
        <row r="2847">
          <cell r="B2847" t="str">
            <v>LSE5328</v>
          </cell>
          <cell r="C2847" t="str">
            <v>582-06-16</v>
          </cell>
          <cell r="D2847" t="str">
            <v>MA473 0B</v>
          </cell>
          <cell r="E2847" t="str">
            <v>SW49</v>
          </cell>
          <cell r="F2847">
            <v>660</v>
          </cell>
        </row>
        <row r="2848">
          <cell r="B2848" t="str">
            <v>LSE5328</v>
          </cell>
          <cell r="C2848" t="str">
            <v>582-06-16</v>
          </cell>
          <cell r="D2848" t="str">
            <v>MA473 0B</v>
          </cell>
          <cell r="E2848" t="str">
            <v>SW49</v>
          </cell>
          <cell r="F2848">
            <v>660</v>
          </cell>
        </row>
        <row r="2849">
          <cell r="B2849" t="str">
            <v>LSE5335</v>
          </cell>
          <cell r="C2849" t="str">
            <v>582-06-16</v>
          </cell>
          <cell r="D2849" t="str">
            <v>MA473 0B</v>
          </cell>
          <cell r="E2849" t="str">
            <v>SW49</v>
          </cell>
          <cell r="F2849">
            <v>660</v>
          </cell>
          <cell r="G2849">
            <v>660</v>
          </cell>
        </row>
        <row r="2850">
          <cell r="B2850" t="str">
            <v>LSE5336</v>
          </cell>
          <cell r="C2850" t="str">
            <v>582-06-02</v>
          </cell>
          <cell r="D2850" t="str">
            <v>MA473 0B</v>
          </cell>
          <cell r="E2850" t="str">
            <v>RW32</v>
          </cell>
          <cell r="F2850">
            <v>660</v>
          </cell>
          <cell r="G2850">
            <v>660</v>
          </cell>
        </row>
        <row r="2851">
          <cell r="B2851" t="str">
            <v>LSE5340</v>
          </cell>
          <cell r="C2851" t="str">
            <v>582-06-02</v>
          </cell>
          <cell r="D2851" t="str">
            <v>MA473 0B</v>
          </cell>
          <cell r="E2851" t="str">
            <v>RW32</v>
          </cell>
          <cell r="F2851">
            <v>660</v>
          </cell>
          <cell r="G2851">
            <v>1320</v>
          </cell>
        </row>
        <row r="2852">
          <cell r="B2852" t="str">
            <v>LSE5340</v>
          </cell>
          <cell r="C2852" t="str">
            <v>582-06-02</v>
          </cell>
          <cell r="D2852" t="str">
            <v>MA473 0B</v>
          </cell>
          <cell r="E2852" t="str">
            <v>RW32</v>
          </cell>
          <cell r="F2852">
            <v>660</v>
          </cell>
        </row>
        <row r="2853">
          <cell r="B2853" t="str">
            <v>LSE5326</v>
          </cell>
          <cell r="C2853" t="str">
            <v>582-06-02</v>
          </cell>
          <cell r="D2853" t="str">
            <v>MA473 0B</v>
          </cell>
          <cell r="E2853" t="str">
            <v>RW32</v>
          </cell>
          <cell r="F2853">
            <v>660</v>
          </cell>
          <cell r="G2853">
            <v>1320</v>
          </cell>
        </row>
        <row r="2855">
          <cell r="B2855" t="str">
            <v>LSANZ4923</v>
          </cell>
          <cell r="C2855" t="str">
            <v>00704-0206</v>
          </cell>
          <cell r="D2855" t="str">
            <v>MO143 1B</v>
          </cell>
          <cell r="E2855" t="str">
            <v>BW27</v>
          </cell>
          <cell r="F2855">
            <v>600</v>
          </cell>
          <cell r="G2855">
            <v>600</v>
          </cell>
        </row>
        <row r="2856">
          <cell r="B2856" t="str">
            <v>LSANZ4924</v>
          </cell>
          <cell r="C2856" t="str">
            <v>00704-0207</v>
          </cell>
          <cell r="D2856" t="str">
            <v>MO143 1B</v>
          </cell>
          <cell r="E2856" t="str">
            <v>SW40</v>
          </cell>
          <cell r="F2856">
            <v>660</v>
          </cell>
          <cell r="G2856">
            <v>2040</v>
          </cell>
        </row>
        <row r="2857">
          <cell r="B2857" t="str">
            <v>LSANZ4924</v>
          </cell>
          <cell r="C2857" t="str">
            <v>00704-0207</v>
          </cell>
          <cell r="D2857" t="str">
            <v>MO143 1B</v>
          </cell>
          <cell r="E2857" t="str">
            <v>SW40</v>
          </cell>
          <cell r="F2857">
            <v>660</v>
          </cell>
        </row>
        <row r="2858">
          <cell r="B2858" t="str">
            <v>LSANZ4924</v>
          </cell>
          <cell r="C2858" t="str">
            <v>00704-0207</v>
          </cell>
          <cell r="D2858" t="str">
            <v>MO143 1B</v>
          </cell>
          <cell r="E2858" t="str">
            <v>SW40</v>
          </cell>
          <cell r="F2858">
            <v>720</v>
          </cell>
        </row>
        <row r="2859">
          <cell r="B2859" t="str">
            <v>LSANZ4921</v>
          </cell>
          <cell r="C2859" t="str">
            <v>00504-0207</v>
          </cell>
          <cell r="D2859" t="str">
            <v>MA381 1A</v>
          </cell>
          <cell r="E2859" t="str">
            <v>SW58</v>
          </cell>
          <cell r="F2859">
            <v>600</v>
          </cell>
          <cell r="G2859">
            <v>1800</v>
          </cell>
        </row>
        <row r="2860">
          <cell r="B2860" t="str">
            <v>LSANZ4921</v>
          </cell>
          <cell r="C2860" t="str">
            <v>00504-0207</v>
          </cell>
          <cell r="D2860" t="str">
            <v>MA381 1A</v>
          </cell>
          <cell r="E2860" t="str">
            <v>SW58</v>
          </cell>
          <cell r="F2860">
            <v>600</v>
          </cell>
        </row>
        <row r="2861">
          <cell r="B2861" t="str">
            <v>LSANZ4921</v>
          </cell>
          <cell r="C2861" t="str">
            <v>00504-0207</v>
          </cell>
          <cell r="D2861" t="str">
            <v>MA381 1A</v>
          </cell>
          <cell r="E2861" t="str">
            <v>SW58</v>
          </cell>
          <cell r="F2861">
            <v>600</v>
          </cell>
        </row>
        <row r="2862">
          <cell r="B2862" t="str">
            <v>LSANZ4922</v>
          </cell>
          <cell r="C2862" t="str">
            <v>00504-0208</v>
          </cell>
          <cell r="D2862" t="str">
            <v>MA381 1A</v>
          </cell>
          <cell r="E2862" t="str">
            <v>BW43</v>
          </cell>
          <cell r="F2862">
            <v>600</v>
          </cell>
          <cell r="G2862">
            <v>600</v>
          </cell>
        </row>
        <row r="2864">
          <cell r="B2864" t="str">
            <v>LSANZ4936</v>
          </cell>
          <cell r="C2864" t="str">
            <v>LSE 70570</v>
          </cell>
          <cell r="D2864" t="str">
            <v>JA508 0A</v>
          </cell>
          <cell r="E2864" t="str">
            <v>SW49</v>
          </cell>
          <cell r="F2864">
            <v>24</v>
          </cell>
          <cell r="G2864">
            <v>24</v>
          </cell>
        </row>
        <row r="2865">
          <cell r="B2865" t="str">
            <v>LSANZ4937</v>
          </cell>
          <cell r="C2865" t="str">
            <v>LSE 70570</v>
          </cell>
          <cell r="D2865" t="str">
            <v>JA508 0A</v>
          </cell>
          <cell r="E2865" t="str">
            <v>RW32</v>
          </cell>
          <cell r="F2865">
            <v>24</v>
          </cell>
          <cell r="G2865">
            <v>24</v>
          </cell>
        </row>
        <row r="2866">
          <cell r="B2866" t="str">
            <v>LSE5370</v>
          </cell>
          <cell r="C2866" t="str">
            <v>70570-06-16</v>
          </cell>
          <cell r="D2866" t="str">
            <v>JA508 0A</v>
          </cell>
          <cell r="E2866" t="str">
            <v>SW49</v>
          </cell>
          <cell r="F2866">
            <v>300</v>
          </cell>
          <cell r="G2866">
            <v>740</v>
          </cell>
        </row>
        <row r="2867">
          <cell r="B2867" t="str">
            <v>LSE5370</v>
          </cell>
          <cell r="C2867" t="str">
            <v>70570-06-16</v>
          </cell>
          <cell r="D2867" t="str">
            <v>JA508 0A</v>
          </cell>
          <cell r="E2867" t="str">
            <v>SW49</v>
          </cell>
          <cell r="F2867">
            <v>320</v>
          </cell>
        </row>
        <row r="2868">
          <cell r="B2868" t="str">
            <v>LSE5370</v>
          </cell>
          <cell r="C2868" t="str">
            <v>70570-06-16</v>
          </cell>
          <cell r="D2868" t="str">
            <v>JA508 0A</v>
          </cell>
          <cell r="E2868" t="str">
            <v>SW49</v>
          </cell>
          <cell r="F2868">
            <v>120</v>
          </cell>
        </row>
        <row r="2869">
          <cell r="B2869" t="str">
            <v>LSE5371</v>
          </cell>
          <cell r="C2869" t="str">
            <v>70570-06-02</v>
          </cell>
          <cell r="D2869" t="str">
            <v>JA508 0A</v>
          </cell>
          <cell r="E2869" t="str">
            <v>RW32</v>
          </cell>
          <cell r="F2869">
            <v>240</v>
          </cell>
          <cell r="G2869">
            <v>1112</v>
          </cell>
        </row>
        <row r="2870">
          <cell r="B2870" t="str">
            <v>LSE5371</v>
          </cell>
          <cell r="C2870" t="str">
            <v>70570-06-02</v>
          </cell>
          <cell r="D2870" t="str">
            <v>JA508 0A</v>
          </cell>
          <cell r="E2870" t="str">
            <v>RW32</v>
          </cell>
          <cell r="F2870">
            <v>240</v>
          </cell>
        </row>
        <row r="2871">
          <cell r="B2871" t="str">
            <v>LSE5371</v>
          </cell>
          <cell r="C2871" t="str">
            <v>70570-06-02</v>
          </cell>
          <cell r="D2871" t="str">
            <v>JA508 0A</v>
          </cell>
          <cell r="E2871" t="str">
            <v>RW32</v>
          </cell>
          <cell r="F2871">
            <v>256</v>
          </cell>
        </row>
        <row r="2872">
          <cell r="B2872" t="str">
            <v>LSE5371</v>
          </cell>
          <cell r="C2872" t="str">
            <v>70570-06-02</v>
          </cell>
          <cell r="D2872" t="str">
            <v>JA508 0A</v>
          </cell>
          <cell r="E2872" t="str">
            <v>RW32</v>
          </cell>
          <cell r="F2872">
            <v>256</v>
          </cell>
        </row>
        <row r="2873">
          <cell r="B2873" t="str">
            <v>LSE5371</v>
          </cell>
          <cell r="C2873" t="str">
            <v>70570-06-02</v>
          </cell>
          <cell r="D2873" t="str">
            <v>JA508 0A</v>
          </cell>
          <cell r="E2873" t="str">
            <v>RW32</v>
          </cell>
          <cell r="F2873">
            <v>120</v>
          </cell>
        </row>
        <row r="2874">
          <cell r="B2874" t="str">
            <v>LSE5372</v>
          </cell>
          <cell r="C2874" t="str">
            <v>70570-06-02</v>
          </cell>
          <cell r="D2874" t="str">
            <v>JA508 0A</v>
          </cell>
          <cell r="E2874" t="str">
            <v>RW32</v>
          </cell>
          <cell r="F2874">
            <v>240</v>
          </cell>
          <cell r="G2874">
            <v>1228</v>
          </cell>
        </row>
        <row r="2875">
          <cell r="B2875" t="str">
            <v>LSE5372</v>
          </cell>
          <cell r="C2875" t="str">
            <v>70570-06-02</v>
          </cell>
          <cell r="D2875" t="str">
            <v>JA508 0A</v>
          </cell>
          <cell r="E2875" t="str">
            <v>RW32</v>
          </cell>
          <cell r="F2875">
            <v>240</v>
          </cell>
        </row>
        <row r="2876">
          <cell r="B2876" t="str">
            <v>LSE5372</v>
          </cell>
          <cell r="C2876" t="str">
            <v>70570-06-02</v>
          </cell>
          <cell r="D2876" t="str">
            <v>JA508 0A</v>
          </cell>
          <cell r="E2876" t="str">
            <v>RW32</v>
          </cell>
          <cell r="F2876">
            <v>240</v>
          </cell>
        </row>
        <row r="2878">
          <cell r="B2878" t="str">
            <v>CAR2253C</v>
          </cell>
          <cell r="C2878" t="str">
            <v>710 PB</v>
          </cell>
          <cell r="D2878" t="str">
            <v>MB204 1B</v>
          </cell>
          <cell r="E2878" t="str">
            <v>Rigid</v>
          </cell>
          <cell r="F2878">
            <v>140</v>
          </cell>
          <cell r="G2878">
            <v>6616</v>
          </cell>
        </row>
        <row r="2879">
          <cell r="B2879" t="str">
            <v>CAR2253C</v>
          </cell>
          <cell r="C2879" t="str">
            <v>710 PB</v>
          </cell>
          <cell r="D2879" t="str">
            <v>MB204 1B</v>
          </cell>
          <cell r="E2879" t="str">
            <v>Rigid</v>
          </cell>
          <cell r="F2879">
            <v>720</v>
          </cell>
        </row>
        <row r="2880">
          <cell r="B2880" t="str">
            <v>CAR2253C</v>
          </cell>
          <cell r="C2880" t="str">
            <v>710 PB</v>
          </cell>
          <cell r="D2880" t="str">
            <v>MB204 1B</v>
          </cell>
          <cell r="E2880" t="str">
            <v>Rigid</v>
          </cell>
          <cell r="F2880">
            <v>720</v>
          </cell>
        </row>
        <row r="2881">
          <cell r="B2881" t="str">
            <v>CAR2253C</v>
          </cell>
          <cell r="C2881" t="str">
            <v>710 PB</v>
          </cell>
          <cell r="D2881" t="str">
            <v>MB204 1B</v>
          </cell>
          <cell r="E2881" t="str">
            <v>Rigid</v>
          </cell>
          <cell r="F2881">
            <v>720</v>
          </cell>
        </row>
        <row r="2882">
          <cell r="B2882" t="str">
            <v>CAR2253C</v>
          </cell>
          <cell r="C2882" t="str">
            <v>710 PB</v>
          </cell>
          <cell r="D2882" t="str">
            <v>MB204 1B</v>
          </cell>
          <cell r="E2882" t="str">
            <v>Rigid</v>
          </cell>
          <cell r="F2882">
            <v>720</v>
          </cell>
        </row>
        <row r="2883">
          <cell r="B2883" t="str">
            <v>CAR2253C</v>
          </cell>
          <cell r="C2883" t="str">
            <v>710 PB</v>
          </cell>
          <cell r="D2883" t="str">
            <v>MB204 1B</v>
          </cell>
          <cell r="E2883" t="str">
            <v>Rigid</v>
          </cell>
          <cell r="F2883">
            <v>744</v>
          </cell>
        </row>
        <row r="2884">
          <cell r="B2884" t="str">
            <v>CAR2253C</v>
          </cell>
          <cell r="C2884" t="str">
            <v>710 PB</v>
          </cell>
          <cell r="D2884" t="str">
            <v>MB204 1B</v>
          </cell>
          <cell r="E2884" t="str">
            <v>Rigid</v>
          </cell>
          <cell r="F2884">
            <v>744</v>
          </cell>
        </row>
        <row r="2885">
          <cell r="B2885" t="str">
            <v>CAR2253C</v>
          </cell>
          <cell r="C2885" t="str">
            <v>710 PB</v>
          </cell>
          <cell r="D2885" t="str">
            <v>MB204 1B</v>
          </cell>
          <cell r="E2885" t="str">
            <v>Rigid</v>
          </cell>
          <cell r="F2885">
            <v>744</v>
          </cell>
        </row>
        <row r="2886">
          <cell r="B2886" t="str">
            <v>CAR2253C</v>
          </cell>
          <cell r="C2886" t="str">
            <v>710 PB</v>
          </cell>
          <cell r="D2886" t="str">
            <v>MB204 1B</v>
          </cell>
          <cell r="E2886" t="str">
            <v>Rigid</v>
          </cell>
          <cell r="F2886">
            <v>744</v>
          </cell>
        </row>
        <row r="2887">
          <cell r="B2887" t="str">
            <v>CAR2253C</v>
          </cell>
          <cell r="C2887" t="str">
            <v>710 PB</v>
          </cell>
          <cell r="D2887" t="str">
            <v>MB204 1B</v>
          </cell>
          <cell r="E2887" t="str">
            <v>Rigid</v>
          </cell>
          <cell r="F2887">
            <v>620</v>
          </cell>
        </row>
        <row r="2888">
          <cell r="B2888" t="str">
            <v>LSANZ4915</v>
          </cell>
          <cell r="C2888" t="str">
            <v>00594-0201</v>
          </cell>
          <cell r="D2888" t="str">
            <v>MA511 0A</v>
          </cell>
          <cell r="E2888" t="str">
            <v>RW32</v>
          </cell>
          <cell r="F2888">
            <v>600</v>
          </cell>
          <cell r="G2888">
            <v>2100</v>
          </cell>
        </row>
        <row r="2889">
          <cell r="B2889" t="str">
            <v>LSANZ4915</v>
          </cell>
          <cell r="C2889" t="str">
            <v>00594-0201</v>
          </cell>
          <cell r="D2889" t="str">
            <v>MA511 0A</v>
          </cell>
          <cell r="E2889" t="str">
            <v>RW32</v>
          </cell>
          <cell r="F2889">
            <v>600</v>
          </cell>
        </row>
        <row r="2890">
          <cell r="B2890" t="str">
            <v>LSANZ4915</v>
          </cell>
          <cell r="C2890" t="str">
            <v>00594-0201</v>
          </cell>
          <cell r="D2890" t="str">
            <v>MA511 0A</v>
          </cell>
          <cell r="E2890" t="str">
            <v>RW32</v>
          </cell>
          <cell r="F2890">
            <v>600</v>
          </cell>
        </row>
        <row r="2891">
          <cell r="B2891" t="str">
            <v>LSANZ4915</v>
          </cell>
          <cell r="C2891" t="str">
            <v>00594-0201</v>
          </cell>
          <cell r="D2891" t="str">
            <v>MA511 0A</v>
          </cell>
          <cell r="E2891" t="str">
            <v>RW32</v>
          </cell>
          <cell r="F2891">
            <v>300</v>
          </cell>
        </row>
        <row r="2892">
          <cell r="B2892" t="str">
            <v>LSANZ4917</v>
          </cell>
          <cell r="C2892" t="str">
            <v>00594-0208</v>
          </cell>
          <cell r="D2892" t="str">
            <v>MA511 0A</v>
          </cell>
          <cell r="E2892" t="str">
            <v>BW40</v>
          </cell>
          <cell r="F2892">
            <v>600</v>
          </cell>
          <cell r="G2892">
            <v>2100</v>
          </cell>
        </row>
        <row r="2893">
          <cell r="B2893" t="str">
            <v>LSANZ4917</v>
          </cell>
          <cell r="C2893" t="str">
            <v>00594-0208</v>
          </cell>
          <cell r="D2893" t="str">
            <v>MA511 0A</v>
          </cell>
          <cell r="E2893" t="str">
            <v>BW40</v>
          </cell>
          <cell r="F2893">
            <v>600</v>
          </cell>
        </row>
        <row r="2894">
          <cell r="B2894" t="str">
            <v>LSANZ4917</v>
          </cell>
          <cell r="C2894" t="str">
            <v>00594-0208</v>
          </cell>
          <cell r="D2894" t="str">
            <v>MA511 0A</v>
          </cell>
          <cell r="E2894" t="str">
            <v>BW40</v>
          </cell>
          <cell r="F2894">
            <v>600</v>
          </cell>
        </row>
        <row r="2895">
          <cell r="B2895" t="str">
            <v>LSANZ4917</v>
          </cell>
          <cell r="C2895" t="str">
            <v>00594-0208</v>
          </cell>
          <cell r="D2895" t="str">
            <v>MA511 0A</v>
          </cell>
          <cell r="E2895" t="str">
            <v>BW40</v>
          </cell>
          <cell r="F2895">
            <v>300</v>
          </cell>
        </row>
        <row r="2896">
          <cell r="B2896" t="str">
            <v>LSANZ4916</v>
          </cell>
          <cell r="C2896" t="str">
            <v>00594-0207</v>
          </cell>
          <cell r="D2896" t="str">
            <v>MA511 0A</v>
          </cell>
          <cell r="E2896" t="str">
            <v>SW49</v>
          </cell>
          <cell r="F2896">
            <v>600</v>
          </cell>
          <cell r="G2896">
            <v>6000</v>
          </cell>
        </row>
        <row r="2897">
          <cell r="B2897" t="str">
            <v>LSANZ4916</v>
          </cell>
          <cell r="C2897" t="str">
            <v>00594-0207</v>
          </cell>
          <cell r="D2897" t="str">
            <v>MA511 0A</v>
          </cell>
          <cell r="E2897" t="str">
            <v>SW49</v>
          </cell>
          <cell r="F2897">
            <v>600</v>
          </cell>
        </row>
        <row r="2898">
          <cell r="B2898" t="str">
            <v>LSANZ4916</v>
          </cell>
          <cell r="C2898" t="str">
            <v>00594-0207</v>
          </cell>
          <cell r="D2898" t="str">
            <v>MA511 0A</v>
          </cell>
          <cell r="E2898" t="str">
            <v>SW49</v>
          </cell>
          <cell r="F2898">
            <v>600</v>
          </cell>
        </row>
        <row r="2899">
          <cell r="B2899" t="str">
            <v>LSANZ4916</v>
          </cell>
          <cell r="C2899" t="str">
            <v>00594-0207</v>
          </cell>
          <cell r="D2899" t="str">
            <v>MA511 0A</v>
          </cell>
          <cell r="E2899" t="str">
            <v>SW49</v>
          </cell>
          <cell r="F2899">
            <v>600</v>
          </cell>
        </row>
        <row r="2900">
          <cell r="B2900" t="str">
            <v>LSANZ4916</v>
          </cell>
          <cell r="C2900" t="str">
            <v>00594-0207</v>
          </cell>
          <cell r="D2900" t="str">
            <v>MA511 0A</v>
          </cell>
          <cell r="E2900" t="str">
            <v>SW49</v>
          </cell>
          <cell r="F2900">
            <v>600</v>
          </cell>
        </row>
        <row r="2901">
          <cell r="B2901" t="str">
            <v>LSANZ4916</v>
          </cell>
          <cell r="C2901" t="str">
            <v>00594-0207</v>
          </cell>
          <cell r="D2901" t="str">
            <v>MA511 0A</v>
          </cell>
          <cell r="E2901" t="str">
            <v>SW49</v>
          </cell>
          <cell r="F2901">
            <v>600</v>
          </cell>
        </row>
        <row r="2902">
          <cell r="B2902" t="str">
            <v>LSANZ4916</v>
          </cell>
          <cell r="C2902" t="str">
            <v>00594-0207</v>
          </cell>
          <cell r="D2902" t="str">
            <v>MA511 0A</v>
          </cell>
          <cell r="E2902" t="str">
            <v>SW49</v>
          </cell>
          <cell r="F2902">
            <v>600</v>
          </cell>
        </row>
        <row r="2903">
          <cell r="B2903" t="str">
            <v>LSANZ4916</v>
          </cell>
          <cell r="C2903" t="str">
            <v>00594-0207</v>
          </cell>
          <cell r="D2903" t="str">
            <v>MA511 0A</v>
          </cell>
          <cell r="E2903" t="str">
            <v>SW49</v>
          </cell>
          <cell r="F2903">
            <v>600</v>
          </cell>
        </row>
        <row r="2904">
          <cell r="B2904" t="str">
            <v>LSANZ4916</v>
          </cell>
          <cell r="C2904" t="str">
            <v>00594-0207</v>
          </cell>
          <cell r="D2904" t="str">
            <v>MA511 0A</v>
          </cell>
          <cell r="E2904" t="str">
            <v>SW49</v>
          </cell>
          <cell r="F2904">
            <v>600</v>
          </cell>
        </row>
        <row r="2905">
          <cell r="B2905" t="str">
            <v>LSANZ4916</v>
          </cell>
          <cell r="C2905" t="str">
            <v>00594-0207</v>
          </cell>
          <cell r="D2905" t="str">
            <v>MA511 0A</v>
          </cell>
          <cell r="E2905" t="str">
            <v>SW49</v>
          </cell>
          <cell r="F2905">
            <v>600</v>
          </cell>
        </row>
        <row r="2906">
          <cell r="B2906" t="str">
            <v>CAR2277</v>
          </cell>
          <cell r="C2906" t="str">
            <v>700 PB</v>
          </cell>
          <cell r="D2906" t="str">
            <v>MA107 0A</v>
          </cell>
          <cell r="E2906" t="str">
            <v>SW54</v>
          </cell>
          <cell r="F2906">
            <v>180</v>
          </cell>
          <cell r="G2906">
            <v>18300</v>
          </cell>
        </row>
        <row r="2907">
          <cell r="B2907" t="str">
            <v>CAR2277</v>
          </cell>
          <cell r="C2907" t="str">
            <v>700 PB</v>
          </cell>
          <cell r="D2907" t="str">
            <v>MA107 0A</v>
          </cell>
          <cell r="E2907" t="str">
            <v>SW54</v>
          </cell>
          <cell r="F2907">
            <v>600</v>
          </cell>
        </row>
        <row r="2908">
          <cell r="B2908" t="str">
            <v>CAR2277</v>
          </cell>
          <cell r="C2908" t="str">
            <v>700 PB</v>
          </cell>
          <cell r="D2908" t="str">
            <v>MA107 0A</v>
          </cell>
          <cell r="E2908" t="str">
            <v>SW54</v>
          </cell>
          <cell r="F2908">
            <v>600</v>
          </cell>
        </row>
        <row r="2909">
          <cell r="B2909" t="str">
            <v>CAR2277</v>
          </cell>
          <cell r="C2909" t="str">
            <v>700 PB</v>
          </cell>
          <cell r="D2909" t="str">
            <v>MA107 0A</v>
          </cell>
          <cell r="E2909" t="str">
            <v>SW54</v>
          </cell>
          <cell r="F2909">
            <v>600</v>
          </cell>
        </row>
        <row r="2910">
          <cell r="B2910" t="str">
            <v>CAR2277</v>
          </cell>
          <cell r="C2910" t="str">
            <v>700 PB</v>
          </cell>
          <cell r="D2910" t="str">
            <v>MA107 0A</v>
          </cell>
          <cell r="E2910" t="str">
            <v>SW54</v>
          </cell>
          <cell r="F2910">
            <v>600</v>
          </cell>
        </row>
        <row r="2911">
          <cell r="B2911" t="str">
            <v>CAR2277</v>
          </cell>
          <cell r="C2911" t="str">
            <v>700 PB</v>
          </cell>
          <cell r="D2911" t="str">
            <v>MA107 0A</v>
          </cell>
          <cell r="E2911" t="str">
            <v>SW54</v>
          </cell>
          <cell r="F2911">
            <v>600</v>
          </cell>
        </row>
        <row r="2912">
          <cell r="B2912" t="str">
            <v>CAR2277</v>
          </cell>
          <cell r="C2912" t="str">
            <v>700 PB</v>
          </cell>
          <cell r="D2912" t="str">
            <v>MA107 0A</v>
          </cell>
          <cell r="E2912" t="str">
            <v>SW54</v>
          </cell>
          <cell r="F2912">
            <v>600</v>
          </cell>
        </row>
        <row r="2913">
          <cell r="B2913" t="str">
            <v>CAR2277</v>
          </cell>
          <cell r="C2913" t="str">
            <v>700 PB</v>
          </cell>
          <cell r="D2913" t="str">
            <v>MA107 0A</v>
          </cell>
          <cell r="E2913" t="str">
            <v>SW54</v>
          </cell>
          <cell r="F2913">
            <v>600</v>
          </cell>
        </row>
        <row r="2914">
          <cell r="B2914" t="str">
            <v>CAR2277</v>
          </cell>
          <cell r="C2914" t="str">
            <v>700 PB</v>
          </cell>
          <cell r="D2914" t="str">
            <v>MA107 0A</v>
          </cell>
          <cell r="E2914" t="str">
            <v>SW54</v>
          </cell>
          <cell r="F2914">
            <v>600</v>
          </cell>
        </row>
        <row r="2915">
          <cell r="B2915" t="str">
            <v>CAR2277</v>
          </cell>
          <cell r="C2915" t="str">
            <v>700 PB</v>
          </cell>
          <cell r="D2915" t="str">
            <v>MA107 0A</v>
          </cell>
          <cell r="E2915" t="str">
            <v>SW54</v>
          </cell>
          <cell r="F2915">
            <v>600</v>
          </cell>
        </row>
        <row r="2916">
          <cell r="B2916" t="str">
            <v>CAR2277</v>
          </cell>
          <cell r="C2916" t="str">
            <v>700 PB</v>
          </cell>
          <cell r="D2916" t="str">
            <v>MA107 0A</v>
          </cell>
          <cell r="E2916" t="str">
            <v>SW54</v>
          </cell>
          <cell r="F2916">
            <v>600</v>
          </cell>
        </row>
        <row r="2917">
          <cell r="B2917" t="str">
            <v>CAR2277</v>
          </cell>
          <cell r="C2917" t="str">
            <v>700 PB</v>
          </cell>
          <cell r="D2917" t="str">
            <v>MA107 0A</v>
          </cell>
          <cell r="E2917" t="str">
            <v>SW54</v>
          </cell>
          <cell r="F2917">
            <v>620</v>
          </cell>
        </row>
        <row r="2918">
          <cell r="B2918" t="str">
            <v>CAR2277</v>
          </cell>
          <cell r="C2918" t="str">
            <v>700 PB</v>
          </cell>
          <cell r="D2918" t="str">
            <v>MA107 0A</v>
          </cell>
          <cell r="E2918" t="str">
            <v>SW54</v>
          </cell>
          <cell r="F2918">
            <v>620</v>
          </cell>
        </row>
        <row r="2919">
          <cell r="B2919" t="str">
            <v>CAR2277</v>
          </cell>
          <cell r="C2919" t="str">
            <v>700 PB</v>
          </cell>
          <cell r="D2919" t="str">
            <v>MA107 0A</v>
          </cell>
          <cell r="E2919" t="str">
            <v>SW54</v>
          </cell>
          <cell r="F2919">
            <v>620</v>
          </cell>
        </row>
        <row r="2920">
          <cell r="B2920" t="str">
            <v>CAR2277</v>
          </cell>
          <cell r="C2920" t="str">
            <v>700 PB</v>
          </cell>
          <cell r="D2920" t="str">
            <v>MA107 0A</v>
          </cell>
          <cell r="E2920" t="str">
            <v>SW54</v>
          </cell>
          <cell r="F2920">
            <v>620</v>
          </cell>
        </row>
        <row r="2921">
          <cell r="B2921" t="str">
            <v>CAR2277</v>
          </cell>
          <cell r="C2921" t="str">
            <v>700 PB</v>
          </cell>
          <cell r="D2921" t="str">
            <v>MA107 0A</v>
          </cell>
          <cell r="E2921" t="str">
            <v>SW54</v>
          </cell>
          <cell r="F2921">
            <v>620</v>
          </cell>
        </row>
        <row r="2922">
          <cell r="B2922" t="str">
            <v>CAR2277</v>
          </cell>
          <cell r="C2922" t="str">
            <v>700 PB</v>
          </cell>
          <cell r="D2922" t="str">
            <v>MA107 0A</v>
          </cell>
          <cell r="E2922" t="str">
            <v>SW54</v>
          </cell>
          <cell r="F2922">
            <v>620</v>
          </cell>
        </row>
        <row r="2923">
          <cell r="B2923" t="str">
            <v>CAR2277</v>
          </cell>
          <cell r="C2923" t="str">
            <v>700 PB</v>
          </cell>
          <cell r="D2923" t="str">
            <v>MA107 0A</v>
          </cell>
          <cell r="E2923" t="str">
            <v>SW54</v>
          </cell>
          <cell r="F2923">
            <v>620</v>
          </cell>
        </row>
        <row r="2924">
          <cell r="B2924" t="str">
            <v>CAR2277</v>
          </cell>
          <cell r="C2924" t="str">
            <v>700 PB</v>
          </cell>
          <cell r="D2924" t="str">
            <v>MA107 0A</v>
          </cell>
          <cell r="E2924" t="str">
            <v>SW54</v>
          </cell>
          <cell r="F2924">
            <v>620</v>
          </cell>
        </row>
        <row r="2925">
          <cell r="B2925" t="str">
            <v>CAR2277</v>
          </cell>
          <cell r="C2925" t="str">
            <v>700 PB</v>
          </cell>
          <cell r="D2925" t="str">
            <v>MA107 0A</v>
          </cell>
          <cell r="E2925" t="str">
            <v>SW54</v>
          </cell>
          <cell r="F2925">
            <v>620</v>
          </cell>
        </row>
        <row r="2926">
          <cell r="B2926" t="str">
            <v>CAR2277</v>
          </cell>
          <cell r="C2926" t="str">
            <v>700 PB</v>
          </cell>
          <cell r="D2926" t="str">
            <v>MA107 0A</v>
          </cell>
          <cell r="E2926" t="str">
            <v>SW54</v>
          </cell>
          <cell r="F2926">
            <v>620</v>
          </cell>
        </row>
        <row r="2927">
          <cell r="B2927" t="str">
            <v>CAR2277</v>
          </cell>
          <cell r="C2927" t="str">
            <v>700 PB</v>
          </cell>
          <cell r="D2927" t="str">
            <v>MA107 0A</v>
          </cell>
          <cell r="E2927" t="str">
            <v>SW54</v>
          </cell>
          <cell r="F2927">
            <v>620</v>
          </cell>
        </row>
        <row r="2928">
          <cell r="B2928" t="str">
            <v>CAR2277</v>
          </cell>
          <cell r="C2928" t="str">
            <v>700 PB</v>
          </cell>
          <cell r="D2928" t="str">
            <v>MA107 0A</v>
          </cell>
          <cell r="E2928" t="str">
            <v>SW54</v>
          </cell>
          <cell r="F2928">
            <v>620</v>
          </cell>
        </row>
        <row r="2929">
          <cell r="B2929" t="str">
            <v>CAR2277</v>
          </cell>
          <cell r="C2929" t="str">
            <v>700 PB</v>
          </cell>
          <cell r="D2929" t="str">
            <v>MA107 0A</v>
          </cell>
          <cell r="E2929" t="str">
            <v>SW54</v>
          </cell>
          <cell r="F2929">
            <v>600</v>
          </cell>
        </row>
        <row r="2930">
          <cell r="B2930" t="str">
            <v>CAR2277</v>
          </cell>
          <cell r="C2930" t="str">
            <v>700 PB</v>
          </cell>
          <cell r="D2930" t="str">
            <v>MA107 0A</v>
          </cell>
          <cell r="E2930" t="str">
            <v>SW54</v>
          </cell>
          <cell r="F2930">
            <v>600</v>
          </cell>
        </row>
        <row r="2931">
          <cell r="B2931" t="str">
            <v>CAR2277</v>
          </cell>
          <cell r="C2931" t="str">
            <v>700 PB</v>
          </cell>
          <cell r="D2931" t="str">
            <v>MA107 0A</v>
          </cell>
          <cell r="E2931" t="str">
            <v>SW54</v>
          </cell>
          <cell r="F2931">
            <v>600</v>
          </cell>
        </row>
        <row r="2932">
          <cell r="B2932" t="str">
            <v>CAR2277</v>
          </cell>
          <cell r="C2932" t="str">
            <v>700 PB</v>
          </cell>
          <cell r="D2932" t="str">
            <v>MA107 0A</v>
          </cell>
          <cell r="E2932" t="str">
            <v>SW54</v>
          </cell>
          <cell r="F2932">
            <v>620</v>
          </cell>
        </row>
        <row r="2933">
          <cell r="B2933" t="str">
            <v>CAR2277</v>
          </cell>
          <cell r="C2933" t="str">
            <v>700 PB</v>
          </cell>
          <cell r="D2933" t="str">
            <v>MA107 0A</v>
          </cell>
          <cell r="E2933" t="str">
            <v>SW54</v>
          </cell>
          <cell r="F2933">
            <v>620</v>
          </cell>
        </row>
        <row r="2934">
          <cell r="B2934" t="str">
            <v>CAR2277</v>
          </cell>
          <cell r="C2934" t="str">
            <v>700 PB</v>
          </cell>
          <cell r="D2934" t="str">
            <v>MA107 0A</v>
          </cell>
          <cell r="E2934" t="str">
            <v>SW54</v>
          </cell>
          <cell r="F2934">
            <v>620</v>
          </cell>
        </row>
        <row r="2935">
          <cell r="B2935" t="str">
            <v>CAR2277</v>
          </cell>
          <cell r="C2935" t="str">
            <v>700 PB</v>
          </cell>
          <cell r="D2935" t="str">
            <v>MA107 0A</v>
          </cell>
          <cell r="E2935" t="str">
            <v>SW54</v>
          </cell>
          <cell r="F2935">
            <v>510</v>
          </cell>
        </row>
        <row r="2936">
          <cell r="B2936" t="str">
            <v>CAR2277</v>
          </cell>
          <cell r="C2936" t="str">
            <v>700 PB</v>
          </cell>
          <cell r="D2936" t="str">
            <v>MA107 0A</v>
          </cell>
          <cell r="E2936" t="str">
            <v>SW54</v>
          </cell>
          <cell r="F2936">
            <v>510</v>
          </cell>
        </row>
        <row r="2937">
          <cell r="B2937" t="str">
            <v>CAR2276</v>
          </cell>
          <cell r="C2937" t="str">
            <v>700 PB</v>
          </cell>
          <cell r="D2937" t="str">
            <v>MA107 0A</v>
          </cell>
          <cell r="E2937" t="str">
            <v>SW54</v>
          </cell>
          <cell r="F2937">
            <v>120</v>
          </cell>
          <cell r="G2937">
            <v>18280</v>
          </cell>
        </row>
        <row r="2938">
          <cell r="B2938" t="str">
            <v>CAR2276</v>
          </cell>
          <cell r="C2938" t="str">
            <v>700 PB</v>
          </cell>
          <cell r="D2938" t="str">
            <v>MA107 0A</v>
          </cell>
          <cell r="E2938" t="str">
            <v>SW54</v>
          </cell>
          <cell r="F2938">
            <v>600</v>
          </cell>
        </row>
        <row r="2939">
          <cell r="B2939" t="str">
            <v>CAR2276</v>
          </cell>
          <cell r="C2939" t="str">
            <v>700 PB</v>
          </cell>
          <cell r="D2939" t="str">
            <v>MA107 0A</v>
          </cell>
          <cell r="E2939" t="str">
            <v>SW54</v>
          </cell>
          <cell r="F2939">
            <v>600</v>
          </cell>
        </row>
        <row r="2940">
          <cell r="B2940" t="str">
            <v>CAR2276</v>
          </cell>
          <cell r="C2940" t="str">
            <v>700 PB</v>
          </cell>
          <cell r="D2940" t="str">
            <v>MA107 0A</v>
          </cell>
          <cell r="E2940" t="str">
            <v>SW54</v>
          </cell>
          <cell r="F2940">
            <v>600</v>
          </cell>
        </row>
        <row r="2941">
          <cell r="B2941" t="str">
            <v>CAR2276</v>
          </cell>
          <cell r="C2941" t="str">
            <v>700 PB</v>
          </cell>
          <cell r="D2941" t="str">
            <v>MA107 0A</v>
          </cell>
          <cell r="E2941" t="str">
            <v>SW54</v>
          </cell>
          <cell r="F2941">
            <v>600</v>
          </cell>
        </row>
        <row r="2942">
          <cell r="B2942" t="str">
            <v>CAR2276</v>
          </cell>
          <cell r="C2942" t="str">
            <v>700 PB</v>
          </cell>
          <cell r="D2942" t="str">
            <v>MA107 0A</v>
          </cell>
          <cell r="E2942" t="str">
            <v>SW54</v>
          </cell>
          <cell r="F2942">
            <v>600</v>
          </cell>
        </row>
        <row r="2944">
          <cell r="B2944" t="str">
            <v>LSE5328</v>
          </cell>
          <cell r="C2944" t="str">
            <v>582-06-16</v>
          </cell>
          <cell r="D2944" t="str">
            <v>MA473 0B</v>
          </cell>
          <cell r="E2944" t="str">
            <v>SW49</v>
          </cell>
          <cell r="F2944">
            <v>660</v>
          </cell>
        </row>
        <row r="2945">
          <cell r="B2945" t="str">
            <v>LSE5328</v>
          </cell>
          <cell r="C2945" t="str">
            <v>582-06-16</v>
          </cell>
          <cell r="D2945" t="str">
            <v>MA473 0B</v>
          </cell>
          <cell r="E2945" t="str">
            <v>SW49</v>
          </cell>
          <cell r="F2945">
            <v>660</v>
          </cell>
        </row>
        <row r="2946">
          <cell r="B2946" t="str">
            <v>LSE5328</v>
          </cell>
          <cell r="C2946" t="str">
            <v>582-06-16</v>
          </cell>
          <cell r="D2946" t="str">
            <v>MA473 0B</v>
          </cell>
          <cell r="E2946" t="str">
            <v>SW49</v>
          </cell>
          <cell r="F2946">
            <v>660</v>
          </cell>
        </row>
        <row r="2947">
          <cell r="B2947" t="str">
            <v>LSE5328</v>
          </cell>
          <cell r="C2947" t="str">
            <v>582-06-16</v>
          </cell>
          <cell r="D2947" t="str">
            <v>MA473 0B</v>
          </cell>
          <cell r="E2947" t="str">
            <v>SW49</v>
          </cell>
          <cell r="F2947">
            <v>660</v>
          </cell>
        </row>
        <row r="2948">
          <cell r="B2948" t="str">
            <v>LSE5328</v>
          </cell>
          <cell r="C2948" t="str">
            <v>582-06-16</v>
          </cell>
          <cell r="D2948" t="str">
            <v>MA473 0B</v>
          </cell>
          <cell r="E2948" t="str">
            <v>SW49</v>
          </cell>
          <cell r="F2948">
            <v>660</v>
          </cell>
        </row>
        <row r="2949">
          <cell r="B2949" t="str">
            <v>LSE5335</v>
          </cell>
          <cell r="C2949" t="str">
            <v>582-06-16</v>
          </cell>
          <cell r="D2949" t="str">
            <v>MA473 0B</v>
          </cell>
          <cell r="E2949" t="str">
            <v>SW49</v>
          </cell>
          <cell r="F2949">
            <v>660</v>
          </cell>
          <cell r="G2949">
            <v>660</v>
          </cell>
        </row>
        <row r="2950">
          <cell r="B2950" t="str">
            <v>LSE5336</v>
          </cell>
          <cell r="C2950" t="str">
            <v>582-06-02</v>
          </cell>
          <cell r="D2950" t="str">
            <v>MA473 0B</v>
          </cell>
          <cell r="E2950" t="str">
            <v>RW32</v>
          </cell>
          <cell r="F2950">
            <v>660</v>
          </cell>
          <cell r="G2950">
            <v>660</v>
          </cell>
        </row>
        <row r="2951">
          <cell r="B2951" t="str">
            <v>LSE5340</v>
          </cell>
          <cell r="C2951" t="str">
            <v>582-06-02</v>
          </cell>
          <cell r="D2951" t="str">
            <v>MA473 0B</v>
          </cell>
          <cell r="E2951" t="str">
            <v>RW32</v>
          </cell>
          <cell r="F2951">
            <v>660</v>
          </cell>
          <cell r="G2951">
            <v>1320</v>
          </cell>
        </row>
        <row r="2952">
          <cell r="B2952" t="str">
            <v>LSE5340</v>
          </cell>
          <cell r="C2952" t="str">
            <v>582-06-02</v>
          </cell>
          <cell r="D2952" t="str">
            <v>MA473 0B</v>
          </cell>
          <cell r="E2952" t="str">
            <v>RW32</v>
          </cell>
          <cell r="F2952">
            <v>660</v>
          </cell>
        </row>
        <row r="2953">
          <cell r="B2953" t="str">
            <v>LSE5326</v>
          </cell>
          <cell r="C2953" t="str">
            <v>582-06-02</v>
          </cell>
          <cell r="D2953" t="str">
            <v>MA473 0B</v>
          </cell>
          <cell r="E2953" t="str">
            <v>RW32</v>
          </cell>
          <cell r="F2953">
            <v>660</v>
          </cell>
          <cell r="G2953">
            <v>1320</v>
          </cell>
        </row>
        <row r="2954">
          <cell r="B2954" t="str">
            <v>LSE5326</v>
          </cell>
          <cell r="C2954" t="str">
            <v>582-06-02</v>
          </cell>
          <cell r="D2954" t="str">
            <v>MA473 0B</v>
          </cell>
          <cell r="E2954" t="str">
            <v>RW32</v>
          </cell>
          <cell r="F2954">
            <v>660</v>
          </cell>
        </row>
        <row r="2955">
          <cell r="B2955" t="str">
            <v>LSE5324</v>
          </cell>
          <cell r="C2955" t="str">
            <v>582-06-13</v>
          </cell>
          <cell r="D2955" t="str">
            <v>MA473 0B</v>
          </cell>
          <cell r="E2955" t="str">
            <v>BW40</v>
          </cell>
          <cell r="F2955">
            <v>660</v>
          </cell>
          <cell r="G2955">
            <v>1320</v>
          </cell>
        </row>
        <row r="2956">
          <cell r="B2956" t="str">
            <v>LSE5324</v>
          </cell>
          <cell r="C2956" t="str">
            <v>582-06-13</v>
          </cell>
          <cell r="D2956" t="str">
            <v>MA473 0B</v>
          </cell>
          <cell r="E2956" t="str">
            <v>BW40</v>
          </cell>
          <cell r="F2956">
            <v>660</v>
          </cell>
        </row>
        <row r="2957">
          <cell r="B2957" t="str">
            <v>LSE5325</v>
          </cell>
          <cell r="C2957" t="str">
            <v>582-06-16</v>
          </cell>
          <cell r="D2957" t="str">
            <v>MA473 0B</v>
          </cell>
          <cell r="E2957" t="str">
            <v>SW49</v>
          </cell>
          <cell r="F2957">
            <v>660</v>
          </cell>
          <cell r="G2957">
            <v>2640</v>
          </cell>
        </row>
        <row r="2958">
          <cell r="B2958" t="str">
            <v>LSE5325</v>
          </cell>
          <cell r="C2958" t="str">
            <v>582-06-16</v>
          </cell>
          <cell r="D2958" t="str">
            <v>MA473 0B</v>
          </cell>
          <cell r="E2958" t="str">
            <v>SW49</v>
          </cell>
          <cell r="F2958">
            <v>660</v>
          </cell>
        </row>
        <row r="2959">
          <cell r="B2959" t="str">
            <v>LSE5325</v>
          </cell>
          <cell r="C2959" t="str">
            <v>582-06-16</v>
          </cell>
          <cell r="D2959" t="str">
            <v>MA473 0B</v>
          </cell>
          <cell r="E2959" t="str">
            <v>SW49</v>
          </cell>
          <cell r="F2959">
            <v>660</v>
          </cell>
        </row>
        <row r="2960">
          <cell r="B2960" t="str">
            <v>LSE5325</v>
          </cell>
          <cell r="C2960" t="str">
            <v>582-06-16</v>
          </cell>
          <cell r="D2960" t="str">
            <v>MA473 0B</v>
          </cell>
          <cell r="E2960" t="str">
            <v>SW49</v>
          </cell>
          <cell r="F2960">
            <v>660</v>
          </cell>
        </row>
        <row r="2961">
          <cell r="B2961" t="str">
            <v>LSE5352</v>
          </cell>
          <cell r="C2961" t="str">
            <v>582-06-16</v>
          </cell>
          <cell r="D2961" t="str">
            <v>MA473 0B</v>
          </cell>
          <cell r="E2961" t="str">
            <v>SW49</v>
          </cell>
          <cell r="F2961">
            <v>660</v>
          </cell>
          <cell r="G2961">
            <v>5280</v>
          </cell>
        </row>
        <row r="2962">
          <cell r="B2962" t="str">
            <v>LSE5352</v>
          </cell>
          <cell r="C2962" t="str">
            <v>582-06-16</v>
          </cell>
          <cell r="D2962" t="str">
            <v>MA473 0B</v>
          </cell>
          <cell r="E2962" t="str">
            <v>SW49</v>
          </cell>
          <cell r="F2962">
            <v>660</v>
          </cell>
        </row>
        <row r="2963">
          <cell r="B2963" t="str">
            <v>LSE5352</v>
          </cell>
          <cell r="C2963" t="str">
            <v>582-06-16</v>
          </cell>
          <cell r="D2963" t="str">
            <v>MA473 0B</v>
          </cell>
          <cell r="E2963" t="str">
            <v>SW49</v>
          </cell>
          <cell r="F2963">
            <v>660</v>
          </cell>
        </row>
        <row r="2964">
          <cell r="B2964" t="str">
            <v>LSE5352</v>
          </cell>
          <cell r="C2964" t="str">
            <v>582-06-16</v>
          </cell>
          <cell r="D2964" t="str">
            <v>MA473 0B</v>
          </cell>
          <cell r="E2964" t="str">
            <v>SW49</v>
          </cell>
          <cell r="F2964">
            <v>660</v>
          </cell>
        </row>
        <row r="2965">
          <cell r="B2965" t="str">
            <v>LSE5364</v>
          </cell>
          <cell r="C2965" t="str">
            <v>522-02-02</v>
          </cell>
          <cell r="D2965" t="str">
            <v>MA363 1B</v>
          </cell>
          <cell r="E2965" t="str">
            <v>RW20</v>
          </cell>
          <cell r="F2965">
            <v>660</v>
          </cell>
          <cell r="G2965">
            <v>660</v>
          </cell>
        </row>
        <row r="2966">
          <cell r="B2966" t="str">
            <v>LSE5369</v>
          </cell>
          <cell r="C2966" t="str">
            <v>521-02-76</v>
          </cell>
          <cell r="D2966" t="str">
            <v>MA362 1A</v>
          </cell>
          <cell r="E2966" t="str">
            <v>SB16</v>
          </cell>
          <cell r="F2966">
            <v>682</v>
          </cell>
          <cell r="G2966">
            <v>1364</v>
          </cell>
        </row>
        <row r="2967">
          <cell r="B2967" t="str">
            <v>LSE5369</v>
          </cell>
          <cell r="C2967" t="str">
            <v>521-02-76</v>
          </cell>
          <cell r="D2967" t="str">
            <v>MA362 1A</v>
          </cell>
          <cell r="E2967" t="str">
            <v>SB16</v>
          </cell>
          <cell r="F2967">
            <v>682</v>
          </cell>
        </row>
        <row r="2968">
          <cell r="B2968" t="str">
            <v>LSE5352</v>
          </cell>
          <cell r="C2968" t="str">
            <v>582-06-16</v>
          </cell>
          <cell r="D2968" t="str">
            <v>MA473 0B</v>
          </cell>
          <cell r="E2968" t="str">
            <v>SW49</v>
          </cell>
          <cell r="F2968">
            <v>660</v>
          </cell>
          <cell r="G2968">
            <v>5280</v>
          </cell>
        </row>
        <row r="2969">
          <cell r="B2969" t="str">
            <v>LSE5352</v>
          </cell>
          <cell r="C2969" t="str">
            <v>582-06-16</v>
          </cell>
          <cell r="D2969" t="str">
            <v>MA473 0B</v>
          </cell>
          <cell r="E2969" t="str">
            <v>SW49</v>
          </cell>
          <cell r="F2969">
            <v>660</v>
          </cell>
        </row>
        <row r="2970">
          <cell r="B2970" t="str">
            <v>LSE5352</v>
          </cell>
          <cell r="C2970" t="str">
            <v>582-06-16</v>
          </cell>
          <cell r="D2970" t="str">
            <v>MA473 0B</v>
          </cell>
          <cell r="E2970" t="str">
            <v>SW49</v>
          </cell>
          <cell r="F2970">
            <v>660</v>
          </cell>
        </row>
        <row r="2971">
          <cell r="B2971" t="str">
            <v>LSE5352</v>
          </cell>
          <cell r="C2971" t="str">
            <v>582-06-16</v>
          </cell>
          <cell r="D2971" t="str">
            <v>MA473 0B</v>
          </cell>
          <cell r="E2971" t="str">
            <v>SW49</v>
          </cell>
          <cell r="F2971">
            <v>660</v>
          </cell>
        </row>
        <row r="2972">
          <cell r="B2972" t="str">
            <v>LSE5354</v>
          </cell>
          <cell r="C2972" t="str">
            <v>582-06-16</v>
          </cell>
          <cell r="D2972" t="str">
            <v>MA473 0B</v>
          </cell>
          <cell r="E2972" t="str">
            <v>SW49</v>
          </cell>
          <cell r="F2972">
            <v>660</v>
          </cell>
          <cell r="G2972">
            <v>9900</v>
          </cell>
        </row>
        <row r="2973">
          <cell r="B2973" t="str">
            <v>LSE5354</v>
          </cell>
          <cell r="C2973" t="str">
            <v>582-06-16</v>
          </cell>
          <cell r="D2973" t="str">
            <v>MA473 0B</v>
          </cell>
          <cell r="E2973" t="str">
            <v>SW49</v>
          </cell>
          <cell r="F2973">
            <v>660</v>
          </cell>
        </row>
        <row r="2974">
          <cell r="B2974" t="str">
            <v>LSE5354</v>
          </cell>
          <cell r="C2974" t="str">
            <v>582-06-16</v>
          </cell>
          <cell r="D2974" t="str">
            <v>MA473 0B</v>
          </cell>
          <cell r="E2974" t="str">
            <v>SW49</v>
          </cell>
          <cell r="F2974">
            <v>660</v>
          </cell>
        </row>
        <row r="2975">
          <cell r="B2975" t="str">
            <v>LSE5354</v>
          </cell>
          <cell r="C2975" t="str">
            <v>582-06-16</v>
          </cell>
          <cell r="D2975" t="str">
            <v>MA473 0B</v>
          </cell>
          <cell r="E2975" t="str">
            <v>SW49</v>
          </cell>
          <cell r="F2975">
            <v>660</v>
          </cell>
        </row>
        <row r="2976">
          <cell r="B2976" t="str">
            <v>LSE5354</v>
          </cell>
          <cell r="C2976" t="str">
            <v>582-06-16</v>
          </cell>
          <cell r="D2976" t="str">
            <v>MA473 0B</v>
          </cell>
          <cell r="E2976" t="str">
            <v>SW49</v>
          </cell>
          <cell r="F2976">
            <v>660</v>
          </cell>
        </row>
        <row r="2977">
          <cell r="B2977" t="str">
            <v>LSE5354</v>
          </cell>
          <cell r="C2977" t="str">
            <v>582-06-16</v>
          </cell>
          <cell r="D2977" t="str">
            <v>MA473 0B</v>
          </cell>
          <cell r="E2977" t="str">
            <v>SW49</v>
          </cell>
          <cell r="F2977">
            <v>660</v>
          </cell>
        </row>
        <row r="2979">
          <cell r="B2979" t="str">
            <v>DO56J</v>
          </cell>
          <cell r="C2979" t="str">
            <v>NA</v>
          </cell>
          <cell r="D2979" t="str">
            <v>MA104 0F</v>
          </cell>
          <cell r="E2979" t="str">
            <v>SW08</v>
          </cell>
          <cell r="F2979">
            <v>50</v>
          </cell>
          <cell r="G2979">
            <v>100</v>
          </cell>
        </row>
        <row r="2980">
          <cell r="B2980" t="str">
            <v>DO58J</v>
          </cell>
          <cell r="C2980" t="str">
            <v>NA</v>
          </cell>
          <cell r="D2980" t="str">
            <v>MA104 0F</v>
          </cell>
          <cell r="E2980" t="str">
            <v>SW08</v>
          </cell>
          <cell r="F2980">
            <v>540</v>
          </cell>
          <cell r="G2980">
            <v>713</v>
          </cell>
        </row>
        <row r="2981">
          <cell r="B2981" t="str">
            <v>DO58J</v>
          </cell>
          <cell r="C2981" t="str">
            <v>NA</v>
          </cell>
          <cell r="D2981" t="str">
            <v>MA104 0F</v>
          </cell>
          <cell r="E2981" t="str">
            <v>SW08</v>
          </cell>
          <cell r="F2981">
            <v>140</v>
          </cell>
        </row>
        <row r="2982">
          <cell r="B2982" t="str">
            <v>DO58J</v>
          </cell>
          <cell r="C2982" t="str">
            <v>NA</v>
          </cell>
          <cell r="D2982" t="str">
            <v>MA104 0F</v>
          </cell>
          <cell r="E2982" t="str">
            <v>SW08</v>
          </cell>
          <cell r="F2982">
            <v>8</v>
          </cell>
        </row>
        <row r="2983">
          <cell r="B2983" t="str">
            <v>MUS2064</v>
          </cell>
          <cell r="C2983" t="str">
            <v>520/5085/565</v>
          </cell>
          <cell r="D2983" t="str">
            <v>WA507 0A</v>
          </cell>
          <cell r="E2983" t="str">
            <v>SP06</v>
          </cell>
          <cell r="F2983">
            <v>620</v>
          </cell>
          <cell r="G2983">
            <v>820</v>
          </cell>
        </row>
        <row r="2984">
          <cell r="B2984" t="str">
            <v>MUS2064</v>
          </cell>
          <cell r="C2984" t="str">
            <v>520/5085/565</v>
          </cell>
          <cell r="D2984" t="str">
            <v>WA507 0A</v>
          </cell>
          <cell r="E2984" t="str">
            <v>SP06</v>
          </cell>
          <cell r="F2984">
            <v>180</v>
          </cell>
        </row>
        <row r="2985">
          <cell r="B2985" t="str">
            <v>MUS2064</v>
          </cell>
          <cell r="C2985" t="str">
            <v>520/5085/565</v>
          </cell>
          <cell r="D2985" t="str">
            <v>WA507 0A</v>
          </cell>
          <cell r="E2985" t="str">
            <v>SP06</v>
          </cell>
          <cell r="F2985">
            <v>20</v>
          </cell>
        </row>
        <row r="2986">
          <cell r="B2986" t="str">
            <v>MUS2068</v>
          </cell>
          <cell r="C2986" t="str">
            <v>3173/5085/565</v>
          </cell>
          <cell r="D2986" t="str">
            <v>MA506 0A</v>
          </cell>
          <cell r="E2986" t="str">
            <v>SP06</v>
          </cell>
          <cell r="F2986">
            <v>682</v>
          </cell>
          <cell r="G2986">
            <v>1432</v>
          </cell>
        </row>
        <row r="2987">
          <cell r="B2987" t="str">
            <v>MUS2068</v>
          </cell>
          <cell r="C2987" t="str">
            <v>3173/5085/565</v>
          </cell>
          <cell r="D2987" t="str">
            <v>MA506 0A</v>
          </cell>
          <cell r="E2987" t="str">
            <v>SP06</v>
          </cell>
          <cell r="F2987">
            <v>660</v>
          </cell>
        </row>
        <row r="2988">
          <cell r="B2988" t="str">
            <v>MUS2068</v>
          </cell>
          <cell r="C2988" t="str">
            <v>3173/5085/565</v>
          </cell>
          <cell r="D2988" t="str">
            <v>MA506 0A</v>
          </cell>
          <cell r="E2988" t="str">
            <v>SP06</v>
          </cell>
          <cell r="F2988">
            <v>66</v>
          </cell>
        </row>
        <row r="2989">
          <cell r="B2989" t="str">
            <v>MUS2068</v>
          </cell>
          <cell r="C2989" t="str">
            <v>3173/5085/565</v>
          </cell>
          <cell r="D2989" t="str">
            <v>MA506 0A</v>
          </cell>
          <cell r="E2989" t="str">
            <v>SP06</v>
          </cell>
          <cell r="F2989">
            <v>24</v>
          </cell>
        </row>
        <row r="2990">
          <cell r="B2990" t="str">
            <v>LSANZ4922 Re-Cut</v>
          </cell>
          <cell r="C2990" t="str">
            <v>504-02-08</v>
          </cell>
          <cell r="D2990" t="str">
            <v>MA381 1A</v>
          </cell>
          <cell r="E2990" t="str">
            <v>BW43</v>
          </cell>
          <cell r="F2990">
            <v>8</v>
          </cell>
          <cell r="G2990">
            <v>8</v>
          </cell>
        </row>
        <row r="2991">
          <cell r="B2991" t="str">
            <v>DO58J</v>
          </cell>
          <cell r="C2991" t="str">
            <v>-</v>
          </cell>
          <cell r="D2991" t="str">
            <v>MA104 0F</v>
          </cell>
          <cell r="E2991" t="str">
            <v>SW08</v>
          </cell>
          <cell r="F2991">
            <v>25</v>
          </cell>
        </row>
        <row r="2992">
          <cell r="B2992" t="str">
            <v>MUS2065</v>
          </cell>
          <cell r="C2992" t="str">
            <v>520/5085/565</v>
          </cell>
          <cell r="D2992" t="str">
            <v>WA507 0A</v>
          </cell>
          <cell r="E2992" t="str">
            <v>SP06</v>
          </cell>
          <cell r="F2992">
            <v>440</v>
          </cell>
          <cell r="G2992">
            <v>11750</v>
          </cell>
        </row>
        <row r="2993">
          <cell r="B2993" t="str">
            <v>MUS2065</v>
          </cell>
          <cell r="C2993" t="str">
            <v>520/5085/565</v>
          </cell>
          <cell r="D2993" t="str">
            <v>WA507 0A</v>
          </cell>
          <cell r="E2993" t="str">
            <v>SP06</v>
          </cell>
          <cell r="F2993">
            <v>660</v>
          </cell>
        </row>
        <row r="2994">
          <cell r="B2994" t="str">
            <v>MUS2065</v>
          </cell>
          <cell r="C2994" t="str">
            <v>520/5085/565</v>
          </cell>
          <cell r="D2994" t="str">
            <v>WA507 0A</v>
          </cell>
          <cell r="E2994" t="str">
            <v>SP06</v>
          </cell>
          <cell r="F2994">
            <v>660</v>
          </cell>
        </row>
        <row r="2995">
          <cell r="B2995" t="str">
            <v>MUS2065</v>
          </cell>
          <cell r="C2995" t="str">
            <v>520/5085/565</v>
          </cell>
          <cell r="D2995" t="str">
            <v>WA507 0A</v>
          </cell>
          <cell r="E2995" t="str">
            <v>SP06</v>
          </cell>
          <cell r="F2995">
            <v>660</v>
          </cell>
        </row>
        <row r="2996">
          <cell r="B2996" t="str">
            <v>LSANZ4914</v>
          </cell>
          <cell r="C2996" t="str">
            <v>00592-0201</v>
          </cell>
          <cell r="D2996" t="str">
            <v>MA510 0A</v>
          </cell>
          <cell r="E2996" t="str">
            <v>RW32</v>
          </cell>
          <cell r="F2996">
            <v>600</v>
          </cell>
          <cell r="G2996">
            <v>2100</v>
          </cell>
        </row>
        <row r="2997">
          <cell r="B2997" t="str">
            <v>LSANZ4914</v>
          </cell>
          <cell r="C2997" t="str">
            <v>00592-0201</v>
          </cell>
          <cell r="D2997" t="str">
            <v>MA510 0A</v>
          </cell>
          <cell r="E2997" t="str">
            <v>RW32</v>
          </cell>
          <cell r="F2997">
            <v>600</v>
          </cell>
        </row>
        <row r="2998">
          <cell r="B2998" t="str">
            <v>LSANZ4914</v>
          </cell>
          <cell r="C2998" t="str">
            <v>00592-0201</v>
          </cell>
          <cell r="D2998" t="str">
            <v>MA510 0A</v>
          </cell>
          <cell r="E2998" t="str">
            <v>RW32</v>
          </cell>
          <cell r="F2998">
            <v>600</v>
          </cell>
        </row>
        <row r="2999">
          <cell r="B2999" t="str">
            <v>LSANZ4914</v>
          </cell>
          <cell r="C2999" t="str">
            <v>00592-0201</v>
          </cell>
          <cell r="D2999" t="str">
            <v>MA510 0A</v>
          </cell>
          <cell r="E2999" t="str">
            <v>RW32</v>
          </cell>
          <cell r="F2999">
            <v>300</v>
          </cell>
        </row>
        <row r="3000">
          <cell r="B3000" t="str">
            <v>LSANZ4913</v>
          </cell>
          <cell r="C3000" t="str">
            <v>00591-0207</v>
          </cell>
          <cell r="D3000" t="str">
            <v>MA509 0A</v>
          </cell>
          <cell r="E3000" t="str">
            <v>SW49</v>
          </cell>
          <cell r="F3000">
            <v>600</v>
          </cell>
          <cell r="G3000">
            <v>2280</v>
          </cell>
        </row>
        <row r="3001">
          <cell r="B3001" t="str">
            <v>LSANZ4913</v>
          </cell>
          <cell r="C3001" t="str">
            <v>00591-0207</v>
          </cell>
          <cell r="D3001" t="str">
            <v>MA509 0A</v>
          </cell>
          <cell r="E3001" t="str">
            <v>SW49</v>
          </cell>
          <cell r="F3001">
            <v>600</v>
          </cell>
        </row>
        <row r="3002">
          <cell r="B3002" t="str">
            <v>LSANZ4913</v>
          </cell>
          <cell r="C3002" t="str">
            <v>00591-0207</v>
          </cell>
          <cell r="D3002" t="str">
            <v>MA509 0A</v>
          </cell>
          <cell r="E3002" t="str">
            <v>SW49</v>
          </cell>
          <cell r="F3002">
            <v>600</v>
          </cell>
        </row>
        <row r="3003">
          <cell r="B3003" t="str">
            <v>LSANZ4913</v>
          </cell>
          <cell r="C3003" t="str">
            <v>00591-0207</v>
          </cell>
          <cell r="D3003" t="str">
            <v>MA509 0A</v>
          </cell>
          <cell r="E3003" t="str">
            <v>SW49</v>
          </cell>
          <cell r="F3003">
            <v>480</v>
          </cell>
        </row>
        <row r="3004">
          <cell r="B3004" t="str">
            <v>LSANZ4930</v>
          </cell>
          <cell r="C3004" t="str">
            <v>00704-0206</v>
          </cell>
          <cell r="D3004" t="str">
            <v>MO143 1B</v>
          </cell>
          <cell r="E3004" t="str">
            <v>BW27</v>
          </cell>
          <cell r="F3004">
            <v>600</v>
          </cell>
          <cell r="G3004">
            <v>600</v>
          </cell>
        </row>
        <row r="3005">
          <cell r="B3005" t="str">
            <v>LSANZ4931</v>
          </cell>
          <cell r="C3005" t="str">
            <v>00704-0207</v>
          </cell>
          <cell r="D3005" t="str">
            <v>MO143 1B</v>
          </cell>
          <cell r="E3005" t="str">
            <v>SW40</v>
          </cell>
          <cell r="F3005">
            <v>600</v>
          </cell>
          <cell r="G3005">
            <v>900</v>
          </cell>
        </row>
        <row r="3006">
          <cell r="B3006" t="str">
            <v>LSANZ4931</v>
          </cell>
          <cell r="C3006" t="str">
            <v>00704-0207</v>
          </cell>
          <cell r="D3006" t="str">
            <v>MO143 1B</v>
          </cell>
          <cell r="E3006" t="str">
            <v>SW40</v>
          </cell>
          <cell r="F3006">
            <v>300</v>
          </cell>
        </row>
        <row r="3007">
          <cell r="B3007" t="str">
            <v>LSANZ4910 Re-Cut</v>
          </cell>
          <cell r="C3007" t="str">
            <v>520-02-47</v>
          </cell>
          <cell r="D3007" t="str">
            <v>MA447 1A</v>
          </cell>
          <cell r="E3007" t="str">
            <v>TW24</v>
          </cell>
          <cell r="F3007">
            <v>227</v>
          </cell>
          <cell r="G3007">
            <v>230</v>
          </cell>
        </row>
        <row r="3008">
          <cell r="B3008" t="str">
            <v>WT0020</v>
          </cell>
          <cell r="C3008" t="str">
            <v>-</v>
          </cell>
          <cell r="D3008" t="str">
            <v>Fillers</v>
          </cell>
          <cell r="E3008" t="str">
            <v>Wash Trail</v>
          </cell>
          <cell r="F3008">
            <v>500</v>
          </cell>
        </row>
        <row r="3009">
          <cell r="B3009" t="str">
            <v>WT0020</v>
          </cell>
          <cell r="C3009" t="str">
            <v>-</v>
          </cell>
          <cell r="D3009" t="str">
            <v>Fillers</v>
          </cell>
          <cell r="E3009" t="str">
            <v>Wash Trail</v>
          </cell>
          <cell r="F3009">
            <v>500</v>
          </cell>
        </row>
        <row r="3010">
          <cell r="B3010" t="str">
            <v>WT0020</v>
          </cell>
          <cell r="C3010" t="str">
            <v>-</v>
          </cell>
          <cell r="D3010" t="str">
            <v>Fillers</v>
          </cell>
          <cell r="E3010" t="str">
            <v>Wash Trail</v>
          </cell>
          <cell r="F3010">
            <v>500</v>
          </cell>
        </row>
        <row r="3011">
          <cell r="B3011" t="str">
            <v>WT0020</v>
          </cell>
          <cell r="C3011" t="str">
            <v>-</v>
          </cell>
          <cell r="D3011" t="str">
            <v>Fillers</v>
          </cell>
          <cell r="E3011" t="str">
            <v>Wash Trail</v>
          </cell>
          <cell r="F3011">
            <v>500</v>
          </cell>
        </row>
        <row r="3012">
          <cell r="B3012" t="str">
            <v>MUS2065</v>
          </cell>
          <cell r="C3012" t="str">
            <v>520/5085/565</v>
          </cell>
          <cell r="D3012" t="str">
            <v>WA507 0A</v>
          </cell>
          <cell r="E3012" t="str">
            <v>SP06</v>
          </cell>
          <cell r="F3012">
            <v>180</v>
          </cell>
        </row>
        <row r="3013">
          <cell r="B3013" t="str">
            <v>MUS2065</v>
          </cell>
          <cell r="C3013" t="str">
            <v>520/5085/565</v>
          </cell>
          <cell r="D3013" t="str">
            <v>WA507 0A</v>
          </cell>
          <cell r="E3013" t="str">
            <v>SP06</v>
          </cell>
          <cell r="F3013">
            <v>660</v>
          </cell>
        </row>
        <row r="3014">
          <cell r="B3014" t="str">
            <v>MUS2065</v>
          </cell>
          <cell r="C3014" t="str">
            <v>520/5085/565</v>
          </cell>
          <cell r="D3014" t="str">
            <v>WA507 0A</v>
          </cell>
          <cell r="E3014" t="str">
            <v>SP06</v>
          </cell>
          <cell r="F3014">
            <v>660</v>
          </cell>
        </row>
        <row r="3015">
          <cell r="B3015" t="str">
            <v>MUS2065</v>
          </cell>
          <cell r="C3015" t="str">
            <v>520/5085/565</v>
          </cell>
          <cell r="D3015" t="str">
            <v>WA507 0A</v>
          </cell>
          <cell r="E3015" t="str">
            <v>SP06</v>
          </cell>
          <cell r="F3015">
            <v>682</v>
          </cell>
        </row>
        <row r="3016">
          <cell r="B3016" t="str">
            <v>MUS2065</v>
          </cell>
          <cell r="C3016" t="str">
            <v>520/5085/565</v>
          </cell>
          <cell r="D3016" t="str">
            <v>WA507 0A</v>
          </cell>
          <cell r="E3016" t="str">
            <v>SP06</v>
          </cell>
          <cell r="F3016">
            <v>682</v>
          </cell>
        </row>
        <row r="3017">
          <cell r="B3017" t="str">
            <v>MUS2065</v>
          </cell>
          <cell r="C3017" t="str">
            <v>520/5085/565</v>
          </cell>
          <cell r="D3017" t="str">
            <v>WA507 0A</v>
          </cell>
          <cell r="E3017" t="str">
            <v>SP06</v>
          </cell>
          <cell r="F3017">
            <v>682</v>
          </cell>
        </row>
        <row r="3018">
          <cell r="B3018" t="str">
            <v>MUS2065</v>
          </cell>
          <cell r="C3018" t="str">
            <v>520/5085/565</v>
          </cell>
          <cell r="D3018" t="str">
            <v>WA507 0A</v>
          </cell>
          <cell r="E3018" t="str">
            <v>SP06</v>
          </cell>
          <cell r="F3018">
            <v>682</v>
          </cell>
        </row>
        <row r="3019">
          <cell r="B3019" t="str">
            <v>MUS2065</v>
          </cell>
          <cell r="C3019" t="str">
            <v>520/5085/565</v>
          </cell>
          <cell r="D3019" t="str">
            <v>WA507 0A</v>
          </cell>
          <cell r="E3019" t="str">
            <v>SP06</v>
          </cell>
          <cell r="F3019">
            <v>660</v>
          </cell>
        </row>
        <row r="3020">
          <cell r="B3020" t="str">
            <v>MUS2065</v>
          </cell>
          <cell r="C3020" t="str">
            <v>520/5085/565</v>
          </cell>
          <cell r="D3020" t="str">
            <v>WA507 0A</v>
          </cell>
          <cell r="E3020" t="str">
            <v>SP06</v>
          </cell>
          <cell r="F3020">
            <v>660</v>
          </cell>
        </row>
        <row r="3022">
          <cell r="B3022" t="str">
            <v>LSE5372</v>
          </cell>
          <cell r="C3022" t="str">
            <v>70570-06-02</v>
          </cell>
          <cell r="D3022" t="str">
            <v>JA508 0A</v>
          </cell>
          <cell r="E3022" t="str">
            <v>RW32</v>
          </cell>
          <cell r="F3022">
            <v>256</v>
          </cell>
        </row>
        <row r="3023">
          <cell r="B3023" t="str">
            <v>LSE5372</v>
          </cell>
          <cell r="C3023" t="str">
            <v>70570-06-02</v>
          </cell>
          <cell r="D3023" t="str">
            <v>JA508 0A</v>
          </cell>
          <cell r="E3023" t="str">
            <v>RW32</v>
          </cell>
          <cell r="F3023">
            <v>192</v>
          </cell>
        </row>
        <row r="3024">
          <cell r="B3024" t="str">
            <v>LSE5372</v>
          </cell>
          <cell r="C3024" t="str">
            <v>70570-06-02</v>
          </cell>
          <cell r="D3024" t="str">
            <v>JA508 0A</v>
          </cell>
          <cell r="E3024" t="str">
            <v>RW32</v>
          </cell>
          <cell r="F3024">
            <v>60</v>
          </cell>
        </row>
        <row r="3025">
          <cell r="B3025" t="str">
            <v>LSE5373</v>
          </cell>
          <cell r="C3025" t="str">
            <v>70570-06-16</v>
          </cell>
          <cell r="D3025" t="str">
            <v>JA508 0A</v>
          </cell>
          <cell r="E3025" t="str">
            <v>SW49</v>
          </cell>
          <cell r="F3025">
            <v>120</v>
          </cell>
          <cell r="G3025">
            <v>248</v>
          </cell>
        </row>
        <row r="3026">
          <cell r="B3026" t="str">
            <v>LSE5373</v>
          </cell>
          <cell r="C3026" t="str">
            <v>70570-06-16</v>
          </cell>
          <cell r="D3026" t="str">
            <v>JA508 0A</v>
          </cell>
          <cell r="E3026" t="str">
            <v>SW49</v>
          </cell>
          <cell r="F3026">
            <v>128</v>
          </cell>
        </row>
        <row r="3027">
          <cell r="B3027" t="str">
            <v>LSE5374</v>
          </cell>
          <cell r="C3027" t="str">
            <v>70570-06-16</v>
          </cell>
          <cell r="D3027" t="str">
            <v>JA508 0A</v>
          </cell>
          <cell r="E3027" t="str">
            <v>SW49</v>
          </cell>
          <cell r="F3027">
            <v>180</v>
          </cell>
          <cell r="G3027">
            <v>1228</v>
          </cell>
        </row>
        <row r="3028">
          <cell r="B3028" t="str">
            <v>LSE5374</v>
          </cell>
          <cell r="C3028" t="str">
            <v>70570-06-16</v>
          </cell>
          <cell r="D3028" t="str">
            <v>JA508 0A</v>
          </cell>
          <cell r="E3028" t="str">
            <v>SW49</v>
          </cell>
          <cell r="F3028">
            <v>180</v>
          </cell>
        </row>
        <row r="3029">
          <cell r="B3029" t="str">
            <v>LSE5374</v>
          </cell>
          <cell r="C3029" t="str">
            <v>70570-06-16</v>
          </cell>
          <cell r="D3029" t="str">
            <v>JA508 0A</v>
          </cell>
          <cell r="E3029" t="str">
            <v>SW49</v>
          </cell>
          <cell r="F3029">
            <v>180</v>
          </cell>
        </row>
        <row r="3030">
          <cell r="B3030" t="str">
            <v>LSE5374</v>
          </cell>
          <cell r="C3030" t="str">
            <v>70570-06-16</v>
          </cell>
          <cell r="D3030" t="str">
            <v>JA508 0A</v>
          </cell>
          <cell r="E3030" t="str">
            <v>SW49</v>
          </cell>
          <cell r="F3030">
            <v>180</v>
          </cell>
        </row>
        <row r="3031">
          <cell r="B3031" t="str">
            <v>LSE5374</v>
          </cell>
          <cell r="C3031" t="str">
            <v>70570-06-16</v>
          </cell>
          <cell r="D3031" t="str">
            <v>JA508 0A</v>
          </cell>
          <cell r="E3031" t="str">
            <v>SW49</v>
          </cell>
          <cell r="F3031">
            <v>192</v>
          </cell>
        </row>
        <row r="3032">
          <cell r="B3032" t="str">
            <v>LSE5374</v>
          </cell>
          <cell r="C3032" t="str">
            <v>70570-06-16</v>
          </cell>
          <cell r="D3032" t="str">
            <v>JA508 0A</v>
          </cell>
          <cell r="E3032" t="str">
            <v>SW49</v>
          </cell>
          <cell r="F3032">
            <v>256</v>
          </cell>
        </row>
        <row r="3033">
          <cell r="B3033" t="str">
            <v>LSE5374</v>
          </cell>
          <cell r="C3033" t="str">
            <v>70570-06-16</v>
          </cell>
          <cell r="D3033" t="str">
            <v>JA508 0A</v>
          </cell>
          <cell r="E3033" t="str">
            <v>SW49</v>
          </cell>
          <cell r="F3033">
            <v>60</v>
          </cell>
        </row>
        <row r="3034">
          <cell r="B3034" t="str">
            <v>LSE5375</v>
          </cell>
          <cell r="C3034" t="str">
            <v>70570-06-02</v>
          </cell>
          <cell r="D3034" t="str">
            <v>JA508 0A</v>
          </cell>
          <cell r="E3034" t="str">
            <v>RW32</v>
          </cell>
          <cell r="F3034">
            <v>240</v>
          </cell>
          <cell r="G3034">
            <v>1228</v>
          </cell>
        </row>
        <row r="3035">
          <cell r="B3035" t="str">
            <v>LSE5375</v>
          </cell>
          <cell r="C3035" t="str">
            <v>70570-06-02</v>
          </cell>
          <cell r="D3035" t="str">
            <v>JA508 0A</v>
          </cell>
          <cell r="E3035" t="str">
            <v>RW32</v>
          </cell>
          <cell r="F3035">
            <v>240</v>
          </cell>
        </row>
        <row r="3036">
          <cell r="B3036" t="str">
            <v>LSE5375</v>
          </cell>
          <cell r="C3036" t="str">
            <v>70570-06-02</v>
          </cell>
          <cell r="D3036" t="str">
            <v>JA508 0A</v>
          </cell>
          <cell r="E3036" t="str">
            <v>RW32</v>
          </cell>
          <cell r="F3036">
            <v>240</v>
          </cell>
        </row>
        <row r="3037">
          <cell r="B3037" t="str">
            <v>LSE5375</v>
          </cell>
          <cell r="C3037" t="str">
            <v>70570-06-02</v>
          </cell>
          <cell r="D3037" t="str">
            <v>JA508 0A</v>
          </cell>
          <cell r="E3037" t="str">
            <v>RW32</v>
          </cell>
          <cell r="F3037">
            <v>256</v>
          </cell>
        </row>
        <row r="3038">
          <cell r="B3038" t="str">
            <v>LSE5375</v>
          </cell>
          <cell r="C3038" t="str">
            <v>70570-06-02</v>
          </cell>
          <cell r="D3038" t="str">
            <v>JA508 0A</v>
          </cell>
          <cell r="E3038" t="str">
            <v>RW32</v>
          </cell>
          <cell r="F3038">
            <v>192</v>
          </cell>
        </row>
        <row r="3039">
          <cell r="B3039" t="str">
            <v>LSE5375</v>
          </cell>
          <cell r="C3039" t="str">
            <v>70570-06-02</v>
          </cell>
          <cell r="D3039" t="str">
            <v>JA508 0A</v>
          </cell>
          <cell r="E3039" t="str">
            <v>RW32</v>
          </cell>
          <cell r="F3039">
            <v>60</v>
          </cell>
        </row>
        <row r="3040">
          <cell r="B3040" t="str">
            <v>LSE5376</v>
          </cell>
          <cell r="C3040" t="str">
            <v>70570-06-02</v>
          </cell>
          <cell r="D3040" t="str">
            <v>JA508 0A</v>
          </cell>
          <cell r="E3040" t="str">
            <v>RW32</v>
          </cell>
          <cell r="F3040">
            <v>256</v>
          </cell>
          <cell r="G3040">
            <v>466</v>
          </cell>
        </row>
        <row r="3041">
          <cell r="B3041" t="str">
            <v>LSE5376</v>
          </cell>
          <cell r="C3041" t="str">
            <v>70570-06-02</v>
          </cell>
          <cell r="D3041" t="str">
            <v>JA508 0A</v>
          </cell>
          <cell r="E3041" t="str">
            <v>RW32</v>
          </cell>
          <cell r="F3041">
            <v>180</v>
          </cell>
        </row>
        <row r="3042">
          <cell r="B3042" t="str">
            <v>LSE5376</v>
          </cell>
          <cell r="C3042" t="str">
            <v>70570-06-02</v>
          </cell>
          <cell r="D3042" t="str">
            <v>JA508 0A</v>
          </cell>
          <cell r="E3042" t="str">
            <v>RW32</v>
          </cell>
          <cell r="F3042">
            <v>30</v>
          </cell>
        </row>
        <row r="3043">
          <cell r="B3043" t="str">
            <v>LSE5377</v>
          </cell>
          <cell r="C3043" t="str">
            <v>70570-06-02</v>
          </cell>
          <cell r="D3043" t="str">
            <v>JA508 0A</v>
          </cell>
          <cell r="E3043" t="str">
            <v>RW32</v>
          </cell>
          <cell r="F3043">
            <v>300</v>
          </cell>
          <cell r="G3043">
            <v>740</v>
          </cell>
        </row>
        <row r="3044">
          <cell r="B3044" t="str">
            <v>LSE5377</v>
          </cell>
          <cell r="C3044" t="str">
            <v>70570-06-02</v>
          </cell>
          <cell r="D3044" t="str">
            <v>JA508 0A</v>
          </cell>
          <cell r="E3044" t="str">
            <v>RW32</v>
          </cell>
          <cell r="F3044">
            <v>320</v>
          </cell>
        </row>
        <row r="3045">
          <cell r="B3045" t="str">
            <v>LSE5377</v>
          </cell>
          <cell r="C3045" t="str">
            <v>70570-06-02</v>
          </cell>
          <cell r="D3045" t="str">
            <v>JA508 0A</v>
          </cell>
          <cell r="E3045" t="str">
            <v>RW32</v>
          </cell>
          <cell r="F3045">
            <v>120</v>
          </cell>
        </row>
        <row r="3046">
          <cell r="B3046" t="str">
            <v>LSE5378</v>
          </cell>
          <cell r="C3046" t="str">
            <v>70570-06-16</v>
          </cell>
          <cell r="D3046" t="str">
            <v>JA508 0A</v>
          </cell>
          <cell r="E3046" t="str">
            <v>SW49</v>
          </cell>
          <cell r="F3046">
            <v>240</v>
          </cell>
          <cell r="G3046">
            <v>736</v>
          </cell>
        </row>
        <row r="3047">
          <cell r="B3047" t="str">
            <v>LSE5378</v>
          </cell>
          <cell r="C3047" t="str">
            <v>70570-06-16</v>
          </cell>
          <cell r="D3047" t="str">
            <v>JA508 0A</v>
          </cell>
          <cell r="E3047" t="str">
            <v>SW49</v>
          </cell>
          <cell r="F3047">
            <v>256</v>
          </cell>
        </row>
        <row r="3048">
          <cell r="B3048" t="str">
            <v>LSE5378</v>
          </cell>
          <cell r="C3048" t="str">
            <v>70570-06-16</v>
          </cell>
          <cell r="D3048" t="str">
            <v>JA508 0A</v>
          </cell>
          <cell r="E3048" t="str">
            <v>SW49</v>
          </cell>
          <cell r="F3048">
            <v>240</v>
          </cell>
        </row>
        <row r="3049">
          <cell r="B3049" t="str">
            <v>LSE5379</v>
          </cell>
          <cell r="C3049" t="str">
            <v>70570-06-16</v>
          </cell>
          <cell r="D3049" t="str">
            <v>JA508 0A</v>
          </cell>
          <cell r="E3049" t="str">
            <v>SW49</v>
          </cell>
          <cell r="F3049">
            <v>240</v>
          </cell>
          <cell r="G3049">
            <v>400</v>
          </cell>
        </row>
        <row r="3050">
          <cell r="B3050" t="str">
            <v>LSE5379</v>
          </cell>
          <cell r="C3050" t="str">
            <v>70570-06-16</v>
          </cell>
          <cell r="D3050" t="str">
            <v>JA508 0A</v>
          </cell>
          <cell r="E3050" t="str">
            <v>SW49</v>
          </cell>
          <cell r="F3050">
            <v>160</v>
          </cell>
        </row>
        <row r="3051">
          <cell r="B3051" t="str">
            <v>LSE5380</v>
          </cell>
          <cell r="C3051" t="str">
            <v>70570-06-02</v>
          </cell>
          <cell r="D3051" t="str">
            <v>JA508 0A</v>
          </cell>
          <cell r="E3051" t="str">
            <v>RW32</v>
          </cell>
          <cell r="F3051">
            <v>240</v>
          </cell>
          <cell r="G3051">
            <v>400</v>
          </cell>
        </row>
        <row r="3052">
          <cell r="B3052" t="str">
            <v>LSE5380</v>
          </cell>
          <cell r="C3052" t="str">
            <v>70570-06-02</v>
          </cell>
          <cell r="D3052" t="str">
            <v>JA508 0A</v>
          </cell>
          <cell r="E3052" t="str">
            <v>RW32</v>
          </cell>
          <cell r="F3052">
            <v>160</v>
          </cell>
        </row>
        <row r="3053">
          <cell r="B3053" t="str">
            <v>LSE5407</v>
          </cell>
          <cell r="C3053" t="str">
            <v>70570-06-02</v>
          </cell>
          <cell r="D3053" t="str">
            <v>JA508 0A</v>
          </cell>
          <cell r="E3053" t="str">
            <v>RW32</v>
          </cell>
          <cell r="F3053">
            <v>300</v>
          </cell>
          <cell r="G3053">
            <v>1104</v>
          </cell>
        </row>
        <row r="3054">
          <cell r="B3054" t="str">
            <v>LSE5407</v>
          </cell>
          <cell r="C3054" t="str">
            <v>70570-06-02</v>
          </cell>
          <cell r="D3054" t="str">
            <v>JA508 0A</v>
          </cell>
          <cell r="E3054" t="str">
            <v>RW32</v>
          </cell>
          <cell r="F3054">
            <v>300</v>
          </cell>
        </row>
        <row r="3055">
          <cell r="B3055" t="str">
            <v>LSE5407</v>
          </cell>
          <cell r="C3055" t="str">
            <v>70570-06-02</v>
          </cell>
          <cell r="D3055" t="str">
            <v>JA508 0A</v>
          </cell>
          <cell r="E3055" t="str">
            <v>RW32</v>
          </cell>
          <cell r="F3055">
            <v>320</v>
          </cell>
        </row>
        <row r="3056">
          <cell r="B3056" t="str">
            <v>LSE5407</v>
          </cell>
          <cell r="C3056" t="str">
            <v>70570-06-02</v>
          </cell>
          <cell r="D3056" t="str">
            <v>JA508 0A</v>
          </cell>
          <cell r="E3056" t="str">
            <v>RW32</v>
          </cell>
          <cell r="F3056">
            <v>120</v>
          </cell>
        </row>
        <row r="3057">
          <cell r="B3057" t="str">
            <v>LSE5407</v>
          </cell>
          <cell r="C3057" t="str">
            <v>70570-06-02</v>
          </cell>
          <cell r="D3057" t="str">
            <v>JA508 0A</v>
          </cell>
          <cell r="E3057" t="str">
            <v>RW32</v>
          </cell>
          <cell r="F3057">
            <v>64</v>
          </cell>
        </row>
        <row r="3058">
          <cell r="B3058" t="str">
            <v>LSE5409</v>
          </cell>
          <cell r="C3058" t="str">
            <v>70570-06-02</v>
          </cell>
          <cell r="D3058" t="str">
            <v>JA508 0A</v>
          </cell>
          <cell r="E3058" t="str">
            <v>RW32</v>
          </cell>
          <cell r="F3058">
            <v>240</v>
          </cell>
          <cell r="G3058">
            <v>772</v>
          </cell>
        </row>
        <row r="3060">
          <cell r="B3060" t="str">
            <v>CAR2276</v>
          </cell>
          <cell r="C3060" t="str">
            <v>700 PB</v>
          </cell>
          <cell r="D3060" t="str">
            <v>MA107 0A</v>
          </cell>
          <cell r="E3060" t="str">
            <v>SW54</v>
          </cell>
          <cell r="F3060">
            <v>600</v>
          </cell>
        </row>
        <row r="3061">
          <cell r="B3061" t="str">
            <v>CAR2276</v>
          </cell>
          <cell r="C3061" t="str">
            <v>700 PB</v>
          </cell>
          <cell r="D3061" t="str">
            <v>MA107 0A</v>
          </cell>
          <cell r="E3061" t="str">
            <v>SW54</v>
          </cell>
          <cell r="F3061">
            <v>600</v>
          </cell>
        </row>
        <row r="3062">
          <cell r="B3062" t="str">
            <v>CAR2276</v>
          </cell>
          <cell r="C3062" t="str">
            <v>700 PB</v>
          </cell>
          <cell r="D3062" t="str">
            <v>MA107 0A</v>
          </cell>
          <cell r="E3062" t="str">
            <v>SW54</v>
          </cell>
          <cell r="F3062">
            <v>600</v>
          </cell>
        </row>
        <row r="3063">
          <cell r="B3063" t="str">
            <v>CAR2276</v>
          </cell>
          <cell r="C3063" t="str">
            <v>700 PB</v>
          </cell>
          <cell r="D3063" t="str">
            <v>MA107 0A</v>
          </cell>
          <cell r="E3063" t="str">
            <v>SW54</v>
          </cell>
          <cell r="F3063">
            <v>600</v>
          </cell>
        </row>
        <row r="3064">
          <cell r="B3064" t="str">
            <v>CAR2276</v>
          </cell>
          <cell r="C3064" t="str">
            <v>700 PB</v>
          </cell>
          <cell r="D3064" t="str">
            <v>MA107 0A</v>
          </cell>
          <cell r="E3064" t="str">
            <v>SW54</v>
          </cell>
          <cell r="F3064">
            <v>600</v>
          </cell>
        </row>
        <row r="3065">
          <cell r="B3065" t="str">
            <v>CAR2276</v>
          </cell>
          <cell r="C3065" t="str">
            <v>700 PB</v>
          </cell>
          <cell r="D3065" t="str">
            <v>MA107 0A</v>
          </cell>
          <cell r="E3065" t="str">
            <v>SW54</v>
          </cell>
          <cell r="F3065">
            <v>600</v>
          </cell>
        </row>
        <row r="3066">
          <cell r="B3066" t="str">
            <v>CAR2276</v>
          </cell>
          <cell r="C3066" t="str">
            <v>700 PB</v>
          </cell>
          <cell r="D3066" t="str">
            <v>MA107 0A</v>
          </cell>
          <cell r="E3066" t="str">
            <v>SW54</v>
          </cell>
          <cell r="F3066">
            <v>600</v>
          </cell>
        </row>
        <row r="3067">
          <cell r="B3067" t="str">
            <v>CAR2276</v>
          </cell>
          <cell r="C3067" t="str">
            <v>700 PB</v>
          </cell>
          <cell r="D3067" t="str">
            <v>MA107 0A</v>
          </cell>
          <cell r="E3067" t="str">
            <v>SW54</v>
          </cell>
          <cell r="F3067">
            <v>600</v>
          </cell>
        </row>
        <row r="3068">
          <cell r="B3068" t="str">
            <v>CAR2276</v>
          </cell>
          <cell r="C3068" t="str">
            <v>700 PB</v>
          </cell>
          <cell r="D3068" t="str">
            <v>MA107 0A</v>
          </cell>
          <cell r="E3068" t="str">
            <v>SW54</v>
          </cell>
          <cell r="F3068">
            <v>620</v>
          </cell>
        </row>
        <row r="3069">
          <cell r="B3069" t="str">
            <v>CAR2276</v>
          </cell>
          <cell r="C3069" t="str">
            <v>700 PB</v>
          </cell>
          <cell r="D3069" t="str">
            <v>MA107 0A</v>
          </cell>
          <cell r="E3069" t="str">
            <v>SW54</v>
          </cell>
          <cell r="F3069">
            <v>620</v>
          </cell>
        </row>
        <row r="3070">
          <cell r="B3070" t="str">
            <v>CAR2276</v>
          </cell>
          <cell r="C3070" t="str">
            <v>700 PB</v>
          </cell>
          <cell r="D3070" t="str">
            <v>MA107 0A</v>
          </cell>
          <cell r="E3070" t="str">
            <v>SW54</v>
          </cell>
          <cell r="F3070">
            <v>620</v>
          </cell>
        </row>
        <row r="3071">
          <cell r="B3071" t="str">
            <v>CAR2276</v>
          </cell>
          <cell r="C3071" t="str">
            <v>700 PB</v>
          </cell>
          <cell r="D3071" t="str">
            <v>MA107 0A</v>
          </cell>
          <cell r="E3071" t="str">
            <v>SW54</v>
          </cell>
          <cell r="F3071">
            <v>620</v>
          </cell>
        </row>
        <row r="3072">
          <cell r="B3072" t="str">
            <v>CAR2276</v>
          </cell>
          <cell r="C3072" t="str">
            <v>700 PB</v>
          </cell>
          <cell r="D3072" t="str">
            <v>MA107 0A</v>
          </cell>
          <cell r="E3072" t="str">
            <v>SW54</v>
          </cell>
          <cell r="F3072">
            <v>620</v>
          </cell>
        </row>
        <row r="3073">
          <cell r="B3073" t="str">
            <v>CAR2276</v>
          </cell>
          <cell r="C3073" t="str">
            <v>700 PB</v>
          </cell>
          <cell r="D3073" t="str">
            <v>MA107 0A</v>
          </cell>
          <cell r="E3073" t="str">
            <v>SW54</v>
          </cell>
          <cell r="F3073">
            <v>620</v>
          </cell>
        </row>
        <row r="3074">
          <cell r="B3074" t="str">
            <v>CAR2276</v>
          </cell>
          <cell r="C3074" t="str">
            <v>700 PB</v>
          </cell>
          <cell r="D3074" t="str">
            <v>MA107 0A</v>
          </cell>
          <cell r="E3074" t="str">
            <v>SW54</v>
          </cell>
          <cell r="F3074">
            <v>620</v>
          </cell>
        </row>
        <row r="3075">
          <cell r="B3075" t="str">
            <v>CAR2276</v>
          </cell>
          <cell r="C3075" t="str">
            <v>700 PB</v>
          </cell>
          <cell r="D3075" t="str">
            <v>MA107 0A</v>
          </cell>
          <cell r="E3075" t="str">
            <v>SW54</v>
          </cell>
          <cell r="F3075">
            <v>620</v>
          </cell>
        </row>
        <row r="3076">
          <cell r="B3076" t="str">
            <v>CAR2276</v>
          </cell>
          <cell r="C3076" t="str">
            <v>700 PB</v>
          </cell>
          <cell r="D3076" t="str">
            <v>MA107 0A</v>
          </cell>
          <cell r="E3076" t="str">
            <v>SW54</v>
          </cell>
          <cell r="F3076">
            <v>620</v>
          </cell>
        </row>
        <row r="3077">
          <cell r="B3077" t="str">
            <v>CAR2276</v>
          </cell>
          <cell r="C3077" t="str">
            <v>700 PB</v>
          </cell>
          <cell r="D3077" t="str">
            <v>MA107 0A</v>
          </cell>
          <cell r="E3077" t="str">
            <v>SW54</v>
          </cell>
          <cell r="F3077">
            <v>620</v>
          </cell>
        </row>
        <row r="3078">
          <cell r="B3078" t="str">
            <v>CAR2276</v>
          </cell>
          <cell r="C3078" t="str">
            <v>700 PB</v>
          </cell>
          <cell r="D3078" t="str">
            <v>MA107 0A</v>
          </cell>
          <cell r="E3078" t="str">
            <v>SW54</v>
          </cell>
          <cell r="F3078">
            <v>620</v>
          </cell>
        </row>
        <row r="3079">
          <cell r="B3079" t="str">
            <v>CAR2276</v>
          </cell>
          <cell r="C3079" t="str">
            <v>700 PB</v>
          </cell>
          <cell r="D3079" t="str">
            <v>MA107 0A</v>
          </cell>
          <cell r="E3079" t="str">
            <v>SW54</v>
          </cell>
          <cell r="F3079">
            <v>620</v>
          </cell>
        </row>
        <row r="3080">
          <cell r="B3080" t="str">
            <v>CAR2276</v>
          </cell>
          <cell r="C3080" t="str">
            <v>700 PB</v>
          </cell>
          <cell r="D3080" t="str">
            <v>MA107 0A</v>
          </cell>
          <cell r="E3080" t="str">
            <v>SW54</v>
          </cell>
          <cell r="F3080">
            <v>600</v>
          </cell>
        </row>
        <row r="3081">
          <cell r="B3081" t="str">
            <v>CAR2276</v>
          </cell>
          <cell r="C3081" t="str">
            <v>700 PB</v>
          </cell>
          <cell r="D3081" t="str">
            <v>MA107 0A</v>
          </cell>
          <cell r="E3081" t="str">
            <v>SW54</v>
          </cell>
          <cell r="F3081">
            <v>600</v>
          </cell>
        </row>
        <row r="3082">
          <cell r="B3082" t="str">
            <v>CAR2276</v>
          </cell>
          <cell r="C3082" t="str">
            <v>700 PB</v>
          </cell>
          <cell r="D3082" t="str">
            <v>MA107 0A</v>
          </cell>
          <cell r="E3082" t="str">
            <v>SW54</v>
          </cell>
          <cell r="F3082">
            <v>620</v>
          </cell>
        </row>
        <row r="3083">
          <cell r="B3083" t="str">
            <v>CAR2276</v>
          </cell>
          <cell r="C3083" t="str">
            <v>700 PB</v>
          </cell>
          <cell r="D3083" t="str">
            <v>MA107 0A</v>
          </cell>
          <cell r="E3083" t="str">
            <v>SW54</v>
          </cell>
          <cell r="F3083">
            <v>620</v>
          </cell>
        </row>
        <row r="3084">
          <cell r="B3084" t="str">
            <v>CAR2276</v>
          </cell>
          <cell r="C3084" t="str">
            <v>700 PB</v>
          </cell>
          <cell r="D3084" t="str">
            <v>MA107 0A</v>
          </cell>
          <cell r="E3084" t="str">
            <v>SW54</v>
          </cell>
          <cell r="F3084">
            <v>480</v>
          </cell>
        </row>
        <row r="3085">
          <cell r="B3085" t="str">
            <v>LSANZ4830Recut</v>
          </cell>
          <cell r="C3085" t="str">
            <v>00520-9495</v>
          </cell>
          <cell r="D3085" t="str">
            <v>MA447 1A</v>
          </cell>
          <cell r="E3085" t="str">
            <v>SP08</v>
          </cell>
          <cell r="F3085">
            <v>336</v>
          </cell>
          <cell r="G3085">
            <v>612</v>
          </cell>
        </row>
        <row r="3086">
          <cell r="B3086" t="str">
            <v>LSANZ4830Recut</v>
          </cell>
          <cell r="C3086" t="str">
            <v>00520-9495</v>
          </cell>
          <cell r="D3086" t="str">
            <v>MA447 1A</v>
          </cell>
          <cell r="E3086" t="str">
            <v>SP08</v>
          </cell>
          <cell r="F3086">
            <v>160</v>
          </cell>
        </row>
        <row r="3087">
          <cell r="B3087" t="str">
            <v>LSANZ4830Recut</v>
          </cell>
          <cell r="C3087" t="str">
            <v>00520-9495</v>
          </cell>
          <cell r="D3087" t="str">
            <v>MA447 1A</v>
          </cell>
          <cell r="E3087" t="str">
            <v>SP08</v>
          </cell>
          <cell r="F3087">
            <v>40</v>
          </cell>
        </row>
        <row r="3088">
          <cell r="B3088" t="str">
            <v>LSANZ4830Recut</v>
          </cell>
          <cell r="C3088" t="str">
            <v>00520-9495</v>
          </cell>
          <cell r="D3088" t="str">
            <v>MA447 1A</v>
          </cell>
          <cell r="E3088" t="str">
            <v>SP08</v>
          </cell>
          <cell r="F3088">
            <v>36</v>
          </cell>
        </row>
        <row r="3089">
          <cell r="B3089" t="str">
            <v>LSANZ4925</v>
          </cell>
          <cell r="C3089" t="str">
            <v>00504-0207</v>
          </cell>
          <cell r="D3089" t="str">
            <v>MA381 1A</v>
          </cell>
          <cell r="E3089" t="str">
            <v>SW58</v>
          </cell>
          <cell r="F3089">
            <v>600</v>
          </cell>
          <cell r="G3089">
            <v>1200</v>
          </cell>
        </row>
        <row r="3090">
          <cell r="B3090" t="str">
            <v>LSANZ4925</v>
          </cell>
          <cell r="C3090" t="str">
            <v>00504-0207</v>
          </cell>
          <cell r="D3090" t="str">
            <v>MA381 1A</v>
          </cell>
          <cell r="E3090" t="str">
            <v>SW58</v>
          </cell>
          <cell r="F3090">
            <v>600</v>
          </cell>
        </row>
        <row r="3091">
          <cell r="B3091" t="str">
            <v>LSANZ4942</v>
          </cell>
          <cell r="C3091" t="str">
            <v>00504-0207</v>
          </cell>
          <cell r="D3091" t="str">
            <v>MA381 1A</v>
          </cell>
          <cell r="E3091" t="str">
            <v>SW58</v>
          </cell>
          <cell r="F3091">
            <v>600</v>
          </cell>
          <cell r="G3091">
            <v>3000</v>
          </cell>
        </row>
        <row r="3092">
          <cell r="B3092" t="str">
            <v>LSANZ4942</v>
          </cell>
          <cell r="C3092" t="str">
            <v>00504-0207</v>
          </cell>
          <cell r="D3092" t="str">
            <v>MA381 1A</v>
          </cell>
          <cell r="E3092" t="str">
            <v>SW58</v>
          </cell>
          <cell r="F3092">
            <v>600</v>
          </cell>
        </row>
        <row r="3093">
          <cell r="B3093" t="str">
            <v>LSANZ4942</v>
          </cell>
          <cell r="C3093" t="str">
            <v>00504-0207</v>
          </cell>
          <cell r="D3093" t="str">
            <v>MA381 1A</v>
          </cell>
          <cell r="E3093" t="str">
            <v>SW58</v>
          </cell>
          <cell r="F3093">
            <v>600</v>
          </cell>
        </row>
        <row r="3094">
          <cell r="B3094" t="str">
            <v>LSANZ4942</v>
          </cell>
          <cell r="C3094" t="str">
            <v>00504-0207</v>
          </cell>
          <cell r="D3094" t="str">
            <v>MA381 1A</v>
          </cell>
          <cell r="E3094" t="str">
            <v>SW58</v>
          </cell>
          <cell r="F3094">
            <v>600</v>
          </cell>
        </row>
        <row r="3095">
          <cell r="B3095" t="str">
            <v>LSANZ4942</v>
          </cell>
          <cell r="C3095" t="str">
            <v>00504-0207</v>
          </cell>
          <cell r="D3095" t="str">
            <v>MA381 1A</v>
          </cell>
          <cell r="E3095" t="str">
            <v>SW58</v>
          </cell>
          <cell r="F3095">
            <v>600</v>
          </cell>
        </row>
        <row r="3096">
          <cell r="B3096" t="str">
            <v>LSANZ4943</v>
          </cell>
          <cell r="C3096" t="str">
            <v>00504-0208</v>
          </cell>
          <cell r="D3096" t="str">
            <v>MA381 1A</v>
          </cell>
          <cell r="E3096" t="str">
            <v>BW43</v>
          </cell>
          <cell r="F3096">
            <v>600</v>
          </cell>
          <cell r="G3096">
            <v>600</v>
          </cell>
        </row>
        <row r="3097">
          <cell r="B3097" t="str">
            <v>LSANZ4935</v>
          </cell>
          <cell r="C3097" t="str">
            <v>00520-0247</v>
          </cell>
          <cell r="D3097" t="str">
            <v>MA447 1A</v>
          </cell>
          <cell r="E3097" t="str">
            <v>TW24</v>
          </cell>
          <cell r="F3097">
            <v>310</v>
          </cell>
          <cell r="G3097">
            <v>310</v>
          </cell>
        </row>
        <row r="3098">
          <cell r="B3098" t="str">
            <v>LSANZ4949</v>
          </cell>
          <cell r="C3098" t="str">
            <v>00520-0247</v>
          </cell>
          <cell r="D3098" t="str">
            <v>MA447 1A</v>
          </cell>
          <cell r="E3098" t="str">
            <v>TW24</v>
          </cell>
          <cell r="F3098">
            <v>310</v>
          </cell>
          <cell r="G3098">
            <v>310</v>
          </cell>
        </row>
        <row r="3099">
          <cell r="B3099" t="str">
            <v>LSANZ4927</v>
          </cell>
          <cell r="C3099" t="str">
            <v>00594-0201</v>
          </cell>
          <cell r="D3099" t="str">
            <v>MA511 0A</v>
          </cell>
          <cell r="E3099" t="str">
            <v>RW32</v>
          </cell>
          <cell r="F3099">
            <v>600</v>
          </cell>
          <cell r="G3099">
            <v>600</v>
          </cell>
        </row>
        <row r="3100">
          <cell r="B3100" t="str">
            <v>LSANZ4929</v>
          </cell>
          <cell r="C3100" t="str">
            <v>00594-0208</v>
          </cell>
          <cell r="D3100" t="str">
            <v>MA511 0A</v>
          </cell>
          <cell r="E3100" t="str">
            <v>BW40</v>
          </cell>
          <cell r="F3100">
            <v>600</v>
          </cell>
          <cell r="G3100">
            <v>600</v>
          </cell>
        </row>
        <row r="3101">
          <cell r="B3101" t="str">
            <v>LSANZ4928</v>
          </cell>
          <cell r="C3101" t="str">
            <v>00594-0207</v>
          </cell>
          <cell r="D3101" t="str">
            <v>MA511 0A</v>
          </cell>
          <cell r="E3101" t="str">
            <v>SW49</v>
          </cell>
          <cell r="F3101">
            <v>600</v>
          </cell>
          <cell r="G3101">
            <v>1800</v>
          </cell>
        </row>
        <row r="3102">
          <cell r="B3102" t="str">
            <v>LSANZ4928</v>
          </cell>
          <cell r="C3102" t="str">
            <v>00594-0207</v>
          </cell>
          <cell r="D3102" t="str">
            <v>MA511 0A</v>
          </cell>
          <cell r="E3102" t="str">
            <v>SW49</v>
          </cell>
          <cell r="F3102">
            <v>600</v>
          </cell>
        </row>
        <row r="3103">
          <cell r="B3103" t="str">
            <v>LSANZ4928</v>
          </cell>
          <cell r="C3103" t="str">
            <v>00594-0207</v>
          </cell>
          <cell r="D3103" t="str">
            <v>MA511 0A</v>
          </cell>
          <cell r="E3103" t="str">
            <v>SW49</v>
          </cell>
          <cell r="F3103">
            <v>600</v>
          </cell>
        </row>
        <row r="3104">
          <cell r="B3104" t="str">
            <v>LSANZ4946</v>
          </cell>
          <cell r="C3104" t="str">
            <v>00594-0207</v>
          </cell>
          <cell r="D3104" t="str">
            <v>MA511 0A</v>
          </cell>
          <cell r="E3104" t="str">
            <v>SW49</v>
          </cell>
          <cell r="F3104">
            <v>600</v>
          </cell>
          <cell r="G3104">
            <v>2190</v>
          </cell>
        </row>
        <row r="3105">
          <cell r="B3105" t="str">
            <v>LSANZ4946</v>
          </cell>
          <cell r="C3105" t="str">
            <v>00594-0207</v>
          </cell>
          <cell r="D3105" t="str">
            <v>MA511 0A</v>
          </cell>
          <cell r="E3105" t="str">
            <v>SW49</v>
          </cell>
          <cell r="F3105">
            <v>600</v>
          </cell>
        </row>
        <row r="3106">
          <cell r="B3106" t="str">
            <v>LSANZ4946</v>
          </cell>
          <cell r="C3106" t="str">
            <v>00594-0207</v>
          </cell>
          <cell r="D3106" t="str">
            <v>MA511 0A</v>
          </cell>
          <cell r="E3106" t="str">
            <v>SW49</v>
          </cell>
          <cell r="F3106">
            <v>600</v>
          </cell>
        </row>
        <row r="3107">
          <cell r="B3107" t="str">
            <v>DO 58J Re-Cut</v>
          </cell>
          <cell r="C3107" t="str">
            <v>-</v>
          </cell>
          <cell r="D3107" t="str">
            <v>MA104 0F</v>
          </cell>
          <cell r="E3107" t="str">
            <v>SW08</v>
          </cell>
          <cell r="F3107">
            <v>20</v>
          </cell>
          <cell r="G3107">
            <v>20</v>
          </cell>
        </row>
        <row r="3108">
          <cell r="B3108" t="str">
            <v>LSANZ4946</v>
          </cell>
          <cell r="C3108" t="str">
            <v>00594-0207</v>
          </cell>
          <cell r="D3108" t="str">
            <v>MA511 0A</v>
          </cell>
          <cell r="E3108" t="str">
            <v>SW49</v>
          </cell>
          <cell r="F3108">
            <v>390</v>
          </cell>
        </row>
        <row r="3109">
          <cell r="B3109" t="str">
            <v>LSANZ4945</v>
          </cell>
          <cell r="C3109" t="str">
            <v>00594-0201</v>
          </cell>
          <cell r="D3109" t="str">
            <v>MA511 0A</v>
          </cell>
          <cell r="E3109" t="str">
            <v>RW32</v>
          </cell>
          <cell r="F3109">
            <v>600</v>
          </cell>
          <cell r="G3109">
            <v>1200</v>
          </cell>
        </row>
        <row r="3110">
          <cell r="B3110" t="str">
            <v>LSANZ4945</v>
          </cell>
          <cell r="C3110" t="str">
            <v>00594-0201</v>
          </cell>
          <cell r="D3110" t="str">
            <v>MA511 0A</v>
          </cell>
          <cell r="E3110" t="str">
            <v>RW32</v>
          </cell>
          <cell r="F3110">
            <v>600</v>
          </cell>
        </row>
        <row r="3111">
          <cell r="B3111" t="str">
            <v>LSANZ4934</v>
          </cell>
          <cell r="C3111" t="str">
            <v>20597-0207</v>
          </cell>
          <cell r="D3111" t="str">
            <v>WA514 0A</v>
          </cell>
          <cell r="E3111" t="str">
            <v>SW49</v>
          </cell>
          <cell r="F3111">
            <v>600</v>
          </cell>
          <cell r="G3111">
            <v>600</v>
          </cell>
        </row>
        <row r="3112">
          <cell r="B3112" t="str">
            <v>LSANZ4829Recut</v>
          </cell>
          <cell r="C3112" t="str">
            <v>00502-9494</v>
          </cell>
          <cell r="D3112" t="str">
            <v>MA391 1A</v>
          </cell>
          <cell r="E3112" t="str">
            <v>SP07</v>
          </cell>
          <cell r="F3112">
            <v>600</v>
          </cell>
          <cell r="G3112">
            <v>1724</v>
          </cell>
        </row>
        <row r="3113">
          <cell r="B3113" t="str">
            <v>LSANZ4829Recut</v>
          </cell>
          <cell r="C3113" t="str">
            <v>00502-9494</v>
          </cell>
          <cell r="D3113" t="str">
            <v>MA391 1A</v>
          </cell>
          <cell r="E3113" t="str">
            <v>SP07</v>
          </cell>
          <cell r="F3113">
            <v>620</v>
          </cell>
        </row>
        <row r="3114">
          <cell r="B3114" t="str">
            <v>LSANZ4829Recut</v>
          </cell>
          <cell r="C3114" t="str">
            <v>00502-9494</v>
          </cell>
          <cell r="D3114" t="str">
            <v>MA391 1A</v>
          </cell>
          <cell r="E3114" t="str">
            <v>SP07</v>
          </cell>
          <cell r="F3114">
            <v>384</v>
          </cell>
        </row>
        <row r="3115">
          <cell r="B3115" t="str">
            <v>LSANZ4829Recut</v>
          </cell>
          <cell r="C3115" t="str">
            <v>00502-9494</v>
          </cell>
          <cell r="D3115" t="str">
            <v>MA391 1A</v>
          </cell>
          <cell r="E3115" t="str">
            <v>SP07</v>
          </cell>
          <cell r="F3115">
            <v>100</v>
          </cell>
        </row>
        <row r="3116">
          <cell r="B3116" t="str">
            <v>LSANZ4829Recut</v>
          </cell>
          <cell r="C3116" t="str">
            <v>00502-9494</v>
          </cell>
          <cell r="D3116" t="str">
            <v>MA391 1A</v>
          </cell>
          <cell r="E3116" t="str">
            <v>SP07</v>
          </cell>
          <cell r="F3116">
            <v>20</v>
          </cell>
        </row>
        <row r="3117">
          <cell r="B3117" t="str">
            <v>WT0021</v>
          </cell>
          <cell r="C3117" t="str">
            <v>NA</v>
          </cell>
          <cell r="D3117" t="str">
            <v>Fillers</v>
          </cell>
          <cell r="E3117" t="str">
            <v>Wash Trail</v>
          </cell>
          <cell r="F3117">
            <v>500</v>
          </cell>
        </row>
        <row r="3118">
          <cell r="B3118" t="str">
            <v>WT0021</v>
          </cell>
          <cell r="C3118" t="str">
            <v>NA</v>
          </cell>
          <cell r="D3118" t="str">
            <v>Fillers</v>
          </cell>
          <cell r="E3118" t="str">
            <v>Wash Trail</v>
          </cell>
          <cell r="F3118">
            <v>500</v>
          </cell>
        </row>
        <row r="3119">
          <cell r="B3119" t="str">
            <v>WT0021</v>
          </cell>
          <cell r="C3119" t="str">
            <v>NA</v>
          </cell>
          <cell r="D3119" t="str">
            <v>Fillers</v>
          </cell>
          <cell r="E3119" t="str">
            <v>Wash Trail</v>
          </cell>
          <cell r="F3119">
            <v>500</v>
          </cell>
        </row>
        <row r="3120">
          <cell r="B3120" t="str">
            <v>WT0021</v>
          </cell>
          <cell r="C3120" t="str">
            <v>NA</v>
          </cell>
          <cell r="D3120" t="str">
            <v>Fillers</v>
          </cell>
          <cell r="E3120" t="str">
            <v>Wash Trail</v>
          </cell>
          <cell r="F3120">
            <v>500</v>
          </cell>
        </row>
        <row r="3121">
          <cell r="B3121" t="str">
            <v>WT0022</v>
          </cell>
          <cell r="C3121" t="str">
            <v>NA</v>
          </cell>
          <cell r="D3121" t="str">
            <v>Fillers</v>
          </cell>
          <cell r="E3121" t="str">
            <v>Wash Trail</v>
          </cell>
          <cell r="F3121">
            <v>600</v>
          </cell>
        </row>
        <row r="3123">
          <cell r="B3123" t="str">
            <v>LSE5354</v>
          </cell>
          <cell r="C3123" t="str">
            <v>582-06-16</v>
          </cell>
          <cell r="D3123" t="str">
            <v>MA473 0B</v>
          </cell>
          <cell r="E3123" t="str">
            <v>SW49</v>
          </cell>
          <cell r="F3123">
            <v>660</v>
          </cell>
          <cell r="G3123">
            <v>1980</v>
          </cell>
        </row>
        <row r="3124">
          <cell r="B3124" t="str">
            <v>LSE5354</v>
          </cell>
          <cell r="C3124" t="str">
            <v>582-06-16</v>
          </cell>
          <cell r="D3124" t="str">
            <v>MA473 0B</v>
          </cell>
          <cell r="E3124" t="str">
            <v>SW49</v>
          </cell>
          <cell r="F3124">
            <v>660</v>
          </cell>
        </row>
        <row r="3125">
          <cell r="B3125" t="str">
            <v>LSE5354</v>
          </cell>
          <cell r="C3125" t="str">
            <v>582-06-16</v>
          </cell>
          <cell r="D3125" t="str">
            <v>MA473 0B</v>
          </cell>
          <cell r="E3125" t="str">
            <v>SW49</v>
          </cell>
          <cell r="F3125">
            <v>660</v>
          </cell>
        </row>
        <row r="3126">
          <cell r="B3126" t="str">
            <v>LSE5354</v>
          </cell>
          <cell r="C3126" t="str">
            <v>582-06-16</v>
          </cell>
          <cell r="D3126" t="str">
            <v>MA473 0B</v>
          </cell>
          <cell r="E3126" t="str">
            <v>SW49</v>
          </cell>
          <cell r="F3126">
            <v>660</v>
          </cell>
        </row>
        <row r="3127">
          <cell r="B3127" t="str">
            <v>LSE5354</v>
          </cell>
          <cell r="C3127" t="str">
            <v>582-06-16</v>
          </cell>
          <cell r="D3127" t="str">
            <v>MA473 0B</v>
          </cell>
          <cell r="E3127" t="str">
            <v>SW49</v>
          </cell>
          <cell r="F3127">
            <v>660</v>
          </cell>
        </row>
        <row r="3128">
          <cell r="B3128" t="str">
            <v>LSE5354</v>
          </cell>
          <cell r="C3128" t="str">
            <v>582-06-16</v>
          </cell>
          <cell r="D3128" t="str">
            <v>MA473 0B</v>
          </cell>
          <cell r="E3128" t="str">
            <v>SW49</v>
          </cell>
          <cell r="F3128">
            <v>660</v>
          </cell>
        </row>
        <row r="3129">
          <cell r="B3129" t="str">
            <v>LSE5354</v>
          </cell>
          <cell r="C3129" t="str">
            <v>582-06-16</v>
          </cell>
          <cell r="D3129" t="str">
            <v>MA473 0B</v>
          </cell>
          <cell r="E3129" t="str">
            <v>SW49</v>
          </cell>
          <cell r="F3129">
            <v>660</v>
          </cell>
        </row>
        <row r="3130">
          <cell r="B3130" t="str">
            <v>LSE5354</v>
          </cell>
          <cell r="C3130" t="str">
            <v>582-06-16</v>
          </cell>
          <cell r="D3130" t="str">
            <v>MA473 0B</v>
          </cell>
          <cell r="E3130" t="str">
            <v>SW49</v>
          </cell>
          <cell r="F3130">
            <v>660</v>
          </cell>
        </row>
        <row r="3131">
          <cell r="B3131" t="str">
            <v>LSE5354</v>
          </cell>
          <cell r="C3131" t="str">
            <v>582-06-16</v>
          </cell>
          <cell r="D3131" t="str">
            <v>MA473 0B</v>
          </cell>
          <cell r="E3131" t="str">
            <v>SW49</v>
          </cell>
          <cell r="F3131">
            <v>660</v>
          </cell>
        </row>
        <row r="3132">
          <cell r="B3132" t="str">
            <v>LSE5356</v>
          </cell>
          <cell r="C3132" t="str">
            <v>582-06-02</v>
          </cell>
          <cell r="D3132" t="str">
            <v>MA473 0B</v>
          </cell>
          <cell r="E3132" t="str">
            <v>RW32</v>
          </cell>
          <cell r="F3132">
            <v>660</v>
          </cell>
          <cell r="G3132">
            <v>9900</v>
          </cell>
        </row>
        <row r="3133">
          <cell r="B3133" t="str">
            <v>LSE5348 Re-Cut</v>
          </cell>
          <cell r="C3133" t="str">
            <v>523-02-75</v>
          </cell>
          <cell r="D3133" t="str">
            <v>MA438 0A</v>
          </cell>
          <cell r="E3133" t="str">
            <v>SB15</v>
          </cell>
          <cell r="F3133">
            <v>112</v>
          </cell>
          <cell r="G3133">
            <v>1320</v>
          </cell>
        </row>
        <row r="3134">
          <cell r="B3134" t="str">
            <v>LSE5356</v>
          </cell>
          <cell r="C3134" t="str">
            <v>582-06-02</v>
          </cell>
          <cell r="D3134" t="str">
            <v>MA473 0B</v>
          </cell>
          <cell r="E3134" t="str">
            <v>RW32</v>
          </cell>
          <cell r="F3134">
            <v>660</v>
          </cell>
          <cell r="G3134">
            <v>9900</v>
          </cell>
        </row>
        <row r="3135">
          <cell r="B3135" t="str">
            <v>LSE5356</v>
          </cell>
          <cell r="C3135" t="str">
            <v>582-06-02</v>
          </cell>
          <cell r="D3135" t="str">
            <v>MA473 0B</v>
          </cell>
          <cell r="E3135" t="str">
            <v>RW32</v>
          </cell>
          <cell r="F3135">
            <v>660</v>
          </cell>
        </row>
        <row r="3136">
          <cell r="B3136" t="str">
            <v>LSE5356</v>
          </cell>
          <cell r="C3136" t="str">
            <v>582-06-02</v>
          </cell>
          <cell r="D3136" t="str">
            <v>MA473 0B</v>
          </cell>
          <cell r="E3136" t="str">
            <v>RW32</v>
          </cell>
          <cell r="F3136">
            <v>660</v>
          </cell>
        </row>
        <row r="3137">
          <cell r="B3137" t="str">
            <v>LSE5356</v>
          </cell>
          <cell r="C3137" t="str">
            <v>582-06-02</v>
          </cell>
          <cell r="D3137" t="str">
            <v>MA473 0B</v>
          </cell>
          <cell r="E3137" t="str">
            <v>RW32</v>
          </cell>
          <cell r="F3137">
            <v>660</v>
          </cell>
        </row>
        <row r="3138">
          <cell r="B3138" t="str">
            <v>LSE5356</v>
          </cell>
          <cell r="C3138" t="str">
            <v>582-06-02</v>
          </cell>
          <cell r="D3138" t="str">
            <v>MA473 0B</v>
          </cell>
          <cell r="E3138" t="str">
            <v>RW32</v>
          </cell>
          <cell r="F3138">
            <v>660</v>
          </cell>
        </row>
        <row r="3139">
          <cell r="B3139" t="str">
            <v>LSE5356</v>
          </cell>
          <cell r="C3139" t="str">
            <v>582-06-02</v>
          </cell>
          <cell r="D3139" t="str">
            <v>MA473 0B</v>
          </cell>
          <cell r="E3139" t="str">
            <v>RW32</v>
          </cell>
          <cell r="F3139">
            <v>660</v>
          </cell>
        </row>
        <row r="3140">
          <cell r="B3140" t="str">
            <v>LSE5356</v>
          </cell>
          <cell r="C3140" t="str">
            <v>582-06-02</v>
          </cell>
          <cell r="D3140" t="str">
            <v>MA473 0B</v>
          </cell>
          <cell r="E3140" t="str">
            <v>RW32</v>
          </cell>
          <cell r="F3140">
            <v>660</v>
          </cell>
        </row>
        <row r="3141">
          <cell r="B3141" t="str">
            <v>LSE5356</v>
          </cell>
          <cell r="C3141" t="str">
            <v>582-06-02</v>
          </cell>
          <cell r="D3141" t="str">
            <v>MA473 0B</v>
          </cell>
          <cell r="E3141" t="str">
            <v>RW32</v>
          </cell>
          <cell r="F3141">
            <v>660</v>
          </cell>
        </row>
        <row r="3142">
          <cell r="B3142" t="str">
            <v>LSE5356</v>
          </cell>
          <cell r="C3142" t="str">
            <v>582-06-02</v>
          </cell>
          <cell r="D3142" t="str">
            <v>MA473 0B</v>
          </cell>
          <cell r="E3142" t="str">
            <v>RW32</v>
          </cell>
          <cell r="F3142">
            <v>660</v>
          </cell>
        </row>
        <row r="3143">
          <cell r="B3143" t="str">
            <v>LSE5356</v>
          </cell>
          <cell r="C3143" t="str">
            <v>582-06-02</v>
          </cell>
          <cell r="D3143" t="str">
            <v>MA473 0B</v>
          </cell>
          <cell r="E3143" t="str">
            <v>RW32</v>
          </cell>
          <cell r="F3143">
            <v>660</v>
          </cell>
        </row>
        <row r="3144">
          <cell r="B3144" t="str">
            <v>LSE5356</v>
          </cell>
          <cell r="C3144" t="str">
            <v>582-06-02</v>
          </cell>
          <cell r="D3144" t="str">
            <v>MA473 0B</v>
          </cell>
          <cell r="E3144" t="str">
            <v>RW32</v>
          </cell>
          <cell r="F3144">
            <v>660</v>
          </cell>
        </row>
        <row r="3145">
          <cell r="B3145" t="str">
            <v>LSE5356</v>
          </cell>
          <cell r="C3145" t="str">
            <v>582-06-02</v>
          </cell>
          <cell r="D3145" t="str">
            <v>MA473 0B</v>
          </cell>
          <cell r="E3145" t="str">
            <v>RW32</v>
          </cell>
          <cell r="F3145">
            <v>660</v>
          </cell>
        </row>
        <row r="3146">
          <cell r="B3146" t="str">
            <v>LSE5356</v>
          </cell>
          <cell r="C3146" t="str">
            <v>582-06-02</v>
          </cell>
          <cell r="D3146" t="str">
            <v>MA473 0B</v>
          </cell>
          <cell r="E3146" t="str">
            <v>RW32</v>
          </cell>
          <cell r="F3146">
            <v>660</v>
          </cell>
        </row>
        <row r="3147">
          <cell r="B3147" t="str">
            <v>LSE5356</v>
          </cell>
          <cell r="C3147" t="str">
            <v>582-06-02</v>
          </cell>
          <cell r="D3147" t="str">
            <v>MA473 0B</v>
          </cell>
          <cell r="E3147" t="str">
            <v>RW32</v>
          </cell>
          <cell r="F3147">
            <v>660</v>
          </cell>
        </row>
        <row r="3148">
          <cell r="B3148" t="str">
            <v>LSE5357</v>
          </cell>
          <cell r="C3148" t="str">
            <v>582-06-02</v>
          </cell>
          <cell r="D3148" t="str">
            <v>MA473 0B</v>
          </cell>
          <cell r="E3148" t="str">
            <v>RW32</v>
          </cell>
          <cell r="F3148">
            <v>660</v>
          </cell>
          <cell r="G3148">
            <v>2640</v>
          </cell>
        </row>
        <row r="3149">
          <cell r="B3149" t="str">
            <v>LSE5357</v>
          </cell>
          <cell r="C3149" t="str">
            <v>582-06-02</v>
          </cell>
          <cell r="D3149" t="str">
            <v>MA473 0B</v>
          </cell>
          <cell r="E3149" t="str">
            <v>RW32</v>
          </cell>
          <cell r="F3149">
            <v>660</v>
          </cell>
        </row>
        <row r="3150">
          <cell r="B3150" t="str">
            <v>LSE5357</v>
          </cell>
          <cell r="C3150" t="str">
            <v>582-06-02</v>
          </cell>
          <cell r="D3150" t="str">
            <v>MA473 0B</v>
          </cell>
          <cell r="E3150" t="str">
            <v>RW32</v>
          </cell>
          <cell r="F3150">
            <v>660</v>
          </cell>
        </row>
        <row r="3151">
          <cell r="B3151" t="str">
            <v>LSE5357</v>
          </cell>
          <cell r="C3151" t="str">
            <v>582-06-02</v>
          </cell>
          <cell r="D3151" t="str">
            <v>MA473 0B</v>
          </cell>
          <cell r="E3151" t="str">
            <v>RW32</v>
          </cell>
          <cell r="F3151">
            <v>660</v>
          </cell>
        </row>
        <row r="3152">
          <cell r="B3152" t="str">
            <v>LSE5351</v>
          </cell>
          <cell r="C3152" t="str">
            <v>582-06-13</v>
          </cell>
          <cell r="D3152" t="str">
            <v>MA473 0B</v>
          </cell>
          <cell r="E3152" t="str">
            <v>BW40</v>
          </cell>
          <cell r="F3152">
            <v>660</v>
          </cell>
          <cell r="G3152">
            <v>2640</v>
          </cell>
        </row>
        <row r="3153">
          <cell r="B3153" t="str">
            <v>LSE5351</v>
          </cell>
          <cell r="C3153" t="str">
            <v>582-06-13</v>
          </cell>
          <cell r="D3153" t="str">
            <v>MA473 0B</v>
          </cell>
          <cell r="E3153" t="str">
            <v>BW40</v>
          </cell>
          <cell r="F3153">
            <v>660</v>
          </cell>
        </row>
        <row r="3154">
          <cell r="B3154" t="str">
            <v>LSE5351</v>
          </cell>
          <cell r="C3154" t="str">
            <v>582-06-13</v>
          </cell>
          <cell r="D3154" t="str">
            <v>MA473 0B</v>
          </cell>
          <cell r="E3154" t="str">
            <v>BW40</v>
          </cell>
          <cell r="F3154">
            <v>660</v>
          </cell>
        </row>
        <row r="3155">
          <cell r="B3155" t="str">
            <v>LSE5351</v>
          </cell>
          <cell r="C3155" t="str">
            <v>582-06-13</v>
          </cell>
          <cell r="D3155" t="str">
            <v>MA473 0B</v>
          </cell>
          <cell r="E3155" t="str">
            <v>BW40</v>
          </cell>
          <cell r="F3155">
            <v>660</v>
          </cell>
        </row>
        <row r="3156">
          <cell r="B3156" t="str">
            <v>LSE5358</v>
          </cell>
          <cell r="C3156" t="str">
            <v>582-06-16</v>
          </cell>
          <cell r="D3156" t="str">
            <v>MA473 0B</v>
          </cell>
          <cell r="E3156" t="str">
            <v>SW49</v>
          </cell>
          <cell r="F3156">
            <v>660</v>
          </cell>
          <cell r="G3156">
            <v>660</v>
          </cell>
        </row>
        <row r="3157">
          <cell r="B3157" t="str">
            <v>LSE5366</v>
          </cell>
          <cell r="C3157" t="str">
            <v>582-06-16</v>
          </cell>
          <cell r="D3157" t="str">
            <v>MA473 0B</v>
          </cell>
          <cell r="E3157" t="str">
            <v>SW49</v>
          </cell>
          <cell r="F3157">
            <v>660</v>
          </cell>
          <cell r="G3157">
            <v>1320</v>
          </cell>
        </row>
        <row r="3158">
          <cell r="B3158" t="str">
            <v>LSE5366</v>
          </cell>
          <cell r="C3158" t="str">
            <v>582-06-16</v>
          </cell>
          <cell r="D3158" t="str">
            <v>MA473 0B</v>
          </cell>
          <cell r="E3158" t="str">
            <v>SW49</v>
          </cell>
          <cell r="F3158">
            <v>660</v>
          </cell>
        </row>
        <row r="3159">
          <cell r="B3159" t="str">
            <v>LSE5355</v>
          </cell>
          <cell r="C3159" t="str">
            <v>581-06-02</v>
          </cell>
          <cell r="D3159" t="str">
            <v>MA503 0A</v>
          </cell>
          <cell r="E3159" t="str">
            <v>RW32</v>
          </cell>
          <cell r="F3159">
            <v>660</v>
          </cell>
          <cell r="G3159">
            <v>1980</v>
          </cell>
        </row>
        <row r="3160">
          <cell r="B3160" t="str">
            <v>LSE5355</v>
          </cell>
          <cell r="C3160" t="str">
            <v>581-06-02</v>
          </cell>
          <cell r="D3160" t="str">
            <v>MA503 0A</v>
          </cell>
          <cell r="E3160" t="str">
            <v>RW32</v>
          </cell>
          <cell r="F3160">
            <v>660</v>
          </cell>
        </row>
        <row r="3161">
          <cell r="B3161" t="str">
            <v>LSE5355</v>
          </cell>
          <cell r="C3161" t="str">
            <v>581-06-02</v>
          </cell>
          <cell r="D3161" t="str">
            <v>MA503 0A</v>
          </cell>
          <cell r="E3161" t="str">
            <v>RW32</v>
          </cell>
          <cell r="F3161">
            <v>660</v>
          </cell>
        </row>
        <row r="3162">
          <cell r="B3162" t="str">
            <v>LSE5353</v>
          </cell>
          <cell r="C3162" t="str">
            <v>581-06-16</v>
          </cell>
          <cell r="D3162" t="str">
            <v>MA503 0A</v>
          </cell>
          <cell r="E3162" t="str">
            <v>SW49</v>
          </cell>
          <cell r="F3162">
            <v>660</v>
          </cell>
          <cell r="G3162">
            <v>2640</v>
          </cell>
        </row>
        <row r="3163">
          <cell r="B3163" t="str">
            <v>LSE5353</v>
          </cell>
          <cell r="C3163" t="str">
            <v>581-06-16</v>
          </cell>
          <cell r="D3163" t="str">
            <v>MA503 0A</v>
          </cell>
          <cell r="E3163" t="str">
            <v>SW49</v>
          </cell>
          <cell r="F3163">
            <v>660</v>
          </cell>
        </row>
        <row r="3164">
          <cell r="B3164" t="str">
            <v>LSE5353</v>
          </cell>
          <cell r="C3164" t="str">
            <v>581-06-16</v>
          </cell>
          <cell r="D3164" t="str">
            <v>MA503 0A</v>
          </cell>
          <cell r="E3164" t="str">
            <v>SW49</v>
          </cell>
          <cell r="F3164">
            <v>660</v>
          </cell>
        </row>
        <row r="3165">
          <cell r="B3165" t="str">
            <v>LSE5353</v>
          </cell>
          <cell r="C3165" t="str">
            <v>581-06-16</v>
          </cell>
          <cell r="D3165" t="str">
            <v>MA503 0A</v>
          </cell>
          <cell r="E3165" t="str">
            <v>SW49</v>
          </cell>
          <cell r="F3165">
            <v>660</v>
          </cell>
        </row>
        <row r="3166">
          <cell r="B3166" t="str">
            <v>LSE5350</v>
          </cell>
          <cell r="C3166" t="str">
            <v>581-06-13</v>
          </cell>
          <cell r="D3166" t="str">
            <v>MA503 0A</v>
          </cell>
          <cell r="E3166" t="str">
            <v>BW40</v>
          </cell>
          <cell r="F3166">
            <v>660</v>
          </cell>
          <cell r="G3166">
            <v>3960</v>
          </cell>
        </row>
        <row r="3167">
          <cell r="B3167" t="str">
            <v>LSE5350</v>
          </cell>
          <cell r="C3167" t="str">
            <v>581-06-13</v>
          </cell>
          <cell r="D3167" t="str">
            <v>MA503 0A</v>
          </cell>
          <cell r="E3167" t="str">
            <v>BW40</v>
          </cell>
          <cell r="F3167">
            <v>660</v>
          </cell>
        </row>
        <row r="3168">
          <cell r="B3168" t="str">
            <v>LSE5350</v>
          </cell>
          <cell r="C3168" t="str">
            <v>581-06-13</v>
          </cell>
          <cell r="D3168" t="str">
            <v>MA503 0A</v>
          </cell>
          <cell r="E3168" t="str">
            <v>BW40</v>
          </cell>
          <cell r="F3168">
            <v>660</v>
          </cell>
        </row>
        <row r="3169">
          <cell r="B3169" t="str">
            <v>LSE5350</v>
          </cell>
          <cell r="C3169" t="str">
            <v>581-06-13</v>
          </cell>
          <cell r="D3169" t="str">
            <v>MA503 0A</v>
          </cell>
          <cell r="E3169" t="str">
            <v>BW40</v>
          </cell>
          <cell r="F3169">
            <v>660</v>
          </cell>
        </row>
        <row r="3170">
          <cell r="B3170" t="str">
            <v>LSE5350</v>
          </cell>
          <cell r="C3170" t="str">
            <v>581-06-13</v>
          </cell>
          <cell r="D3170" t="str">
            <v>MA503 0A</v>
          </cell>
          <cell r="E3170" t="str">
            <v>BW40</v>
          </cell>
          <cell r="F3170">
            <v>660</v>
          </cell>
        </row>
        <row r="3171">
          <cell r="B3171" t="str">
            <v>LSE5350</v>
          </cell>
          <cell r="C3171" t="str">
            <v>581-06-13</v>
          </cell>
          <cell r="D3171" t="str">
            <v>MA503 0A</v>
          </cell>
          <cell r="E3171" t="str">
            <v>BW40</v>
          </cell>
          <cell r="F3171">
            <v>660</v>
          </cell>
        </row>
        <row r="3172">
          <cell r="B3172" t="str">
            <v>LSE5362</v>
          </cell>
          <cell r="C3172" t="str">
            <v>581-06-13</v>
          </cell>
          <cell r="D3172" t="str">
            <v>MA503 0A</v>
          </cell>
          <cell r="E3172" t="str">
            <v>BW40</v>
          </cell>
          <cell r="F3172">
            <v>660</v>
          </cell>
          <cell r="G3172">
            <v>660</v>
          </cell>
        </row>
        <row r="3173">
          <cell r="B3173" t="str">
            <v>LSE5359</v>
          </cell>
          <cell r="C3173" t="str">
            <v>581-06-13</v>
          </cell>
          <cell r="D3173" t="str">
            <v>MA503 0A</v>
          </cell>
          <cell r="E3173" t="str">
            <v>BW40</v>
          </cell>
          <cell r="F3173">
            <v>660</v>
          </cell>
          <cell r="G3173">
            <v>1320</v>
          </cell>
        </row>
        <row r="3174">
          <cell r="B3174" t="str">
            <v>LSE5359</v>
          </cell>
          <cell r="C3174" t="str">
            <v>581-06-13</v>
          </cell>
          <cell r="D3174" t="str">
            <v>MA503 0A</v>
          </cell>
          <cell r="E3174" t="str">
            <v>BW40</v>
          </cell>
          <cell r="F3174">
            <v>660</v>
          </cell>
        </row>
        <row r="3175">
          <cell r="B3175" t="str">
            <v>LSE5388</v>
          </cell>
          <cell r="C3175" t="str">
            <v>581-06-13</v>
          </cell>
          <cell r="D3175" t="str">
            <v>MA503 0A</v>
          </cell>
          <cell r="E3175" t="str">
            <v>BW40</v>
          </cell>
          <cell r="F3175">
            <v>660</v>
          </cell>
          <cell r="G3175">
            <v>660</v>
          </cell>
        </row>
        <row r="3176">
          <cell r="B3176" t="str">
            <v>LSE5363</v>
          </cell>
          <cell r="C3176" t="str">
            <v>581-06-02</v>
          </cell>
          <cell r="D3176" t="str">
            <v>MA503 0A</v>
          </cell>
          <cell r="E3176" t="str">
            <v>RW32</v>
          </cell>
          <cell r="F3176">
            <v>660</v>
          </cell>
          <cell r="G3176">
            <v>660</v>
          </cell>
        </row>
        <row r="3177">
          <cell r="B3177" t="str">
            <v>LSE5361</v>
          </cell>
          <cell r="C3177" t="str">
            <v>581-06-02</v>
          </cell>
          <cell r="D3177" t="str">
            <v>MA503 0A</v>
          </cell>
          <cell r="E3177" t="str">
            <v>RW32</v>
          </cell>
          <cell r="F3177">
            <v>660</v>
          </cell>
          <cell r="G3177">
            <v>660</v>
          </cell>
        </row>
        <row r="3178">
          <cell r="B3178" t="str">
            <v>LSE5360</v>
          </cell>
          <cell r="C3178" t="str">
            <v>581-06-16</v>
          </cell>
          <cell r="D3178" t="str">
            <v>MA503 0A</v>
          </cell>
          <cell r="E3178" t="str">
            <v>SW49</v>
          </cell>
          <cell r="F3178">
            <v>660</v>
          </cell>
          <cell r="G3178">
            <v>660</v>
          </cell>
        </row>
        <row r="3179">
          <cell r="B3179" t="str">
            <v>LSE5365</v>
          </cell>
          <cell r="C3179" t="str">
            <v>581-06-16</v>
          </cell>
          <cell r="D3179" t="str">
            <v>MA503 0A</v>
          </cell>
          <cell r="E3179" t="str">
            <v>SW49</v>
          </cell>
          <cell r="F3179">
            <v>660</v>
          </cell>
          <cell r="G3179">
            <v>660</v>
          </cell>
        </row>
        <row r="3180">
          <cell r="B3180" t="str">
            <v>LSE5392</v>
          </cell>
          <cell r="C3180" t="str">
            <v>581-06-16</v>
          </cell>
          <cell r="D3180" t="str">
            <v>MA503 0A</v>
          </cell>
          <cell r="E3180" t="str">
            <v>SW49</v>
          </cell>
          <cell r="F3180">
            <v>660</v>
          </cell>
          <cell r="G3180">
            <v>1320</v>
          </cell>
        </row>
        <row r="3181">
          <cell r="B3181" t="str">
            <v>LSE5392</v>
          </cell>
          <cell r="C3181" t="str">
            <v>581-06-16</v>
          </cell>
          <cell r="D3181" t="str">
            <v>MA503 0A</v>
          </cell>
          <cell r="E3181" t="str">
            <v>SW49</v>
          </cell>
          <cell r="F3181">
            <v>660</v>
          </cell>
        </row>
        <row r="3182">
          <cell r="B3182" t="str">
            <v>LSE5394</v>
          </cell>
          <cell r="C3182" t="str">
            <v>581-06-02</v>
          </cell>
          <cell r="D3182" t="str">
            <v>MA503 0A</v>
          </cell>
          <cell r="E3182" t="str">
            <v>RW32</v>
          </cell>
          <cell r="F3182">
            <v>660</v>
          </cell>
          <cell r="G3182">
            <v>1980</v>
          </cell>
        </row>
        <row r="3183">
          <cell r="B3183" t="str">
            <v>LSE5394</v>
          </cell>
          <cell r="C3183" t="str">
            <v>581-06-02</v>
          </cell>
          <cell r="D3183" t="str">
            <v>MA503 0A</v>
          </cell>
          <cell r="E3183" t="str">
            <v>RW32</v>
          </cell>
          <cell r="F3183">
            <v>660</v>
          </cell>
        </row>
        <row r="3185">
          <cell r="B3185" t="str">
            <v>MUS2065</v>
          </cell>
          <cell r="C3185" t="str">
            <v>520/5085/565</v>
          </cell>
          <cell r="D3185" t="str">
            <v>WA507 0A</v>
          </cell>
          <cell r="E3185" t="str">
            <v>SP06</v>
          </cell>
          <cell r="F3185">
            <v>682</v>
          </cell>
        </row>
        <row r="3186">
          <cell r="B3186" t="str">
            <v>MUS2065</v>
          </cell>
          <cell r="C3186" t="str">
            <v>520/5085/565</v>
          </cell>
          <cell r="D3186" t="str">
            <v>WA507 0A</v>
          </cell>
          <cell r="E3186" t="str">
            <v>SP06</v>
          </cell>
          <cell r="F3186">
            <v>682</v>
          </cell>
        </row>
        <row r="3187">
          <cell r="B3187" t="str">
            <v>MUS2065</v>
          </cell>
          <cell r="C3187" t="str">
            <v>520/5085/565</v>
          </cell>
          <cell r="D3187" t="str">
            <v>WA507 0A</v>
          </cell>
          <cell r="E3187" t="str">
            <v>SP06</v>
          </cell>
          <cell r="F3187">
            <v>682</v>
          </cell>
        </row>
        <row r="3188">
          <cell r="B3188" t="str">
            <v>MUS2065</v>
          </cell>
          <cell r="C3188" t="str">
            <v>520/5085/565</v>
          </cell>
          <cell r="D3188" t="str">
            <v>WA507 0A</v>
          </cell>
          <cell r="E3188" t="str">
            <v>SP06</v>
          </cell>
          <cell r="F3188">
            <v>682</v>
          </cell>
        </row>
        <row r="3189">
          <cell r="B3189" t="str">
            <v>MUS2065</v>
          </cell>
          <cell r="C3189" t="str">
            <v>520/5085/565</v>
          </cell>
          <cell r="D3189" t="str">
            <v>WA507 0A</v>
          </cell>
          <cell r="E3189" t="str">
            <v>SP06</v>
          </cell>
          <cell r="F3189">
            <v>620</v>
          </cell>
        </row>
        <row r="3190">
          <cell r="B3190" t="str">
            <v>MUS2065</v>
          </cell>
          <cell r="C3190" t="str">
            <v>520/5085/565</v>
          </cell>
          <cell r="D3190" t="str">
            <v>WA507 0A</v>
          </cell>
          <cell r="E3190" t="str">
            <v>SP06</v>
          </cell>
          <cell r="F3190">
            <v>434</v>
          </cell>
        </row>
        <row r="3191">
          <cell r="B3191" t="str">
            <v>MUS2063</v>
          </cell>
          <cell r="C3191" t="str">
            <v>111/715/511</v>
          </cell>
          <cell r="D3191" t="str">
            <v>MA444 0A</v>
          </cell>
          <cell r="E3191" t="str">
            <v>BW42</v>
          </cell>
          <cell r="F3191">
            <v>480</v>
          </cell>
          <cell r="G3191">
            <v>1339</v>
          </cell>
        </row>
        <row r="3192">
          <cell r="B3192" t="str">
            <v>MUS2063</v>
          </cell>
          <cell r="C3192" t="str">
            <v>111/715/511</v>
          </cell>
          <cell r="D3192" t="str">
            <v>MA444 0A</v>
          </cell>
          <cell r="E3192" t="str">
            <v>BW42</v>
          </cell>
          <cell r="F3192">
            <v>496</v>
          </cell>
        </row>
        <row r="3193">
          <cell r="B3193" t="str">
            <v>MUS2063</v>
          </cell>
          <cell r="C3193" t="str">
            <v>111/715/511</v>
          </cell>
          <cell r="D3193" t="str">
            <v>MA444 0A</v>
          </cell>
          <cell r="E3193" t="str">
            <v>BW42</v>
          </cell>
          <cell r="F3193">
            <v>231</v>
          </cell>
        </row>
        <row r="3194">
          <cell r="B3194" t="str">
            <v>MUS2063</v>
          </cell>
          <cell r="C3194" t="str">
            <v>111/715/511</v>
          </cell>
          <cell r="D3194" t="str">
            <v>MA444 0A</v>
          </cell>
          <cell r="E3194" t="str">
            <v>BW42</v>
          </cell>
          <cell r="F3194">
            <v>132</v>
          </cell>
        </row>
        <row r="3195">
          <cell r="B3195" t="str">
            <v>MUS2062</v>
          </cell>
          <cell r="C3195" t="str">
            <v>111/715/533</v>
          </cell>
          <cell r="D3195" t="str">
            <v>MA444 0A</v>
          </cell>
          <cell r="E3195" t="str">
            <v>SW57</v>
          </cell>
          <cell r="F3195">
            <v>400</v>
          </cell>
          <cell r="G3195">
            <v>4586</v>
          </cell>
        </row>
        <row r="3196">
          <cell r="B3196" t="str">
            <v>MUS2062</v>
          </cell>
          <cell r="C3196" t="str">
            <v>111/715/533</v>
          </cell>
          <cell r="D3196" t="str">
            <v>MA444 0A</v>
          </cell>
          <cell r="E3196" t="str">
            <v>SW57</v>
          </cell>
          <cell r="F3196">
            <v>260</v>
          </cell>
        </row>
        <row r="3197">
          <cell r="B3197" t="str">
            <v>MUS2062</v>
          </cell>
          <cell r="C3197" t="str">
            <v>111/715/533</v>
          </cell>
          <cell r="D3197" t="str">
            <v>MA444 0A</v>
          </cell>
          <cell r="E3197" t="str">
            <v>SW57</v>
          </cell>
          <cell r="F3197">
            <v>660</v>
          </cell>
        </row>
        <row r="3198">
          <cell r="B3198" t="str">
            <v>MUS2062</v>
          </cell>
          <cell r="C3198" t="str">
            <v>111/715/533</v>
          </cell>
          <cell r="D3198" t="str">
            <v>MA444 0A</v>
          </cell>
          <cell r="E3198" t="str">
            <v>SW57</v>
          </cell>
          <cell r="F3198">
            <v>682</v>
          </cell>
        </row>
        <row r="3199">
          <cell r="B3199" t="str">
            <v>MUS2062</v>
          </cell>
          <cell r="C3199" t="str">
            <v>111/715/533</v>
          </cell>
          <cell r="D3199" t="str">
            <v>MA444 0A</v>
          </cell>
          <cell r="E3199" t="str">
            <v>SW57</v>
          </cell>
          <cell r="F3199">
            <v>682</v>
          </cell>
        </row>
        <row r="3200">
          <cell r="B3200" t="str">
            <v>MUS2062</v>
          </cell>
          <cell r="C3200" t="str">
            <v>111/715/533</v>
          </cell>
          <cell r="D3200" t="str">
            <v>MA444 0A</v>
          </cell>
          <cell r="E3200" t="str">
            <v>SW57</v>
          </cell>
          <cell r="F3200">
            <v>600</v>
          </cell>
        </row>
        <row r="3201">
          <cell r="B3201" t="str">
            <v>MUS2062</v>
          </cell>
          <cell r="C3201" t="str">
            <v>111/715/533</v>
          </cell>
          <cell r="D3201" t="str">
            <v>MA444 0A</v>
          </cell>
          <cell r="E3201" t="str">
            <v>SW57</v>
          </cell>
          <cell r="F3201">
            <v>620</v>
          </cell>
        </row>
        <row r="3202">
          <cell r="B3202" t="str">
            <v>MUS2062</v>
          </cell>
          <cell r="C3202" t="str">
            <v>111/715/533</v>
          </cell>
          <cell r="D3202" t="str">
            <v>MA444 0A</v>
          </cell>
          <cell r="E3202" t="str">
            <v>SW57</v>
          </cell>
          <cell r="F3202">
            <v>682</v>
          </cell>
        </row>
        <row r="3203">
          <cell r="B3203" t="str">
            <v>MUS2069</v>
          </cell>
          <cell r="C3203" t="str">
            <v>3173/5085/565</v>
          </cell>
          <cell r="D3203" t="str">
            <v>MA506 0A</v>
          </cell>
          <cell r="E3203" t="str">
            <v>SP06</v>
          </cell>
          <cell r="F3203">
            <v>400</v>
          </cell>
          <cell r="G3203">
            <v>15088</v>
          </cell>
        </row>
        <row r="3204">
          <cell r="B3204" t="str">
            <v>MUS2069</v>
          </cell>
          <cell r="C3204" t="str">
            <v>3173/5085/565</v>
          </cell>
          <cell r="D3204" t="str">
            <v>MA506 0A</v>
          </cell>
          <cell r="E3204" t="str">
            <v>SP06</v>
          </cell>
          <cell r="F3204">
            <v>180</v>
          </cell>
        </row>
        <row r="3205">
          <cell r="B3205" t="str">
            <v>MUS2069</v>
          </cell>
          <cell r="C3205" t="str">
            <v>3173/5085/565</v>
          </cell>
          <cell r="D3205" t="str">
            <v>MA506 0A</v>
          </cell>
          <cell r="E3205" t="str">
            <v>SP06</v>
          </cell>
          <cell r="F3205">
            <v>620</v>
          </cell>
        </row>
        <row r="3206">
          <cell r="B3206" t="str">
            <v>MUS2069</v>
          </cell>
          <cell r="C3206" t="str">
            <v>3173/5085/565</v>
          </cell>
          <cell r="D3206" t="str">
            <v>MA506 0A</v>
          </cell>
          <cell r="E3206" t="str">
            <v>SP06</v>
          </cell>
          <cell r="F3206">
            <v>620</v>
          </cell>
        </row>
        <row r="3207">
          <cell r="B3207" t="str">
            <v>MUS2069</v>
          </cell>
          <cell r="C3207" t="str">
            <v>3173/5085/565</v>
          </cell>
          <cell r="D3207" t="str">
            <v>MA506 0A</v>
          </cell>
          <cell r="E3207" t="str">
            <v>SP06</v>
          </cell>
          <cell r="F3207">
            <v>620</v>
          </cell>
        </row>
        <row r="3208">
          <cell r="B3208" t="str">
            <v>MUS2069</v>
          </cell>
          <cell r="C3208" t="str">
            <v>3173/5085/565</v>
          </cell>
          <cell r="D3208" t="str">
            <v>MA506 0A</v>
          </cell>
          <cell r="E3208" t="str">
            <v>SP06</v>
          </cell>
          <cell r="F3208">
            <v>620</v>
          </cell>
        </row>
        <row r="3209">
          <cell r="B3209" t="str">
            <v>MUS2069</v>
          </cell>
          <cell r="C3209" t="str">
            <v>3173/5085/565</v>
          </cell>
          <cell r="D3209" t="str">
            <v>MA506 0A</v>
          </cell>
          <cell r="E3209" t="str">
            <v>SP06</v>
          </cell>
          <cell r="F3209">
            <v>620</v>
          </cell>
        </row>
        <row r="3210">
          <cell r="B3210" t="str">
            <v>MUS2069</v>
          </cell>
          <cell r="C3210" t="str">
            <v>3173/5085/565</v>
          </cell>
          <cell r="D3210" t="str">
            <v>MA506 0A</v>
          </cell>
          <cell r="E3210" t="str">
            <v>SP06</v>
          </cell>
          <cell r="F3210">
            <v>620</v>
          </cell>
        </row>
        <row r="3211">
          <cell r="B3211" t="str">
            <v>MUS2069</v>
          </cell>
          <cell r="C3211" t="str">
            <v>3173/5085/565</v>
          </cell>
          <cell r="D3211" t="str">
            <v>MA506 0A</v>
          </cell>
          <cell r="E3211" t="str">
            <v>SP06</v>
          </cell>
          <cell r="F3211">
            <v>620</v>
          </cell>
        </row>
        <row r="3212">
          <cell r="B3212" t="str">
            <v>MUS2069</v>
          </cell>
          <cell r="C3212" t="str">
            <v>3173/5085/565</v>
          </cell>
          <cell r="D3212" t="str">
            <v>MA506 0A</v>
          </cell>
          <cell r="E3212" t="str">
            <v>SP06</v>
          </cell>
          <cell r="F3212">
            <v>600</v>
          </cell>
        </row>
        <row r="3213">
          <cell r="B3213" t="str">
            <v>MUS2069</v>
          </cell>
          <cell r="C3213" t="str">
            <v>3173/5085/565</v>
          </cell>
          <cell r="D3213" t="str">
            <v>MA506 0A</v>
          </cell>
          <cell r="E3213" t="str">
            <v>SP06</v>
          </cell>
          <cell r="F3213">
            <v>600</v>
          </cell>
        </row>
        <row r="3214">
          <cell r="B3214" t="str">
            <v>MUS2069</v>
          </cell>
          <cell r="C3214" t="str">
            <v>3173/5085/565</v>
          </cell>
          <cell r="D3214" t="str">
            <v>MA506 0A</v>
          </cell>
          <cell r="E3214" t="str">
            <v>SP06</v>
          </cell>
          <cell r="F3214">
            <v>600</v>
          </cell>
        </row>
        <row r="3215">
          <cell r="B3215" t="str">
            <v>MUS2069</v>
          </cell>
          <cell r="C3215" t="str">
            <v>3173/5085/565</v>
          </cell>
          <cell r="D3215" t="str">
            <v>MA506 0A</v>
          </cell>
          <cell r="E3215" t="str">
            <v>SP06</v>
          </cell>
          <cell r="F3215">
            <v>600</v>
          </cell>
        </row>
        <row r="3216">
          <cell r="B3216" t="str">
            <v>MUS2069</v>
          </cell>
          <cell r="C3216" t="str">
            <v>3173/5085/565</v>
          </cell>
          <cell r="D3216" t="str">
            <v>MA506 0A</v>
          </cell>
          <cell r="E3216" t="str">
            <v>SP06</v>
          </cell>
          <cell r="F3216">
            <v>600</v>
          </cell>
        </row>
        <row r="3217">
          <cell r="B3217" t="str">
            <v>MUS2069</v>
          </cell>
          <cell r="C3217" t="str">
            <v>3173/5085/565</v>
          </cell>
          <cell r="D3217" t="str">
            <v>MA506 0A</v>
          </cell>
          <cell r="E3217" t="str">
            <v>SP06</v>
          </cell>
          <cell r="F3217">
            <v>600</v>
          </cell>
        </row>
        <row r="3218">
          <cell r="B3218" t="str">
            <v>MUS2069</v>
          </cell>
          <cell r="C3218" t="str">
            <v>3173/5085/565</v>
          </cell>
          <cell r="D3218" t="str">
            <v>MA506 0A</v>
          </cell>
          <cell r="E3218" t="str">
            <v>SP06</v>
          </cell>
          <cell r="F3218">
            <v>682</v>
          </cell>
        </row>
        <row r="3219">
          <cell r="B3219" t="str">
            <v>MUS2069</v>
          </cell>
          <cell r="C3219" t="str">
            <v>3173/5085/565</v>
          </cell>
          <cell r="D3219" t="str">
            <v>MA506 0A</v>
          </cell>
          <cell r="E3219" t="str">
            <v>SP06</v>
          </cell>
          <cell r="F3219">
            <v>682</v>
          </cell>
        </row>
        <row r="3220">
          <cell r="B3220" t="str">
            <v>MUS2069</v>
          </cell>
          <cell r="C3220" t="str">
            <v>3173/5085/565</v>
          </cell>
          <cell r="D3220" t="str">
            <v>MA506 0A</v>
          </cell>
          <cell r="E3220" t="str">
            <v>SP06</v>
          </cell>
          <cell r="F3220">
            <v>682</v>
          </cell>
        </row>
        <row r="3221">
          <cell r="B3221" t="str">
            <v>MUS2069</v>
          </cell>
          <cell r="C3221" t="str">
            <v>3173/5085/565</v>
          </cell>
          <cell r="D3221" t="str">
            <v>MA506 0A</v>
          </cell>
          <cell r="E3221" t="str">
            <v>SP06</v>
          </cell>
          <cell r="F3221">
            <v>660</v>
          </cell>
        </row>
        <row r="3222">
          <cell r="B3222" t="str">
            <v>MUS2069</v>
          </cell>
          <cell r="C3222" t="str">
            <v>3173/5085/565</v>
          </cell>
          <cell r="D3222" t="str">
            <v>MA506 0A</v>
          </cell>
          <cell r="E3222" t="str">
            <v>SP06</v>
          </cell>
          <cell r="F3222">
            <v>660</v>
          </cell>
        </row>
        <row r="3223">
          <cell r="B3223" t="str">
            <v>MUS2069</v>
          </cell>
          <cell r="C3223" t="str">
            <v>3173/5085/565</v>
          </cell>
          <cell r="D3223" t="str">
            <v>MA506 0A</v>
          </cell>
          <cell r="E3223" t="str">
            <v>SP06</v>
          </cell>
          <cell r="F3223">
            <v>620</v>
          </cell>
        </row>
        <row r="3224">
          <cell r="B3224" t="str">
            <v>MUS2069</v>
          </cell>
          <cell r="C3224" t="str">
            <v>3173/5085/565</v>
          </cell>
          <cell r="D3224" t="str">
            <v>MA506 0A</v>
          </cell>
          <cell r="E3224" t="str">
            <v>SP06</v>
          </cell>
          <cell r="F3224">
            <v>620</v>
          </cell>
        </row>
        <row r="3225">
          <cell r="B3225" t="str">
            <v>MUS2069</v>
          </cell>
          <cell r="C3225" t="str">
            <v>3173/5085/565</v>
          </cell>
          <cell r="D3225" t="str">
            <v>MA506 0A</v>
          </cell>
          <cell r="E3225" t="str">
            <v>SP06</v>
          </cell>
          <cell r="F3225">
            <v>620</v>
          </cell>
        </row>
        <row r="3226">
          <cell r="B3226" t="str">
            <v>MUS2069</v>
          </cell>
          <cell r="C3226" t="str">
            <v>3173/5085/565</v>
          </cell>
          <cell r="D3226" t="str">
            <v>MA506 0A</v>
          </cell>
          <cell r="E3226" t="str">
            <v>SP06</v>
          </cell>
          <cell r="F3226">
            <v>682</v>
          </cell>
        </row>
        <row r="3227">
          <cell r="B3227" t="str">
            <v>MUS2069</v>
          </cell>
          <cell r="C3227" t="str">
            <v>3173/5085/565</v>
          </cell>
          <cell r="D3227" t="str">
            <v>MA506 0A</v>
          </cell>
          <cell r="E3227" t="str">
            <v>SP06</v>
          </cell>
          <cell r="F3227">
            <v>660</v>
          </cell>
        </row>
        <row r="3228">
          <cell r="B3228" t="str">
            <v>LSANZ4831Recut</v>
          </cell>
          <cell r="C3228" t="str">
            <v>20560-9494</v>
          </cell>
          <cell r="D3228" t="str">
            <v>WA477 0B</v>
          </cell>
          <cell r="E3228" t="str">
            <v>SP07</v>
          </cell>
          <cell r="F3228">
            <v>360</v>
          </cell>
          <cell r="G3228">
            <v>616</v>
          </cell>
        </row>
        <row r="3229">
          <cell r="B3229" t="str">
            <v>LSANZ4831Recut</v>
          </cell>
          <cell r="C3229" t="str">
            <v>20560-9494</v>
          </cell>
          <cell r="D3229" t="str">
            <v>WA477 0B</v>
          </cell>
          <cell r="E3229" t="str">
            <v>SP07</v>
          </cell>
          <cell r="F3229">
            <v>176</v>
          </cell>
        </row>
        <row r="3230">
          <cell r="B3230" t="str">
            <v>LSANZ4831Recut</v>
          </cell>
          <cell r="C3230" t="str">
            <v>20560-9494</v>
          </cell>
          <cell r="D3230" t="str">
            <v>WA477 0B</v>
          </cell>
          <cell r="E3230" t="str">
            <v>SP07</v>
          </cell>
          <cell r="F3230">
            <v>55</v>
          </cell>
        </row>
        <row r="3231">
          <cell r="B3231" t="str">
            <v>LSANZ4831Recut</v>
          </cell>
          <cell r="C3231" t="str">
            <v>20560-9494</v>
          </cell>
          <cell r="D3231" t="str">
            <v>WA477 0B</v>
          </cell>
          <cell r="E3231" t="str">
            <v>SP07</v>
          </cell>
          <cell r="F3231">
            <v>25</v>
          </cell>
        </row>
        <row r="3232">
          <cell r="B3232" t="str">
            <v>LSANZ4832Recut</v>
          </cell>
          <cell r="C3232" t="str">
            <v>20985-9494</v>
          </cell>
          <cell r="D3232" t="str">
            <v>WA476 0A</v>
          </cell>
          <cell r="E3232" t="str">
            <v>SP07</v>
          </cell>
          <cell r="F3232">
            <v>420</v>
          </cell>
          <cell r="G3232">
            <v>680</v>
          </cell>
        </row>
        <row r="3233">
          <cell r="B3233" t="str">
            <v>LSANZ4832Recut</v>
          </cell>
          <cell r="C3233" t="str">
            <v>20985-9494</v>
          </cell>
          <cell r="D3233" t="str">
            <v>WA476 0A</v>
          </cell>
          <cell r="E3233" t="str">
            <v>SP07</v>
          </cell>
          <cell r="F3233">
            <v>168</v>
          </cell>
        </row>
        <row r="3234">
          <cell r="B3234" t="str">
            <v>LSANZ4832Recut</v>
          </cell>
          <cell r="C3234" t="str">
            <v>20985-9494</v>
          </cell>
          <cell r="D3234" t="str">
            <v>WA476 0A</v>
          </cell>
          <cell r="E3234" t="str">
            <v>SP07</v>
          </cell>
          <cell r="F3234">
            <v>20</v>
          </cell>
        </row>
        <row r="3235">
          <cell r="B3235" t="str">
            <v>LSANZ4832Recut</v>
          </cell>
          <cell r="C3235" t="str">
            <v>20985-9494</v>
          </cell>
          <cell r="D3235" t="str">
            <v>WA476 0A</v>
          </cell>
          <cell r="E3235" t="str">
            <v>SP07</v>
          </cell>
          <cell r="F3235">
            <v>72</v>
          </cell>
        </row>
        <row r="3236">
          <cell r="B3236" t="str">
            <v>LSANZ4833Recut</v>
          </cell>
          <cell r="C3236" t="str">
            <v>43450-9494</v>
          </cell>
          <cell r="D3236" t="str">
            <v>WA421 1A</v>
          </cell>
          <cell r="E3236" t="str">
            <v>SP07</v>
          </cell>
          <cell r="F3236">
            <v>341</v>
          </cell>
          <cell r="G3236">
            <v>511</v>
          </cell>
        </row>
        <row r="3237">
          <cell r="B3237" t="str">
            <v>LSANZ4833Recut</v>
          </cell>
          <cell r="C3237" t="str">
            <v>43450-9494</v>
          </cell>
          <cell r="D3237" t="str">
            <v>WA421 1A</v>
          </cell>
          <cell r="E3237" t="str">
            <v>SP07</v>
          </cell>
          <cell r="F3237">
            <v>135</v>
          </cell>
        </row>
        <row r="3238">
          <cell r="B3238" t="str">
            <v>LSANZ4833Recut</v>
          </cell>
          <cell r="C3238" t="str">
            <v>43450-9494</v>
          </cell>
          <cell r="D3238" t="str">
            <v>WA421 1A</v>
          </cell>
          <cell r="E3238" t="str">
            <v>SP07</v>
          </cell>
          <cell r="F3238">
            <v>35</v>
          </cell>
        </row>
        <row r="3239">
          <cell r="B3239" t="str">
            <v>LSANZ4926</v>
          </cell>
          <cell r="C3239" t="str">
            <v>00592-0201</v>
          </cell>
          <cell r="D3239" t="str">
            <v>MA510 0A</v>
          </cell>
          <cell r="E3239" t="str">
            <v>RW32</v>
          </cell>
          <cell r="F3239">
            <v>600</v>
          </cell>
          <cell r="G3239">
            <v>600</v>
          </cell>
        </row>
        <row r="3240">
          <cell r="B3240" t="str">
            <v>LSANZ4944</v>
          </cell>
          <cell r="C3240" t="str">
            <v>00592-0201</v>
          </cell>
          <cell r="D3240" t="str">
            <v>MA510 0A</v>
          </cell>
          <cell r="E3240" t="str">
            <v>RW32</v>
          </cell>
          <cell r="F3240">
            <v>600</v>
          </cell>
          <cell r="G3240">
            <v>600</v>
          </cell>
        </row>
        <row r="3241">
          <cell r="B3241" t="str">
            <v>LSANZ4932</v>
          </cell>
          <cell r="C3241" t="str">
            <v>20595-0207</v>
          </cell>
          <cell r="D3241" t="str">
            <v>WA512 1A</v>
          </cell>
          <cell r="E3241" t="str">
            <v>SW49</v>
          </cell>
          <cell r="F3241">
            <v>600</v>
          </cell>
          <cell r="G3241">
            <v>600</v>
          </cell>
        </row>
        <row r="3242">
          <cell r="B3242" t="str">
            <v>LSANZ4933</v>
          </cell>
          <cell r="C3242" t="str">
            <v>20596-0201</v>
          </cell>
          <cell r="D3242" t="str">
            <v>WA513 1A</v>
          </cell>
          <cell r="E3242" t="str">
            <v>RW32</v>
          </cell>
          <cell r="F3242">
            <v>600</v>
          </cell>
          <cell r="G3242">
            <v>600</v>
          </cell>
        </row>
        <row r="3243">
          <cell r="B3243" t="str">
            <v>LSANZ4938</v>
          </cell>
          <cell r="C3243" t="str">
            <v>00514-5471</v>
          </cell>
          <cell r="D3243" t="str">
            <v>MA502 0A</v>
          </cell>
          <cell r="E3243" t="str">
            <v>TW23</v>
          </cell>
          <cell r="F3243">
            <v>660</v>
          </cell>
          <cell r="G3243">
            <v>2075</v>
          </cell>
        </row>
        <row r="3244">
          <cell r="B3244" t="str">
            <v>LSANZ4938</v>
          </cell>
          <cell r="C3244" t="str">
            <v>00514-5471</v>
          </cell>
          <cell r="D3244" t="str">
            <v>MA502 0A</v>
          </cell>
          <cell r="E3244" t="str">
            <v>TW23</v>
          </cell>
          <cell r="F3244">
            <v>660</v>
          </cell>
        </row>
        <row r="3245">
          <cell r="B3245" t="str">
            <v>LSANZ4938</v>
          </cell>
          <cell r="C3245" t="str">
            <v>00514-5471</v>
          </cell>
          <cell r="D3245" t="str">
            <v>MA502 0A</v>
          </cell>
          <cell r="E3245" t="str">
            <v>TW23</v>
          </cell>
          <cell r="F3245">
            <v>465</v>
          </cell>
        </row>
        <row r="3246">
          <cell r="B3246" t="str">
            <v>LSANZ4938</v>
          </cell>
          <cell r="C3246" t="str">
            <v>00514-5471</v>
          </cell>
          <cell r="D3246" t="str">
            <v>MA502 0A</v>
          </cell>
          <cell r="E3246" t="str">
            <v>TW23</v>
          </cell>
          <cell r="F3246">
            <v>147</v>
          </cell>
        </row>
        <row r="3247">
          <cell r="B3247" t="str">
            <v>LSANZ4938</v>
          </cell>
          <cell r="C3247" t="str">
            <v>00514-5471</v>
          </cell>
          <cell r="D3247" t="str">
            <v>MA502 0A</v>
          </cell>
          <cell r="E3247" t="str">
            <v>TW23</v>
          </cell>
          <cell r="F3247">
            <v>77</v>
          </cell>
        </row>
        <row r="3248">
          <cell r="B3248" t="str">
            <v>LSANZ4938</v>
          </cell>
          <cell r="C3248" t="str">
            <v>00514-5471</v>
          </cell>
          <cell r="D3248" t="str">
            <v>MA502 0A</v>
          </cell>
          <cell r="E3248" t="str">
            <v>TW23</v>
          </cell>
          <cell r="F3248">
            <v>66</v>
          </cell>
        </row>
        <row r="3249">
          <cell r="B3249" t="str">
            <v>LSANZ4940</v>
          </cell>
          <cell r="C3249" t="str">
            <v>00550-5471</v>
          </cell>
          <cell r="D3249" t="str">
            <v>WA383 1A</v>
          </cell>
          <cell r="E3249" t="str">
            <v>TW23</v>
          </cell>
          <cell r="F3249">
            <v>713</v>
          </cell>
          <cell r="G3249">
            <v>838</v>
          </cell>
        </row>
        <row r="3250">
          <cell r="B3250" t="str">
            <v>LSANZ4940</v>
          </cell>
          <cell r="C3250" t="str">
            <v>00550-5471</v>
          </cell>
          <cell r="D3250" t="str">
            <v>WA383 1A</v>
          </cell>
          <cell r="E3250" t="str">
            <v>TW23</v>
          </cell>
          <cell r="F3250">
            <v>120</v>
          </cell>
        </row>
        <row r="3251">
          <cell r="B3251" t="str">
            <v>LSANZ4940</v>
          </cell>
          <cell r="C3251" t="str">
            <v>00550-5471</v>
          </cell>
          <cell r="D3251" t="str">
            <v>WA383 1A</v>
          </cell>
          <cell r="E3251" t="str">
            <v>TW23</v>
          </cell>
          <cell r="F3251">
            <v>5</v>
          </cell>
        </row>
        <row r="3252">
          <cell r="B3252" t="str">
            <v>LSANZ4947</v>
          </cell>
          <cell r="C3252" t="str">
            <v>00704-0206</v>
          </cell>
          <cell r="D3252" t="str">
            <v>MO143 1B</v>
          </cell>
          <cell r="E3252" t="str">
            <v>BW27</v>
          </cell>
          <cell r="F3252">
            <v>600</v>
          </cell>
          <cell r="G3252">
            <v>600</v>
          </cell>
        </row>
        <row r="3254">
          <cell r="B3254" t="str">
            <v>LSE5409</v>
          </cell>
          <cell r="C3254" t="str">
            <v>70570-06-02</v>
          </cell>
          <cell r="D3254" t="str">
            <v>JA508 0A</v>
          </cell>
          <cell r="E3254" t="str">
            <v>RW32</v>
          </cell>
          <cell r="F3254">
            <v>256</v>
          </cell>
          <cell r="G3254">
            <v>772</v>
          </cell>
        </row>
        <row r="3255">
          <cell r="B3255" t="str">
            <v>LSE5409</v>
          </cell>
          <cell r="C3255" t="str">
            <v>70570-06-02</v>
          </cell>
          <cell r="D3255" t="str">
            <v>JA508 0A</v>
          </cell>
          <cell r="E3255" t="str">
            <v>RW32</v>
          </cell>
          <cell r="F3255">
            <v>180</v>
          </cell>
        </row>
        <row r="3256">
          <cell r="B3256" t="str">
            <v>LSE5409</v>
          </cell>
          <cell r="C3256" t="str">
            <v>70570-06-02</v>
          </cell>
          <cell r="D3256" t="str">
            <v>JA508 0A</v>
          </cell>
          <cell r="E3256" t="str">
            <v>RW32</v>
          </cell>
          <cell r="F3256">
            <v>96</v>
          </cell>
        </row>
        <row r="3257">
          <cell r="B3257" t="str">
            <v>LSE5410</v>
          </cell>
          <cell r="C3257" t="str">
            <v>70570-06-02</v>
          </cell>
          <cell r="D3257" t="str">
            <v>JA508 0A</v>
          </cell>
          <cell r="E3257" t="str">
            <v>RW32</v>
          </cell>
          <cell r="F3257">
            <v>300</v>
          </cell>
          <cell r="G3257">
            <v>1236</v>
          </cell>
        </row>
        <row r="3258">
          <cell r="B3258" t="str">
            <v>LSE5410</v>
          </cell>
          <cell r="C3258" t="str">
            <v>70570-06-02</v>
          </cell>
          <cell r="D3258" t="str">
            <v>JA508 0A</v>
          </cell>
          <cell r="E3258" t="str">
            <v>RW32</v>
          </cell>
          <cell r="F3258">
            <v>300</v>
          </cell>
        </row>
        <row r="3259">
          <cell r="B3259" t="str">
            <v>LSE5410</v>
          </cell>
          <cell r="C3259" t="str">
            <v>70570-06-02</v>
          </cell>
          <cell r="D3259" t="str">
            <v>JA508 0A</v>
          </cell>
          <cell r="E3259" t="str">
            <v>RW32</v>
          </cell>
          <cell r="F3259">
            <v>320</v>
          </cell>
        </row>
        <row r="3260">
          <cell r="B3260" t="str">
            <v>LSE5410</v>
          </cell>
          <cell r="C3260" t="str">
            <v>70570-06-02</v>
          </cell>
          <cell r="D3260" t="str">
            <v>JA508 0A</v>
          </cell>
          <cell r="E3260" t="str">
            <v>RW32</v>
          </cell>
          <cell r="F3260">
            <v>256</v>
          </cell>
        </row>
        <row r="3261">
          <cell r="B3261" t="str">
            <v>LSE5410</v>
          </cell>
          <cell r="C3261" t="str">
            <v>70570-06-02</v>
          </cell>
          <cell r="D3261" t="str">
            <v>JA508 0A</v>
          </cell>
          <cell r="E3261" t="str">
            <v>RW32</v>
          </cell>
          <cell r="F3261">
            <v>60</v>
          </cell>
        </row>
        <row r="3262">
          <cell r="B3262" t="str">
            <v>LSE5408</v>
          </cell>
          <cell r="C3262" t="str">
            <v>70570-06-16</v>
          </cell>
          <cell r="D3262" t="str">
            <v>JA508 0A</v>
          </cell>
          <cell r="E3262" t="str">
            <v>SW49</v>
          </cell>
          <cell r="F3262">
            <v>180</v>
          </cell>
          <cell r="G3262">
            <v>492</v>
          </cell>
        </row>
        <row r="3263">
          <cell r="B3263" t="str">
            <v>LSE5408</v>
          </cell>
          <cell r="C3263" t="str">
            <v>70570-06-16</v>
          </cell>
          <cell r="D3263" t="str">
            <v>JA508 0A</v>
          </cell>
          <cell r="E3263" t="str">
            <v>SW49</v>
          </cell>
          <cell r="F3263">
            <v>192</v>
          </cell>
        </row>
        <row r="3264">
          <cell r="B3264" t="str">
            <v>LSE5408</v>
          </cell>
          <cell r="C3264" t="str">
            <v>70570-06-16</v>
          </cell>
          <cell r="D3264" t="str">
            <v>JA508 0A</v>
          </cell>
          <cell r="E3264" t="str">
            <v>SW49</v>
          </cell>
          <cell r="F3264">
            <v>120</v>
          </cell>
        </row>
        <row r="3265">
          <cell r="B3265" t="str">
            <v>LSE5412</v>
          </cell>
          <cell r="C3265" t="str">
            <v>70570-06-16</v>
          </cell>
          <cell r="D3265" t="str">
            <v>JA508 0A</v>
          </cell>
          <cell r="E3265" t="str">
            <v>SW49</v>
          </cell>
          <cell r="F3265">
            <v>120</v>
          </cell>
          <cell r="G3265">
            <v>308</v>
          </cell>
        </row>
        <row r="3266">
          <cell r="B3266" t="str">
            <v>LSE5412</v>
          </cell>
          <cell r="C3266" t="str">
            <v>70570-06-16</v>
          </cell>
          <cell r="D3266" t="str">
            <v>JA508 0A</v>
          </cell>
          <cell r="E3266" t="str">
            <v>SW49</v>
          </cell>
          <cell r="F3266">
            <v>128</v>
          </cell>
        </row>
        <row r="3267">
          <cell r="B3267" t="str">
            <v>LSE5412</v>
          </cell>
          <cell r="C3267" t="str">
            <v>70570-06-16</v>
          </cell>
          <cell r="D3267" t="str">
            <v>JA508 0A</v>
          </cell>
          <cell r="E3267" t="str">
            <v>SW49</v>
          </cell>
          <cell r="F3267">
            <v>60</v>
          </cell>
        </row>
        <row r="3268">
          <cell r="B3268" t="str">
            <v>LSE5411</v>
          </cell>
          <cell r="C3268" t="str">
            <v>70570-06-02</v>
          </cell>
          <cell r="D3268" t="str">
            <v>JA508 0A</v>
          </cell>
          <cell r="E3268" t="str">
            <v>RW32</v>
          </cell>
          <cell r="F3268">
            <v>240</v>
          </cell>
          <cell r="G3268">
            <v>1232</v>
          </cell>
        </row>
        <row r="3269">
          <cell r="B3269" t="str">
            <v>LSE5411</v>
          </cell>
          <cell r="C3269" t="str">
            <v>70570-06-02</v>
          </cell>
          <cell r="D3269" t="str">
            <v>JA508 0A</v>
          </cell>
          <cell r="E3269" t="str">
            <v>RW32</v>
          </cell>
          <cell r="F3269">
            <v>240</v>
          </cell>
        </row>
        <row r="3270">
          <cell r="B3270" t="str">
            <v>LSE5411</v>
          </cell>
          <cell r="C3270" t="str">
            <v>70570-06-02</v>
          </cell>
          <cell r="D3270" t="str">
            <v>JA508 0A</v>
          </cell>
          <cell r="E3270" t="str">
            <v>RW32</v>
          </cell>
          <cell r="F3270">
            <v>240</v>
          </cell>
        </row>
        <row r="3271">
          <cell r="B3271" t="str">
            <v>LSE5411</v>
          </cell>
          <cell r="C3271" t="str">
            <v>70570-06-02</v>
          </cell>
          <cell r="D3271" t="str">
            <v>JA508 0A</v>
          </cell>
          <cell r="E3271" t="str">
            <v>RW32</v>
          </cell>
          <cell r="F3271">
            <v>256</v>
          </cell>
        </row>
        <row r="3272">
          <cell r="B3272" t="str">
            <v>LSE5411</v>
          </cell>
          <cell r="C3272" t="str">
            <v>70570-06-02</v>
          </cell>
          <cell r="D3272" t="str">
            <v>JA508 0A</v>
          </cell>
          <cell r="E3272" t="str">
            <v>RW32</v>
          </cell>
          <cell r="F3272">
            <v>256</v>
          </cell>
        </row>
        <row r="3273">
          <cell r="B3273" t="str">
            <v>LSE5413</v>
          </cell>
          <cell r="C3273" t="str">
            <v>70570-06-02</v>
          </cell>
          <cell r="D3273" t="str">
            <v>JA508 0A</v>
          </cell>
          <cell r="E3273" t="str">
            <v>RW32</v>
          </cell>
          <cell r="F3273">
            <v>120</v>
          </cell>
          <cell r="G3273">
            <v>308</v>
          </cell>
        </row>
        <row r="3274">
          <cell r="B3274" t="str">
            <v>LSE5413</v>
          </cell>
          <cell r="C3274" t="str">
            <v>70570-06-02</v>
          </cell>
          <cell r="D3274" t="str">
            <v>JA508 0A</v>
          </cell>
          <cell r="E3274" t="str">
            <v>RW32</v>
          </cell>
          <cell r="F3274">
            <v>128</v>
          </cell>
        </row>
        <row r="3275">
          <cell r="B3275" t="str">
            <v>LSE5413</v>
          </cell>
          <cell r="C3275" t="str">
            <v>70570-06-02</v>
          </cell>
          <cell r="D3275" t="str">
            <v>JA508 0A</v>
          </cell>
          <cell r="E3275" t="str">
            <v>RW32</v>
          </cell>
          <cell r="F3275">
            <v>60</v>
          </cell>
        </row>
        <row r="3276">
          <cell r="B3276" t="str">
            <v>LSE5415</v>
          </cell>
          <cell r="C3276" t="str">
            <v>70570-06-02</v>
          </cell>
          <cell r="D3276" t="str">
            <v>JA508 0A</v>
          </cell>
          <cell r="E3276" t="str">
            <v>RW32</v>
          </cell>
          <cell r="F3276">
            <v>300</v>
          </cell>
          <cell r="G3276">
            <v>740</v>
          </cell>
        </row>
        <row r="3277">
          <cell r="B3277" t="str">
            <v>LSE5415</v>
          </cell>
          <cell r="C3277" t="str">
            <v>70570-06-02</v>
          </cell>
          <cell r="D3277" t="str">
            <v>JA508 0A</v>
          </cell>
          <cell r="E3277" t="str">
            <v>RW32</v>
          </cell>
          <cell r="F3277">
            <v>320</v>
          </cell>
        </row>
        <row r="3278">
          <cell r="B3278" t="str">
            <v>LSE5415</v>
          </cell>
          <cell r="C3278" t="str">
            <v>70570-06-02</v>
          </cell>
          <cell r="D3278" t="str">
            <v>JA508 0A</v>
          </cell>
          <cell r="E3278" t="str">
            <v>RW32</v>
          </cell>
          <cell r="F3278">
            <v>120</v>
          </cell>
        </row>
        <row r="3279">
          <cell r="B3279" t="str">
            <v>LSE5417</v>
          </cell>
          <cell r="C3279" t="str">
            <v>70570-06-02</v>
          </cell>
          <cell r="D3279" t="str">
            <v>JA508 0A</v>
          </cell>
          <cell r="E3279" t="str">
            <v>RW32</v>
          </cell>
          <cell r="F3279">
            <v>120</v>
          </cell>
          <cell r="G3279">
            <v>308</v>
          </cell>
        </row>
        <row r="3280">
          <cell r="B3280" t="str">
            <v>LSE5417</v>
          </cell>
          <cell r="C3280" t="str">
            <v>70570-06-02</v>
          </cell>
          <cell r="D3280" t="str">
            <v>JA508 0A</v>
          </cell>
          <cell r="E3280" t="str">
            <v>RW32</v>
          </cell>
          <cell r="F3280">
            <v>128</v>
          </cell>
        </row>
        <row r="3281">
          <cell r="B3281" t="str">
            <v>LSE5417</v>
          </cell>
          <cell r="C3281" t="str">
            <v>70570-06-02</v>
          </cell>
          <cell r="D3281" t="str">
            <v>JA508 0A</v>
          </cell>
          <cell r="E3281" t="str">
            <v>RW32</v>
          </cell>
          <cell r="F3281">
            <v>60</v>
          </cell>
        </row>
        <row r="3282">
          <cell r="B3282" t="str">
            <v>LSE5414</v>
          </cell>
          <cell r="C3282" t="str">
            <v>70570-06-16</v>
          </cell>
          <cell r="D3282" t="str">
            <v>JA508 0A</v>
          </cell>
          <cell r="E3282" t="str">
            <v>SW49</v>
          </cell>
          <cell r="F3282">
            <v>180</v>
          </cell>
        </row>
        <row r="3283">
          <cell r="B3283" t="str">
            <v>LSE5414</v>
          </cell>
          <cell r="C3283" t="str">
            <v>70570-06-16</v>
          </cell>
          <cell r="D3283" t="str">
            <v>JA508 0A</v>
          </cell>
          <cell r="E3283" t="str">
            <v>SW49</v>
          </cell>
          <cell r="F3283">
            <v>192</v>
          </cell>
        </row>
        <row r="3284">
          <cell r="B3284" t="str">
            <v>LSANZ4950</v>
          </cell>
          <cell r="C3284" t="str">
            <v>70500-0201</v>
          </cell>
          <cell r="D3284" t="str">
            <v>JA494 1A</v>
          </cell>
          <cell r="E3284" t="str">
            <v>RW40</v>
          </cell>
          <cell r="F3284">
            <v>240</v>
          </cell>
        </row>
        <row r="3285">
          <cell r="B3285" t="str">
            <v>LSANZ4950</v>
          </cell>
          <cell r="C3285" t="str">
            <v>70500-0201</v>
          </cell>
          <cell r="D3285" t="str">
            <v>JA494 1A</v>
          </cell>
          <cell r="E3285" t="str">
            <v>RW40</v>
          </cell>
          <cell r="F3285">
            <v>240</v>
          </cell>
        </row>
        <row r="3286">
          <cell r="B3286" t="str">
            <v>LSANZ4950</v>
          </cell>
          <cell r="C3286" t="str">
            <v>70500-0201</v>
          </cell>
          <cell r="D3286" t="str">
            <v>JA494 1A</v>
          </cell>
          <cell r="E3286" t="str">
            <v>RW40</v>
          </cell>
          <cell r="F3286">
            <v>256</v>
          </cell>
        </row>
        <row r="3287">
          <cell r="B3287" t="str">
            <v>LSANZ4950</v>
          </cell>
          <cell r="C3287" t="str">
            <v>70500-0201</v>
          </cell>
          <cell r="D3287" t="str">
            <v>JA494 1A</v>
          </cell>
          <cell r="E3287" t="str">
            <v>RW40</v>
          </cell>
          <cell r="F3287">
            <v>320</v>
          </cell>
        </row>
        <row r="3288">
          <cell r="B3288" t="str">
            <v>LSANZ4950</v>
          </cell>
          <cell r="C3288" t="str">
            <v>70500-0201</v>
          </cell>
          <cell r="D3288" t="str">
            <v>JA494 1A</v>
          </cell>
          <cell r="E3288" t="str">
            <v>RW40</v>
          </cell>
          <cell r="F3288">
            <v>150</v>
          </cell>
        </row>
        <row r="3289">
          <cell r="B3289" t="str">
            <v>LSANZ4950</v>
          </cell>
          <cell r="C3289" t="str">
            <v>70500-0201</v>
          </cell>
          <cell r="D3289" t="str">
            <v>JA494 1A</v>
          </cell>
          <cell r="E3289" t="str">
            <v>RW40</v>
          </cell>
          <cell r="F3289">
            <v>30</v>
          </cell>
        </row>
        <row r="3291">
          <cell r="B3291" t="str">
            <v>CAR2253CRecut</v>
          </cell>
          <cell r="C3291" t="str">
            <v>710 PB</v>
          </cell>
          <cell r="D3291" t="str">
            <v>MA204 1B</v>
          </cell>
          <cell r="E3291" t="str">
            <v>Rigid</v>
          </cell>
          <cell r="F3291">
            <v>140</v>
          </cell>
          <cell r="G3291">
            <v>6616</v>
          </cell>
        </row>
        <row r="3292">
          <cell r="B3292" t="str">
            <v>CAR2253CRecut</v>
          </cell>
          <cell r="C3292" t="str">
            <v>710 PB</v>
          </cell>
          <cell r="D3292" t="str">
            <v>MA204 1B</v>
          </cell>
          <cell r="E3292" t="str">
            <v>Rigid</v>
          </cell>
          <cell r="F3292">
            <v>720</v>
          </cell>
        </row>
        <row r="3293">
          <cell r="B3293" t="str">
            <v>CAR2253CRecut</v>
          </cell>
          <cell r="C3293" t="str">
            <v>710 PB</v>
          </cell>
          <cell r="D3293" t="str">
            <v>MA204 1B</v>
          </cell>
          <cell r="E3293" t="str">
            <v>Rigid</v>
          </cell>
          <cell r="F3293">
            <v>720</v>
          </cell>
        </row>
        <row r="3294">
          <cell r="B3294" t="str">
            <v>CAR2253CRecut</v>
          </cell>
          <cell r="C3294" t="str">
            <v>710 PB</v>
          </cell>
          <cell r="D3294" t="str">
            <v>MA204 1B</v>
          </cell>
          <cell r="E3294" t="str">
            <v>Rigid</v>
          </cell>
          <cell r="F3294">
            <v>720</v>
          </cell>
        </row>
        <row r="3295">
          <cell r="B3295" t="str">
            <v>CAR2253CRecut</v>
          </cell>
          <cell r="C3295" t="str">
            <v>710 PB</v>
          </cell>
          <cell r="D3295" t="str">
            <v>MA204 1B</v>
          </cell>
          <cell r="E3295" t="str">
            <v>Rigid</v>
          </cell>
          <cell r="F3295">
            <v>720</v>
          </cell>
        </row>
        <row r="3296">
          <cell r="B3296" t="str">
            <v>CAR2253CRecut</v>
          </cell>
          <cell r="C3296" t="str">
            <v>710 PB</v>
          </cell>
          <cell r="D3296" t="str">
            <v>MA204 1B</v>
          </cell>
          <cell r="E3296" t="str">
            <v>Rigid</v>
          </cell>
          <cell r="F3296">
            <v>744</v>
          </cell>
        </row>
        <row r="3297">
          <cell r="B3297" t="str">
            <v>CAR2253CRecut</v>
          </cell>
          <cell r="C3297" t="str">
            <v>710 PB</v>
          </cell>
          <cell r="D3297" t="str">
            <v>MA204 1B</v>
          </cell>
          <cell r="E3297" t="str">
            <v>Rigid</v>
          </cell>
          <cell r="F3297">
            <v>744</v>
          </cell>
        </row>
        <row r="3298">
          <cell r="B3298" t="str">
            <v>CAR2253CRecut</v>
          </cell>
          <cell r="C3298" t="str">
            <v>710 PB</v>
          </cell>
          <cell r="D3298" t="str">
            <v>MA204 1B</v>
          </cell>
          <cell r="E3298" t="str">
            <v>Rigid</v>
          </cell>
          <cell r="F3298">
            <v>744</v>
          </cell>
        </row>
        <row r="3299">
          <cell r="B3299" t="str">
            <v>CAR2253CRecut</v>
          </cell>
          <cell r="C3299" t="str">
            <v>710 PB</v>
          </cell>
          <cell r="D3299" t="str">
            <v>MA204 1B</v>
          </cell>
          <cell r="E3299" t="str">
            <v>Rigid</v>
          </cell>
          <cell r="F3299">
            <v>744</v>
          </cell>
        </row>
        <row r="3300">
          <cell r="B3300" t="str">
            <v>CAR2253CRecut</v>
          </cell>
          <cell r="C3300" t="str">
            <v>710 PB</v>
          </cell>
          <cell r="D3300" t="str">
            <v>MA204 1B</v>
          </cell>
          <cell r="E3300" t="str">
            <v>Rigid</v>
          </cell>
          <cell r="F3300">
            <v>620</v>
          </cell>
        </row>
        <row r="3301">
          <cell r="B3301" t="str">
            <v>CAR2291</v>
          </cell>
          <cell r="C3301" t="str">
            <v>704 PB</v>
          </cell>
          <cell r="D3301" t="str">
            <v>MA480 0A</v>
          </cell>
          <cell r="E3301" t="str">
            <v>Rigid</v>
          </cell>
          <cell r="F3301">
            <v>124</v>
          </cell>
          <cell r="G3301">
            <v>124</v>
          </cell>
        </row>
        <row r="3302">
          <cell r="B3302" t="str">
            <v>CAR2292</v>
          </cell>
          <cell r="C3302" t="str">
            <v>710 PB</v>
          </cell>
          <cell r="D3302" t="str">
            <v>MA204 1B</v>
          </cell>
          <cell r="E3302" t="str">
            <v>Rigid</v>
          </cell>
          <cell r="F3302">
            <v>124</v>
          </cell>
          <cell r="G3302">
            <v>124</v>
          </cell>
        </row>
        <row r="3304">
          <cell r="B3304" t="str">
            <v>LSE5394</v>
          </cell>
          <cell r="C3304" t="str">
            <v>581-06-02</v>
          </cell>
          <cell r="D3304" t="str">
            <v>MA503 0A</v>
          </cell>
          <cell r="E3304" t="str">
            <v>RW32</v>
          </cell>
          <cell r="F3304">
            <v>660</v>
          </cell>
        </row>
        <row r="3305">
          <cell r="B3305" t="str">
            <v>LSE5368</v>
          </cell>
          <cell r="C3305" t="str">
            <v>581-06-02</v>
          </cell>
          <cell r="D3305" t="str">
            <v>MA503 0A</v>
          </cell>
          <cell r="E3305" t="str">
            <v>RW32</v>
          </cell>
          <cell r="F3305">
            <v>660</v>
          </cell>
          <cell r="G3305">
            <v>660</v>
          </cell>
        </row>
        <row r="3306">
          <cell r="B3306" t="str">
            <v>LSE5389</v>
          </cell>
          <cell r="C3306" t="str">
            <v>581-06-16</v>
          </cell>
          <cell r="D3306" t="str">
            <v>MA503 0A</v>
          </cell>
          <cell r="E3306" t="str">
            <v>SW49</v>
          </cell>
          <cell r="F3306">
            <v>660</v>
          </cell>
          <cell r="G3306">
            <v>660</v>
          </cell>
        </row>
        <row r="3307">
          <cell r="B3307" t="str">
            <v>LSE5390</v>
          </cell>
          <cell r="C3307" t="str">
            <v>581-06-16</v>
          </cell>
          <cell r="D3307" t="str">
            <v>MA503 0A</v>
          </cell>
          <cell r="E3307" t="str">
            <v>SW49</v>
          </cell>
          <cell r="F3307">
            <v>660</v>
          </cell>
          <cell r="G3307">
            <v>1980</v>
          </cell>
        </row>
        <row r="3308">
          <cell r="B3308" t="str">
            <v>LSE5390</v>
          </cell>
          <cell r="C3308" t="str">
            <v>581-06-16</v>
          </cell>
          <cell r="D3308" t="str">
            <v>MA503 0A</v>
          </cell>
          <cell r="E3308" t="str">
            <v>SW49</v>
          </cell>
          <cell r="F3308">
            <v>660</v>
          </cell>
        </row>
        <row r="3309">
          <cell r="B3309" t="str">
            <v>LSE5390</v>
          </cell>
          <cell r="C3309" t="str">
            <v>581-06-16</v>
          </cell>
          <cell r="D3309" t="str">
            <v>MA503 0A</v>
          </cell>
          <cell r="E3309" t="str">
            <v>SW49</v>
          </cell>
          <cell r="F3309">
            <v>660</v>
          </cell>
        </row>
        <row r="3310">
          <cell r="B3310" t="str">
            <v>LSE5367</v>
          </cell>
          <cell r="C3310" t="str">
            <v>581-06-16</v>
          </cell>
          <cell r="D3310" t="str">
            <v>MA503 0A</v>
          </cell>
          <cell r="E3310" t="str">
            <v>SW49</v>
          </cell>
          <cell r="F3310">
            <v>660</v>
          </cell>
          <cell r="G3310">
            <v>660</v>
          </cell>
        </row>
        <row r="3311">
          <cell r="B3311" t="str">
            <v>LSE5391</v>
          </cell>
          <cell r="C3311" t="str">
            <v>582-06-16</v>
          </cell>
          <cell r="D3311" t="str">
            <v>MA473 0B</v>
          </cell>
          <cell r="E3311" t="str">
            <v>SW49</v>
          </cell>
          <cell r="F3311">
            <v>660</v>
          </cell>
          <cell r="G3311">
            <v>660</v>
          </cell>
        </row>
        <row r="3312">
          <cell r="B3312" t="str">
            <v>LSE5383</v>
          </cell>
          <cell r="C3312" t="str">
            <v>582-06-16</v>
          </cell>
          <cell r="D3312" t="str">
            <v>MA473 0B</v>
          </cell>
          <cell r="E3312" t="str">
            <v>SW49</v>
          </cell>
          <cell r="F3312">
            <v>660</v>
          </cell>
          <cell r="G3312">
            <v>1980</v>
          </cell>
        </row>
        <row r="3313">
          <cell r="B3313" t="str">
            <v>LSE5383</v>
          </cell>
          <cell r="C3313" t="str">
            <v>582-06-16</v>
          </cell>
          <cell r="D3313" t="str">
            <v>MA473 0B</v>
          </cell>
          <cell r="E3313" t="str">
            <v>SW49</v>
          </cell>
          <cell r="F3313">
            <v>660</v>
          </cell>
        </row>
        <row r="3314">
          <cell r="B3314" t="str">
            <v>LSE5383</v>
          </cell>
          <cell r="C3314" t="str">
            <v>582-06-16</v>
          </cell>
          <cell r="D3314" t="str">
            <v>MA473 0B</v>
          </cell>
          <cell r="E3314" t="str">
            <v>SW49</v>
          </cell>
          <cell r="F3314">
            <v>660</v>
          </cell>
        </row>
        <row r="3315">
          <cell r="B3315" t="str">
            <v>LSE5384</v>
          </cell>
          <cell r="C3315" t="str">
            <v>582-06-02</v>
          </cell>
          <cell r="D3315" t="str">
            <v>MA473 0B</v>
          </cell>
          <cell r="E3315" t="str">
            <v>RW32</v>
          </cell>
          <cell r="F3315">
            <v>660</v>
          </cell>
          <cell r="G3315">
            <v>3300</v>
          </cell>
        </row>
        <row r="3316">
          <cell r="B3316" t="str">
            <v>LSE5384</v>
          </cell>
          <cell r="C3316" t="str">
            <v>582-06-02</v>
          </cell>
          <cell r="D3316" t="str">
            <v>MA473 0B</v>
          </cell>
          <cell r="E3316" t="str">
            <v>RW32</v>
          </cell>
          <cell r="F3316">
            <v>660</v>
          </cell>
        </row>
        <row r="3317">
          <cell r="B3317" t="str">
            <v>LSE5384</v>
          </cell>
          <cell r="C3317" t="str">
            <v>582-06-02</v>
          </cell>
          <cell r="D3317" t="str">
            <v>MA473 0B</v>
          </cell>
          <cell r="E3317" t="str">
            <v>RW32</v>
          </cell>
          <cell r="F3317">
            <v>660</v>
          </cell>
        </row>
        <row r="3318">
          <cell r="B3318" t="str">
            <v>LSE5384</v>
          </cell>
          <cell r="C3318" t="str">
            <v>582-06-02</v>
          </cell>
          <cell r="D3318" t="str">
            <v>MA473 0B</v>
          </cell>
          <cell r="E3318" t="str">
            <v>RW32</v>
          </cell>
          <cell r="F3318">
            <v>660</v>
          </cell>
        </row>
        <row r="3319">
          <cell r="B3319" t="str">
            <v>LSE5384</v>
          </cell>
          <cell r="C3319" t="str">
            <v>582-06-02</v>
          </cell>
          <cell r="D3319" t="str">
            <v>MA473 0B</v>
          </cell>
          <cell r="E3319" t="str">
            <v>RW32</v>
          </cell>
          <cell r="F3319">
            <v>660</v>
          </cell>
        </row>
        <row r="3320">
          <cell r="B3320" t="str">
            <v>LSE5395</v>
          </cell>
          <cell r="C3320" t="str">
            <v>582-06-02</v>
          </cell>
          <cell r="D3320" t="str">
            <v>MA473 0B</v>
          </cell>
          <cell r="E3320" t="str">
            <v>RW32</v>
          </cell>
          <cell r="F3320">
            <v>660</v>
          </cell>
          <cell r="G3320">
            <v>1320</v>
          </cell>
        </row>
        <row r="3321">
          <cell r="B3321" t="str">
            <v>LSE5395</v>
          </cell>
          <cell r="C3321" t="str">
            <v>582-06-02</v>
          </cell>
          <cell r="D3321" t="str">
            <v>MA473 0B</v>
          </cell>
          <cell r="E3321" t="str">
            <v>RW32</v>
          </cell>
          <cell r="F3321">
            <v>660</v>
          </cell>
        </row>
        <row r="3322">
          <cell r="B3322" t="str">
            <v>LSE5393</v>
          </cell>
          <cell r="C3322" t="str">
            <v>582-06-16</v>
          </cell>
          <cell r="D3322" t="str">
            <v>MA473 0B</v>
          </cell>
          <cell r="E3322" t="str">
            <v>SW49</v>
          </cell>
          <cell r="F3322">
            <v>660</v>
          </cell>
          <cell r="G3322">
            <v>660</v>
          </cell>
        </row>
        <row r="3323">
          <cell r="B3323" t="str">
            <v>LSE5387</v>
          </cell>
          <cell r="C3323" t="str">
            <v>582-06-16</v>
          </cell>
          <cell r="D3323" t="str">
            <v>MA473 0B</v>
          </cell>
          <cell r="E3323" t="str">
            <v>SW49</v>
          </cell>
          <cell r="F3323">
            <v>660</v>
          </cell>
          <cell r="G3323">
            <v>660</v>
          </cell>
        </row>
        <row r="3324">
          <cell r="B3324" t="str">
            <v>LSE5382</v>
          </cell>
          <cell r="C3324" t="str">
            <v>522-02-02</v>
          </cell>
          <cell r="D3324" t="str">
            <v>MA363 1B</v>
          </cell>
          <cell r="E3324" t="str">
            <v>RW20</v>
          </cell>
          <cell r="F3324">
            <v>660</v>
          </cell>
          <cell r="G3324">
            <v>1980</v>
          </cell>
        </row>
        <row r="3325">
          <cell r="B3325" t="str">
            <v>LSE5382</v>
          </cell>
          <cell r="C3325" t="str">
            <v>522-02-02</v>
          </cell>
          <cell r="D3325" t="str">
            <v>MA363 1B</v>
          </cell>
          <cell r="E3325" t="str">
            <v>RW20</v>
          </cell>
          <cell r="F3325">
            <v>660</v>
          </cell>
        </row>
        <row r="3326">
          <cell r="B3326" t="str">
            <v>LSE5382</v>
          </cell>
          <cell r="C3326" t="str">
            <v>522-02-02</v>
          </cell>
          <cell r="D3326" t="str">
            <v>MA363 1B</v>
          </cell>
          <cell r="E3326" t="str">
            <v>RW20</v>
          </cell>
          <cell r="F3326">
            <v>660</v>
          </cell>
        </row>
        <row r="3327">
          <cell r="B3327" t="str">
            <v>LSE5381</v>
          </cell>
          <cell r="C3327" t="str">
            <v>522-02-16</v>
          </cell>
          <cell r="D3327" t="str">
            <v>MA363 1B</v>
          </cell>
          <cell r="E3327" t="str">
            <v>SW39</v>
          </cell>
          <cell r="F3327">
            <v>660</v>
          </cell>
          <cell r="G3327">
            <v>4620</v>
          </cell>
        </row>
        <row r="3328">
          <cell r="B3328" t="str">
            <v>LSE5381</v>
          </cell>
          <cell r="C3328" t="str">
            <v>522-02-16</v>
          </cell>
          <cell r="D3328" t="str">
            <v>MA363 1B</v>
          </cell>
          <cell r="E3328" t="str">
            <v>SW39</v>
          </cell>
          <cell r="F3328">
            <v>660</v>
          </cell>
        </row>
        <row r="3329">
          <cell r="B3329" t="str">
            <v>LSE5381</v>
          </cell>
          <cell r="C3329" t="str">
            <v>522-02-16</v>
          </cell>
          <cell r="D3329" t="str">
            <v>MA363 1B</v>
          </cell>
          <cell r="E3329" t="str">
            <v>SW39</v>
          </cell>
          <cell r="F3329">
            <v>660</v>
          </cell>
        </row>
        <row r="3330">
          <cell r="B3330" t="str">
            <v>LSE5381</v>
          </cell>
          <cell r="C3330" t="str">
            <v>522-02-16</v>
          </cell>
          <cell r="D3330" t="str">
            <v>MA363 1B</v>
          </cell>
          <cell r="E3330" t="str">
            <v>SW39</v>
          </cell>
          <cell r="F3330">
            <v>660</v>
          </cell>
        </row>
        <row r="3331">
          <cell r="B3331" t="str">
            <v>LSE5381</v>
          </cell>
          <cell r="C3331" t="str">
            <v>522-02-16</v>
          </cell>
          <cell r="D3331" t="str">
            <v>MA363 1B</v>
          </cell>
          <cell r="E3331" t="str">
            <v>SW39</v>
          </cell>
          <cell r="F3331">
            <v>660</v>
          </cell>
        </row>
        <row r="3332">
          <cell r="B3332" t="str">
            <v>LSE5381</v>
          </cell>
          <cell r="C3332" t="str">
            <v>522-02-16</v>
          </cell>
          <cell r="D3332" t="str">
            <v>MA363 1B</v>
          </cell>
          <cell r="E3332" t="str">
            <v>SW39</v>
          </cell>
          <cell r="F3332">
            <v>660</v>
          </cell>
        </row>
        <row r="3333">
          <cell r="B3333" t="str">
            <v>LSE5381</v>
          </cell>
          <cell r="C3333" t="str">
            <v>522-02-16</v>
          </cell>
          <cell r="D3333" t="str">
            <v>MA363 1B</v>
          </cell>
          <cell r="E3333" t="str">
            <v>SW39</v>
          </cell>
          <cell r="F3333">
            <v>660</v>
          </cell>
        </row>
        <row r="3334">
          <cell r="B3334" t="str">
            <v>LSE5401</v>
          </cell>
          <cell r="C3334" t="str">
            <v>521-02-76</v>
          </cell>
          <cell r="D3334" t="str">
            <v>MA362 1A</v>
          </cell>
          <cell r="E3334" t="str">
            <v>SB16</v>
          </cell>
          <cell r="F3334">
            <v>682</v>
          </cell>
          <cell r="G3334">
            <v>3410</v>
          </cell>
        </row>
        <row r="3335">
          <cell r="B3335" t="str">
            <v>LSE5401</v>
          </cell>
          <cell r="C3335" t="str">
            <v>521-02-76</v>
          </cell>
          <cell r="D3335" t="str">
            <v>MA362 1A</v>
          </cell>
          <cell r="E3335" t="str">
            <v>SB16</v>
          </cell>
          <cell r="F3335">
            <v>682</v>
          </cell>
        </row>
        <row r="3336">
          <cell r="B3336" t="str">
            <v>LSE5401</v>
          </cell>
          <cell r="C3336" t="str">
            <v>521-02-76</v>
          </cell>
          <cell r="D3336" t="str">
            <v>MA362 1A</v>
          </cell>
          <cell r="E3336" t="str">
            <v>SB16</v>
          </cell>
          <cell r="F3336">
            <v>682</v>
          </cell>
        </row>
        <row r="3337">
          <cell r="B3337" t="str">
            <v>LSE5401</v>
          </cell>
          <cell r="C3337" t="str">
            <v>521-02-76</v>
          </cell>
          <cell r="D3337" t="str">
            <v>MA362 1A</v>
          </cell>
          <cell r="E3337" t="str">
            <v>SB16</v>
          </cell>
          <cell r="F3337">
            <v>682</v>
          </cell>
        </row>
        <row r="3338">
          <cell r="B3338" t="str">
            <v>LSE5401</v>
          </cell>
          <cell r="C3338" t="str">
            <v>521-02-76</v>
          </cell>
          <cell r="D3338" t="str">
            <v>MA362 1A</v>
          </cell>
          <cell r="E3338" t="str">
            <v>SB16</v>
          </cell>
          <cell r="F3338">
            <v>682</v>
          </cell>
        </row>
        <row r="3339">
          <cell r="B3339" t="str">
            <v>LSE5404</v>
          </cell>
          <cell r="C3339" t="str">
            <v>521-02-76</v>
          </cell>
          <cell r="D3339" t="str">
            <v>MA362 1A</v>
          </cell>
          <cell r="E3339" t="str">
            <v>SB16</v>
          </cell>
          <cell r="F3339">
            <v>341</v>
          </cell>
          <cell r="G3339">
            <v>341</v>
          </cell>
        </row>
        <row r="3340">
          <cell r="B3340" t="str">
            <v>LSE5444</v>
          </cell>
          <cell r="C3340" t="str">
            <v>521-02-76</v>
          </cell>
          <cell r="D3340" t="str">
            <v>MA362 1A</v>
          </cell>
          <cell r="E3340" t="str">
            <v>SB16</v>
          </cell>
          <cell r="F3340">
            <v>660</v>
          </cell>
          <cell r="G3340">
            <v>4730</v>
          </cell>
        </row>
        <row r="3341">
          <cell r="B3341" t="str">
            <v>LSE5444</v>
          </cell>
          <cell r="C3341" t="str">
            <v>521-02-76</v>
          </cell>
          <cell r="D3341" t="str">
            <v>MA362 1A</v>
          </cell>
          <cell r="E3341" t="str">
            <v>SB16</v>
          </cell>
          <cell r="F3341">
            <v>660</v>
          </cell>
        </row>
        <row r="3342">
          <cell r="B3342" t="str">
            <v>LSE5444</v>
          </cell>
          <cell r="C3342" t="str">
            <v>521-02-76</v>
          </cell>
          <cell r="D3342" t="str">
            <v>MA362 1A</v>
          </cell>
          <cell r="E3342" t="str">
            <v>SB16</v>
          </cell>
          <cell r="F3342">
            <v>682</v>
          </cell>
        </row>
        <row r="3343">
          <cell r="B3343" t="str">
            <v>LSE5444</v>
          </cell>
          <cell r="C3343" t="str">
            <v>521-02-76</v>
          </cell>
          <cell r="D3343" t="str">
            <v>MA362 1A</v>
          </cell>
          <cell r="E3343" t="str">
            <v>SB16</v>
          </cell>
          <cell r="F3343">
            <v>682</v>
          </cell>
        </row>
        <row r="3344">
          <cell r="B3344" t="str">
            <v>LSE5444</v>
          </cell>
          <cell r="C3344" t="str">
            <v>521-02-76</v>
          </cell>
          <cell r="D3344" t="str">
            <v>MA362 1A</v>
          </cell>
          <cell r="E3344" t="str">
            <v>SB16</v>
          </cell>
          <cell r="F3344">
            <v>682</v>
          </cell>
        </row>
        <row r="3345">
          <cell r="B3345" t="str">
            <v>LSE5444</v>
          </cell>
          <cell r="C3345" t="str">
            <v>521-02-76</v>
          </cell>
          <cell r="D3345" t="str">
            <v>MA362 1A</v>
          </cell>
          <cell r="E3345" t="str">
            <v>SB16</v>
          </cell>
          <cell r="F3345">
            <v>682</v>
          </cell>
        </row>
        <row r="3346">
          <cell r="B3346" t="str">
            <v>LSE5444</v>
          </cell>
          <cell r="C3346" t="str">
            <v>521-02-76</v>
          </cell>
          <cell r="D3346" t="str">
            <v>MA362 1A</v>
          </cell>
          <cell r="E3346" t="str">
            <v>SB16</v>
          </cell>
          <cell r="F3346">
            <v>682</v>
          </cell>
        </row>
        <row r="3347">
          <cell r="B3347" t="str">
            <v>LSE5427</v>
          </cell>
          <cell r="C3347" t="str">
            <v>521-02-02</v>
          </cell>
          <cell r="D3347" t="str">
            <v>MA362 1A</v>
          </cell>
          <cell r="E3347" t="str">
            <v>RW20</v>
          </cell>
          <cell r="F3347">
            <v>660</v>
          </cell>
          <cell r="G3347">
            <v>660</v>
          </cell>
        </row>
        <row r="3348">
          <cell r="B3348" t="str">
            <v>LSE5423</v>
          </cell>
          <cell r="C3348" t="str">
            <v>521-02-16</v>
          </cell>
          <cell r="D3348" t="str">
            <v>MA362 1A</v>
          </cell>
          <cell r="E3348" t="str">
            <v>SW39</v>
          </cell>
          <cell r="F3348">
            <v>660</v>
          </cell>
          <cell r="G3348">
            <v>660</v>
          </cell>
        </row>
        <row r="3349">
          <cell r="B3349" t="str">
            <v>LSE5428</v>
          </cell>
          <cell r="C3349" t="str">
            <v>521-02-16</v>
          </cell>
          <cell r="D3349" t="str">
            <v>MA362 1A</v>
          </cell>
          <cell r="E3349" t="str">
            <v>SW39</v>
          </cell>
          <cell r="F3349">
            <v>660</v>
          </cell>
          <cell r="G3349">
            <v>660</v>
          </cell>
        </row>
        <row r="3350">
          <cell r="B3350" t="str">
            <v>LSE5432</v>
          </cell>
          <cell r="C3350" t="str">
            <v>521-02-16</v>
          </cell>
          <cell r="D3350" t="str">
            <v>MA362 1A</v>
          </cell>
          <cell r="E3350" t="str">
            <v>SW39</v>
          </cell>
          <cell r="F3350">
            <v>660</v>
          </cell>
          <cell r="G3350">
            <v>660</v>
          </cell>
        </row>
        <row r="3351">
          <cell r="B3351" t="str">
            <v>LSE5402</v>
          </cell>
          <cell r="C3351" t="str">
            <v>523-02-75</v>
          </cell>
          <cell r="D3351" t="str">
            <v>MA438 0A</v>
          </cell>
          <cell r="E3351" t="str">
            <v>SB15</v>
          </cell>
          <cell r="F3351">
            <v>682</v>
          </cell>
          <cell r="G3351">
            <v>2046</v>
          </cell>
        </row>
        <row r="3352">
          <cell r="B3352" t="str">
            <v>LSE5402</v>
          </cell>
          <cell r="C3352" t="str">
            <v>523-02-75</v>
          </cell>
          <cell r="D3352" t="str">
            <v>MA438 0A</v>
          </cell>
          <cell r="E3352" t="str">
            <v>SB15</v>
          </cell>
          <cell r="F3352">
            <v>682</v>
          </cell>
        </row>
        <row r="3353">
          <cell r="B3353" t="str">
            <v>LSE5402</v>
          </cell>
          <cell r="C3353" t="str">
            <v>523-02-75</v>
          </cell>
          <cell r="D3353" t="str">
            <v>MA438 0A</v>
          </cell>
          <cell r="E3353" t="str">
            <v>SB15</v>
          </cell>
          <cell r="F3353">
            <v>682</v>
          </cell>
        </row>
        <row r="3354">
          <cell r="B3354" t="str">
            <v>LSE5403</v>
          </cell>
          <cell r="C3354" t="str">
            <v>523-02-75</v>
          </cell>
          <cell r="D3354" t="str">
            <v>MA438 0A</v>
          </cell>
          <cell r="E3354" t="str">
            <v>SB15</v>
          </cell>
          <cell r="F3354">
            <v>682</v>
          </cell>
          <cell r="G3354">
            <v>1364</v>
          </cell>
        </row>
        <row r="3355">
          <cell r="B3355" t="str">
            <v>LSE5403</v>
          </cell>
          <cell r="C3355" t="str">
            <v>523-02-75</v>
          </cell>
          <cell r="D3355" t="str">
            <v>MA438 0A</v>
          </cell>
          <cell r="E3355" t="str">
            <v>SB15</v>
          </cell>
          <cell r="F3355">
            <v>682</v>
          </cell>
        </row>
        <row r="3356">
          <cell r="B3356" t="str">
            <v>LSE5405</v>
          </cell>
          <cell r="C3356" t="str">
            <v>523-02-75</v>
          </cell>
          <cell r="D3356" t="str">
            <v>MA438 0A</v>
          </cell>
          <cell r="E3356" t="str">
            <v>SB15</v>
          </cell>
          <cell r="F3356">
            <v>682</v>
          </cell>
          <cell r="G3356">
            <v>682</v>
          </cell>
        </row>
        <row r="3357">
          <cell r="B3357" t="str">
            <v>LSE5443</v>
          </cell>
          <cell r="C3357" t="str">
            <v>523-02-75</v>
          </cell>
          <cell r="D3357" t="str">
            <v>MA438 0A</v>
          </cell>
          <cell r="E3357" t="str">
            <v>SB15</v>
          </cell>
          <cell r="F3357">
            <v>682</v>
          </cell>
          <cell r="G3357">
            <v>682</v>
          </cell>
        </row>
        <row r="3358">
          <cell r="B3358" t="str">
            <v>LSE5445</v>
          </cell>
          <cell r="C3358" t="str">
            <v>523-02-75</v>
          </cell>
          <cell r="D3358" t="str">
            <v>MA438 0A</v>
          </cell>
          <cell r="E3358" t="str">
            <v>SB15</v>
          </cell>
          <cell r="F3358">
            <v>682</v>
          </cell>
          <cell r="G3358">
            <v>1364</v>
          </cell>
        </row>
        <row r="3359">
          <cell r="B3359" t="str">
            <v>LSE5445</v>
          </cell>
          <cell r="C3359" t="str">
            <v>523-02-75</v>
          </cell>
          <cell r="D3359" t="str">
            <v>MA438 0A</v>
          </cell>
          <cell r="E3359" t="str">
            <v>SB15</v>
          </cell>
          <cell r="F3359">
            <v>682</v>
          </cell>
        </row>
        <row r="3360">
          <cell r="B3360" t="str">
            <v>LSE5418</v>
          </cell>
          <cell r="C3360" t="str">
            <v>523-02-02</v>
          </cell>
          <cell r="D3360" t="str">
            <v>MA438 0A</v>
          </cell>
          <cell r="E3360" t="str">
            <v>RW20</v>
          </cell>
          <cell r="F3360">
            <v>660</v>
          </cell>
          <cell r="G3360">
            <v>660</v>
          </cell>
        </row>
        <row r="3361">
          <cell r="B3361" t="str">
            <v>LSE5406</v>
          </cell>
          <cell r="C3361" t="str">
            <v>521-02-53</v>
          </cell>
          <cell r="D3361" t="str">
            <v>MA362 1A</v>
          </cell>
          <cell r="E3361" t="str">
            <v>OD01</v>
          </cell>
          <cell r="F3361">
            <v>682</v>
          </cell>
        </row>
        <row r="3362">
          <cell r="B3362" t="str">
            <v>LSE5406</v>
          </cell>
          <cell r="C3362" t="str">
            <v>521-02-53</v>
          </cell>
          <cell r="D3362" t="str">
            <v>MA362 1A</v>
          </cell>
          <cell r="E3362" t="str">
            <v>OD01</v>
          </cell>
          <cell r="F3362">
            <v>682</v>
          </cell>
        </row>
        <row r="3363">
          <cell r="B3363" t="str">
            <v>LSE5406</v>
          </cell>
          <cell r="C3363" t="str">
            <v>521-02-53</v>
          </cell>
          <cell r="D3363" t="str">
            <v>MA362 1A</v>
          </cell>
          <cell r="E3363" t="str">
            <v>OD01</v>
          </cell>
          <cell r="F3363">
            <v>682</v>
          </cell>
        </row>
        <row r="3365">
          <cell r="B3365" t="str">
            <v>MUS2062 Re-Cut</v>
          </cell>
          <cell r="C3365" t="str">
            <v>111/715/533</v>
          </cell>
          <cell r="D3365" t="str">
            <v>MA444 0A</v>
          </cell>
          <cell r="E3365" t="str">
            <v>SW57</v>
          </cell>
          <cell r="F3365">
            <v>124</v>
          </cell>
          <cell r="G3365">
            <v>127</v>
          </cell>
        </row>
        <row r="3366">
          <cell r="B3366" t="str">
            <v>MUS2061</v>
          </cell>
          <cell r="C3366" t="str">
            <v>111/715/000</v>
          </cell>
          <cell r="D3366" t="str">
            <v>MA444 0A</v>
          </cell>
          <cell r="E3366" t="str">
            <v>SW60</v>
          </cell>
          <cell r="F3366">
            <v>440</v>
          </cell>
        </row>
        <row r="3367">
          <cell r="B3367" t="str">
            <v>MUS2061</v>
          </cell>
          <cell r="C3367" t="str">
            <v>111/715/000</v>
          </cell>
          <cell r="D3367" t="str">
            <v>MA444 0A</v>
          </cell>
          <cell r="E3367" t="str">
            <v>SW60</v>
          </cell>
          <cell r="F3367">
            <v>440</v>
          </cell>
        </row>
        <row r="3368">
          <cell r="B3368" t="str">
            <v>MUS2061</v>
          </cell>
          <cell r="C3368" t="str">
            <v>111/715/000</v>
          </cell>
          <cell r="D3368" t="str">
            <v>MA444 0A</v>
          </cell>
          <cell r="E3368" t="str">
            <v>SW60</v>
          </cell>
          <cell r="F3368">
            <v>600</v>
          </cell>
        </row>
        <row r="3369">
          <cell r="B3369" t="str">
            <v>MUS2061</v>
          </cell>
          <cell r="C3369" t="str">
            <v>111/715/000</v>
          </cell>
          <cell r="D3369" t="str">
            <v>MA444 0A</v>
          </cell>
          <cell r="E3369" t="str">
            <v>SW60</v>
          </cell>
          <cell r="F3369">
            <v>600</v>
          </cell>
        </row>
        <row r="3370">
          <cell r="B3370" t="str">
            <v>MUS2061</v>
          </cell>
          <cell r="C3370" t="str">
            <v>111/715/000</v>
          </cell>
          <cell r="D3370" t="str">
            <v>MA444 0A</v>
          </cell>
          <cell r="E3370" t="str">
            <v>SW60</v>
          </cell>
          <cell r="F3370">
            <v>620</v>
          </cell>
        </row>
        <row r="3371">
          <cell r="B3371" t="str">
            <v>MUS2061</v>
          </cell>
          <cell r="C3371" t="str">
            <v>111/715/000</v>
          </cell>
          <cell r="D3371" t="str">
            <v>MA444 0A</v>
          </cell>
          <cell r="E3371" t="str">
            <v>SW60</v>
          </cell>
          <cell r="F3371">
            <v>620</v>
          </cell>
        </row>
        <row r="3372">
          <cell r="B3372" t="str">
            <v>MUS2061</v>
          </cell>
          <cell r="C3372" t="str">
            <v>111/715/000</v>
          </cell>
          <cell r="D3372" t="str">
            <v>MA444 0A</v>
          </cell>
          <cell r="E3372" t="str">
            <v>SW60</v>
          </cell>
          <cell r="F3372">
            <v>682</v>
          </cell>
        </row>
        <row r="3373">
          <cell r="B3373" t="str">
            <v>MUS2061</v>
          </cell>
          <cell r="C3373" t="str">
            <v>111/715/000</v>
          </cell>
          <cell r="D3373" t="str">
            <v>MA444 0A</v>
          </cell>
          <cell r="E3373" t="str">
            <v>SW60</v>
          </cell>
          <cell r="F3373">
            <v>682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7.xml><?xml version="1.0" encoding="utf-8"?>
<externalLink xmlns="http://schemas.openxmlformats.org/spreadsheetml/2006/main">
  <externalBook xmlns:r="http://schemas.openxmlformats.org/officeDocument/2006/relationships" r:id="rId1">
    <sheetNames>
      <sheetName val="Basis"/>
      <sheetName val="list"/>
      <sheetName val="Summary"/>
      <sheetName val="WIP-YRN"/>
      <sheetName val="Grmt Ord"/>
    </sheetNames>
    <sheetDataSet>
      <sheetData sheetId="0" refreshError="1">
        <row r="78">
          <cell r="B78">
            <v>50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8.xml><?xml version="1.0" encoding="utf-8"?>
<externalLink xmlns="http://schemas.openxmlformats.org/spreadsheetml/2006/main">
  <externalBook xmlns:r="http://schemas.openxmlformats.org/officeDocument/2006/relationships" r:id="rId1">
    <sheetNames>
      <sheetName val="Sumry"/>
      <sheetName val="DY1"/>
      <sheetName val="Sheet3"/>
      <sheetName val="Dy"/>
      <sheetName val="Fin"/>
      <sheetName val="GWP-PD"/>
      <sheetName val="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">
          <cell r="D3" t="str">
            <v>Chemical Name</v>
          </cell>
          <cell r="E3" t="str">
            <v>Rates</v>
          </cell>
        </row>
        <row r="4">
          <cell r="D4" t="str">
            <v>ACETIC ACID</v>
          </cell>
          <cell r="E4">
            <v>66</v>
          </cell>
        </row>
        <row r="5">
          <cell r="D5" t="str">
            <v>ACID CITRIC</v>
          </cell>
          <cell r="E5">
            <v>51</v>
          </cell>
        </row>
        <row r="6">
          <cell r="D6" t="str">
            <v>ADASIL ME</v>
          </cell>
          <cell r="E6">
            <v>210</v>
          </cell>
        </row>
        <row r="7">
          <cell r="D7" t="str">
            <v>ALUMINIUM SILICATE</v>
          </cell>
          <cell r="E7">
            <v>11.64</v>
          </cell>
        </row>
        <row r="8">
          <cell r="D8" t="str">
            <v>AMMONIA BUFFER SOLUTION P-4</v>
          </cell>
          <cell r="E8">
            <v>900</v>
          </cell>
        </row>
        <row r="9">
          <cell r="D9" t="str">
            <v>ANTI STAIN SP</v>
          </cell>
          <cell r="E9">
            <v>92</v>
          </cell>
        </row>
        <row r="10">
          <cell r="D10" t="str">
            <v>AQUAZYM 240ML</v>
          </cell>
          <cell r="E10">
            <v>153.321</v>
          </cell>
        </row>
        <row r="11">
          <cell r="D11" t="str">
            <v>AQUAZYME XTL (NOVOZYME DESIZER)</v>
          </cell>
          <cell r="E11">
            <v>170.26</v>
          </cell>
        </row>
        <row r="12">
          <cell r="D12" t="str">
            <v>ARRISTAN BINDER RE</v>
          </cell>
          <cell r="E12">
            <v>622.50467777777783</v>
          </cell>
        </row>
        <row r="13">
          <cell r="D13" t="str">
            <v>BACTASOL CA</v>
          </cell>
          <cell r="E13">
            <v>242</v>
          </cell>
        </row>
        <row r="14">
          <cell r="D14" t="str">
            <v>BASOSOFT EUK (BASF)</v>
          </cell>
          <cell r="E14">
            <v>65</v>
          </cell>
        </row>
        <row r="15">
          <cell r="D15" t="str">
            <v>BELFASiN 44</v>
          </cell>
          <cell r="E15">
            <v>56</v>
          </cell>
        </row>
        <row r="16">
          <cell r="D16" t="str">
            <v>BELSOFT P200</v>
          </cell>
          <cell r="E16">
            <v>58</v>
          </cell>
        </row>
        <row r="17">
          <cell r="D17" t="str">
            <v>BIASOL RAF (COLORANTI)</v>
          </cell>
          <cell r="E17">
            <v>149.75</v>
          </cell>
        </row>
        <row r="18">
          <cell r="D18" t="str">
            <v>BIALEVEL DW LIQUID (COLORANTI)</v>
          </cell>
          <cell r="E18">
            <v>122.184</v>
          </cell>
        </row>
        <row r="19">
          <cell r="D19" t="str">
            <v>BLUE VAT B-LIQUID</v>
          </cell>
          <cell r="E19">
            <v>541.63400000000001</v>
          </cell>
        </row>
        <row r="20">
          <cell r="D20" t="str">
            <v>CASSULFON BLUE C-B</v>
          </cell>
          <cell r="E20">
            <v>227.54300000000001</v>
          </cell>
        </row>
        <row r="21">
          <cell r="D21" t="str">
            <v>CASSULFON BROWN C-RB</v>
          </cell>
          <cell r="E21">
            <v>140.5567843092231</v>
          </cell>
        </row>
        <row r="22">
          <cell r="D22" t="str">
            <v>CASSULFON DARK BROWN RB</v>
          </cell>
          <cell r="E22">
            <v>414.64251371220814</v>
          </cell>
        </row>
        <row r="23">
          <cell r="D23" t="str">
            <v>CASSULFON OLIVE BBN</v>
          </cell>
          <cell r="E23">
            <v>235.04900000000001</v>
          </cell>
        </row>
        <row r="24">
          <cell r="D24" t="str">
            <v>CASSULFON ORANGE BROWN RR</v>
          </cell>
          <cell r="E24">
            <v>235.04900000000001</v>
          </cell>
        </row>
        <row r="25">
          <cell r="D25" t="str">
            <v>CASSULFON RED 2G</v>
          </cell>
          <cell r="E25">
            <v>406.06</v>
          </cell>
        </row>
        <row r="26">
          <cell r="D26" t="str">
            <v>CASSULFON YELLOW GT 200</v>
          </cell>
          <cell r="E26">
            <v>66.573750000000004</v>
          </cell>
        </row>
        <row r="27">
          <cell r="D27" t="str">
            <v>CAUSTIC SODA / NaOH</v>
          </cell>
          <cell r="E27">
            <v>10</v>
          </cell>
        </row>
        <row r="28">
          <cell r="D28" t="str">
            <v>CHEMSILICONE S-250</v>
          </cell>
          <cell r="E28">
            <v>250</v>
          </cell>
        </row>
        <row r="29">
          <cell r="D29" t="str">
            <v>COTTOCLARINE-KD</v>
          </cell>
          <cell r="E29">
            <v>142.71100000000001</v>
          </cell>
        </row>
        <row r="30">
          <cell r="D30" t="str">
            <v>DENILITE ( Nova Nordisk)</v>
          </cell>
          <cell r="E30">
            <v>577.91200000000003</v>
          </cell>
        </row>
        <row r="31">
          <cell r="D31" t="str">
            <v>DENIMAX BT</v>
          </cell>
          <cell r="E31">
            <v>508.40100000000001</v>
          </cell>
        </row>
        <row r="32">
          <cell r="D32" t="str">
            <v>DENY KEM CG3</v>
          </cell>
          <cell r="E32">
            <v>525.09</v>
          </cell>
        </row>
        <row r="33">
          <cell r="D33" t="str">
            <v>DENYKEM GREY- I NE  (DIRTY STONE)</v>
          </cell>
          <cell r="E33">
            <v>417.048</v>
          </cell>
        </row>
        <row r="34">
          <cell r="D34" t="str">
            <v>DESIZER JRL-40</v>
          </cell>
          <cell r="E34">
            <v>175</v>
          </cell>
        </row>
        <row r="35">
          <cell r="D35" t="str">
            <v>DIRESUL BROWN RDT-GN LIQUID</v>
          </cell>
          <cell r="E35">
            <v>139.988</v>
          </cell>
        </row>
        <row r="36">
          <cell r="D36" t="str">
            <v>DIRESUL BROWN RDT-GFL LIQUID</v>
          </cell>
          <cell r="E36">
            <v>215</v>
          </cell>
        </row>
        <row r="37">
          <cell r="D37" t="str">
            <v>DIRESUL BROWN RDT-GS LIQUID 150</v>
          </cell>
          <cell r="E37">
            <v>251</v>
          </cell>
        </row>
        <row r="38">
          <cell r="D38" t="str">
            <v>DIRESUL GREEN RDT-N LIQUID</v>
          </cell>
          <cell r="E38">
            <v>295</v>
          </cell>
        </row>
        <row r="39">
          <cell r="D39" t="str">
            <v>DIRESUL NAVY RDT-GF LIQUID</v>
          </cell>
          <cell r="E39">
            <v>340</v>
          </cell>
        </row>
        <row r="40">
          <cell r="D40" t="str">
            <v>DIRESUL OLIVE YELLOW Y-LIQUID</v>
          </cell>
          <cell r="E40">
            <v>205.06899999999999</v>
          </cell>
        </row>
        <row r="41">
          <cell r="D41" t="str">
            <v>DIRESUL OLIVE RDT-B LIQUID 150</v>
          </cell>
          <cell r="E41">
            <v>263</v>
          </cell>
        </row>
        <row r="42">
          <cell r="D42" t="str">
            <v>DIRESUL YELLOW Y-LIQUID</v>
          </cell>
          <cell r="E42">
            <v>417.94</v>
          </cell>
        </row>
        <row r="43">
          <cell r="D43" t="str">
            <v>DIRESUL ORANGE RDT-GR LIQUID</v>
          </cell>
          <cell r="E43">
            <v>229</v>
          </cell>
        </row>
        <row r="44">
          <cell r="D44" t="str">
            <v>DIRESUL YELLOW RDT-E LIQUID</v>
          </cell>
          <cell r="E44">
            <v>179.697</v>
          </cell>
        </row>
        <row r="45">
          <cell r="D45" t="str">
            <v>DISPERSER MDS</v>
          </cell>
          <cell r="E45">
            <v>119.098</v>
          </cell>
        </row>
        <row r="46">
          <cell r="D46" t="str">
            <v>DIZYME III</v>
          </cell>
          <cell r="E46">
            <v>763.55799999999999</v>
          </cell>
        </row>
        <row r="47">
          <cell r="D47" t="str">
            <v>DIZYME V</v>
          </cell>
          <cell r="E47">
            <v>568.72799999999995</v>
          </cell>
        </row>
        <row r="48">
          <cell r="D48" t="str">
            <v>FIXANOL PN D</v>
          </cell>
          <cell r="E48">
            <v>77</v>
          </cell>
        </row>
        <row r="49">
          <cell r="D49" t="str">
            <v>FIXER - D UNIVERSAL</v>
          </cell>
          <cell r="E49">
            <v>45.82</v>
          </cell>
        </row>
        <row r="50">
          <cell r="D50" t="str">
            <v>FORMIC ACID</v>
          </cell>
          <cell r="E50">
            <v>52</v>
          </cell>
        </row>
        <row r="51">
          <cell r="D51" t="str">
            <v>FORYL CP</v>
          </cell>
          <cell r="E51">
            <v>82</v>
          </cell>
        </row>
        <row r="52">
          <cell r="D52" t="str">
            <v>FORYLASE BTO</v>
          </cell>
          <cell r="E52">
            <v>397.8966666666667</v>
          </cell>
        </row>
        <row r="53">
          <cell r="D53" t="str">
            <v>FLORANIT 4028 (COGNIS)</v>
          </cell>
          <cell r="E53">
            <v>160</v>
          </cell>
        </row>
        <row r="54">
          <cell r="D54" t="str">
            <v>GISSAPAL 1517</v>
          </cell>
          <cell r="E54">
            <v>156.79305555555555</v>
          </cell>
        </row>
        <row r="55">
          <cell r="D55" t="str">
            <v>HISOFT CS</v>
          </cell>
          <cell r="E55">
            <v>58</v>
          </cell>
        </row>
        <row r="56">
          <cell r="D56" t="str">
            <v>HISOFT ME</v>
          </cell>
          <cell r="E56">
            <v>190</v>
          </cell>
        </row>
        <row r="57">
          <cell r="D57" t="str">
            <v>Hydrogen Per Oxide/H2O2</v>
          </cell>
          <cell r="E57">
            <v>27.66</v>
          </cell>
        </row>
        <row r="58">
          <cell r="D58" t="str">
            <v>HYDROSULPHITE 90% (CHINA)</v>
          </cell>
          <cell r="E58">
            <v>43.180999999999997</v>
          </cell>
        </row>
        <row r="59">
          <cell r="D59" t="str">
            <v>Indigo BS Granular Gabrian</v>
          </cell>
          <cell r="E59">
            <v>385.77699999999993</v>
          </cell>
        </row>
        <row r="60">
          <cell r="D60" t="str">
            <v>INDIGO GRANULAR BASF</v>
          </cell>
          <cell r="E60">
            <v>488.91399999999999</v>
          </cell>
        </row>
        <row r="61">
          <cell r="D61" t="str">
            <v>INDIGO GRANULAR CIBA</v>
          </cell>
          <cell r="E61">
            <v>306.36397727272725</v>
          </cell>
        </row>
        <row r="62">
          <cell r="D62" t="str">
            <v>INDIGO GRANULAR (DYE STAR)</v>
          </cell>
          <cell r="E62">
            <v>500.61900000000003</v>
          </cell>
        </row>
        <row r="63">
          <cell r="D63" t="str">
            <v>INDIGO POWDER CLARIANT</v>
          </cell>
          <cell r="E63">
            <v>267.79464285714283</v>
          </cell>
        </row>
        <row r="64">
          <cell r="D64" t="str">
            <v>INDIGO POWDER WONDERFUL</v>
          </cell>
          <cell r="E64">
            <v>386.94349999999997</v>
          </cell>
        </row>
        <row r="65">
          <cell r="D65" t="str">
            <v>INDIGO SMART PLUS / GOLD</v>
          </cell>
          <cell r="E65">
            <v>373.96083333333331</v>
          </cell>
        </row>
        <row r="66">
          <cell r="D66" t="str">
            <v>INNOLUBE WRB</v>
          </cell>
          <cell r="E66">
            <v>160</v>
          </cell>
        </row>
        <row r="67">
          <cell r="D67" t="str">
            <v>KIERALON A</v>
          </cell>
          <cell r="E67">
            <v>63</v>
          </cell>
        </row>
        <row r="68">
          <cell r="D68" t="str">
            <v>LENETOL EHDS</v>
          </cell>
          <cell r="E68">
            <v>68</v>
          </cell>
        </row>
        <row r="69">
          <cell r="D69" t="str">
            <v>LEUCOPHOR A</v>
          </cell>
          <cell r="E69">
            <v>379</v>
          </cell>
        </row>
        <row r="70">
          <cell r="D70" t="str">
            <v>MAGNASOFT-NEU</v>
          </cell>
          <cell r="E70">
            <v>177.7826</v>
          </cell>
        </row>
        <row r="71">
          <cell r="D71" t="str">
            <v>MASTERLUBE F.R.P</v>
          </cell>
          <cell r="E71">
            <v>124.45099999999999</v>
          </cell>
        </row>
        <row r="72">
          <cell r="D72" t="str">
            <v>MELAX AA-104 SYNTHETIC SOFTENER</v>
          </cell>
          <cell r="E72">
            <v>133.303</v>
          </cell>
        </row>
        <row r="73">
          <cell r="D73" t="str">
            <v>MERCEROL-R LIQUID</v>
          </cell>
          <cell r="E73">
            <v>175.20939999999999</v>
          </cell>
        </row>
        <row r="74">
          <cell r="D74" t="str">
            <v>Metaxil MA ICI</v>
          </cell>
          <cell r="E74">
            <v>138</v>
          </cell>
        </row>
        <row r="75">
          <cell r="D75" t="str">
            <v>Metaxil DN-VL ICI</v>
          </cell>
          <cell r="E75">
            <v>96</v>
          </cell>
        </row>
        <row r="76">
          <cell r="D76" t="str">
            <v>Methyle 1 Pyrolidinone-2 Practical R 056-09</v>
          </cell>
          <cell r="E76">
            <v>3251.8739999999998</v>
          </cell>
        </row>
        <row r="77">
          <cell r="D77" t="str">
            <v>PERI SOFT TSJ</v>
          </cell>
          <cell r="E77">
            <v>275</v>
          </cell>
        </row>
        <row r="78">
          <cell r="D78" t="str">
            <v>POLYSIL-ME</v>
          </cell>
          <cell r="E78">
            <v>230</v>
          </cell>
        </row>
        <row r="79">
          <cell r="D79" t="str">
            <v>POLYSOFT X.F.E</v>
          </cell>
          <cell r="E79">
            <v>377.36799999999999</v>
          </cell>
        </row>
        <row r="80">
          <cell r="D80" t="str">
            <v>POLYSOFT XCL</v>
          </cell>
          <cell r="E80">
            <v>70.093999999999994</v>
          </cell>
        </row>
        <row r="81">
          <cell r="D81" t="str">
            <v>POTASSIUM PER MAGNATE</v>
          </cell>
          <cell r="E81">
            <v>333.74</v>
          </cell>
        </row>
        <row r="82">
          <cell r="D82" t="str">
            <v>PRETEX E-IF</v>
          </cell>
          <cell r="E82">
            <v>487.87777777777779</v>
          </cell>
        </row>
        <row r="83">
          <cell r="D83" t="str">
            <v>PRIMASOL NF (BASF)</v>
          </cell>
          <cell r="E83">
            <v>200</v>
          </cell>
        </row>
        <row r="84">
          <cell r="D84" t="str">
            <v>PRODUCT TTF</v>
          </cell>
          <cell r="E84">
            <v>195.375</v>
          </cell>
        </row>
        <row r="85">
          <cell r="D85" t="str">
            <v>REACTIVE BLACK DYE N.G.R</v>
          </cell>
          <cell r="E85">
            <v>414.83699999999999</v>
          </cell>
        </row>
        <row r="86">
          <cell r="D86" t="str">
            <v>REACTIVE YELLOW GR 150%</v>
          </cell>
          <cell r="E86">
            <v>1324.8030000000001</v>
          </cell>
        </row>
        <row r="87">
          <cell r="D87" t="str">
            <v>REDUCER-RDT</v>
          </cell>
          <cell r="E87">
            <v>70</v>
          </cell>
        </row>
        <row r="88">
          <cell r="D88" t="str">
            <v>ROTTA AMYLASE 188</v>
          </cell>
          <cell r="E88">
            <v>130</v>
          </cell>
        </row>
        <row r="89">
          <cell r="D89" t="str">
            <v>ROTTA FIX 1545</v>
          </cell>
          <cell r="E89">
            <v>359.65694444444443</v>
          </cell>
        </row>
        <row r="90">
          <cell r="D90" t="str">
            <v>SANDOSUL NAVY RDT GF LIQUID</v>
          </cell>
          <cell r="E90">
            <v>114</v>
          </cell>
        </row>
        <row r="91">
          <cell r="D91" t="str">
            <v>SECURAN-540</v>
          </cell>
          <cell r="E91">
            <v>110.59748528894029</v>
          </cell>
        </row>
        <row r="92">
          <cell r="D92" t="str">
            <v>SEQUEST P.A</v>
          </cell>
          <cell r="E92">
            <v>190.22</v>
          </cell>
        </row>
        <row r="93">
          <cell r="D93" t="str">
            <v>SETAMOL -BL</v>
          </cell>
          <cell r="E93">
            <v>95</v>
          </cell>
        </row>
        <row r="94">
          <cell r="D94" t="str">
            <v>SILIGEN AFN</v>
          </cell>
          <cell r="E94">
            <v>69.2</v>
          </cell>
        </row>
        <row r="95">
          <cell r="D95" t="str">
            <v>SIRUES BLACK VSF</v>
          </cell>
          <cell r="E95">
            <v>377.08800000000002</v>
          </cell>
        </row>
        <row r="96">
          <cell r="D96" t="str">
            <v>SODA ASH</v>
          </cell>
          <cell r="E96">
            <v>18.25</v>
          </cell>
        </row>
        <row r="97">
          <cell r="D97" t="str">
            <v>SODIUM BI-CORBONATE</v>
          </cell>
          <cell r="E97">
            <v>14.791700000000001</v>
          </cell>
        </row>
        <row r="98">
          <cell r="D98" t="str">
            <v>SODIUM CHLORIDE/SALT</v>
          </cell>
          <cell r="E98">
            <v>0.98</v>
          </cell>
        </row>
        <row r="99">
          <cell r="D99" t="str">
            <v>SODIUM HYPOCHLORITE/LIQUID BLEACH/NaOCL</v>
          </cell>
          <cell r="E99">
            <v>8.5</v>
          </cell>
        </row>
        <row r="100">
          <cell r="D100" t="str">
            <v>SODIUM META BI-SULPHITE</v>
          </cell>
          <cell r="E100">
            <v>41</v>
          </cell>
        </row>
        <row r="101">
          <cell r="D101" t="str">
            <v>SODIUM PER SULPHATE (NA2SO4) / BEISOL DO</v>
          </cell>
          <cell r="E101">
            <v>165</v>
          </cell>
        </row>
        <row r="102">
          <cell r="D102" t="str">
            <v>SODIUM SULPHIDE (FLAKES)</v>
          </cell>
          <cell r="E102">
            <v>38</v>
          </cell>
        </row>
        <row r="103">
          <cell r="D103" t="str">
            <v>INDOSOL (SOLAR) BLACK G</v>
          </cell>
          <cell r="E103">
            <v>370</v>
          </cell>
        </row>
        <row r="104">
          <cell r="D104" t="str">
            <v>INDOSOL (SOLAR) BLACK NF</v>
          </cell>
          <cell r="E104">
            <v>436</v>
          </cell>
        </row>
        <row r="105">
          <cell r="D105" t="str">
            <v>INDOSOL (SOLAR) BRILLIANT BLUE A</v>
          </cell>
          <cell r="E105">
            <v>725</v>
          </cell>
        </row>
        <row r="106">
          <cell r="D106" t="str">
            <v>INDOSOL (SOLAR) BRILLIANT RED BA</v>
          </cell>
          <cell r="E106">
            <v>482</v>
          </cell>
        </row>
        <row r="107">
          <cell r="D107" t="str">
            <v>INDOSOL (SOLAR) BROWN RBL</v>
          </cell>
          <cell r="E107">
            <v>462</v>
          </cell>
        </row>
        <row r="108">
          <cell r="D108" t="str">
            <v>INDOSOL (SOLAR) GOLDEN YELLOW -R</v>
          </cell>
          <cell r="E108">
            <v>649</v>
          </cell>
        </row>
        <row r="109">
          <cell r="D109" t="str">
            <v>INDOSOL (SOLAR) VIOLET 3 B</v>
          </cell>
          <cell r="E109">
            <v>363</v>
          </cell>
        </row>
        <row r="110">
          <cell r="D110" t="str">
            <v>SOLO PHENYL BROWN AGL</v>
          </cell>
          <cell r="E110">
            <v>1536.1279999999999</v>
          </cell>
        </row>
        <row r="111">
          <cell r="D111" t="str">
            <v>STARCH MAIZ</v>
          </cell>
          <cell r="E111">
            <v>22.1</v>
          </cell>
        </row>
        <row r="112">
          <cell r="D112" t="str">
            <v>STONE PUMIC</v>
          </cell>
          <cell r="E112">
            <v>10.271000000000001</v>
          </cell>
        </row>
        <row r="113">
          <cell r="D113" t="str">
            <v>SULPHER BLACK 4G (SANDOZAL BLACK) LOCAL</v>
          </cell>
          <cell r="E113">
            <v>126</v>
          </cell>
        </row>
        <row r="114">
          <cell r="D114" t="str">
            <v>SULPHER BLACK POWDER BR-200% 522</v>
          </cell>
          <cell r="E114">
            <v>76</v>
          </cell>
        </row>
        <row r="115">
          <cell r="D115" t="str">
            <v>SULPHER BLUE POWDER 200%</v>
          </cell>
          <cell r="E115">
            <v>155.44</v>
          </cell>
        </row>
        <row r="116">
          <cell r="D116" t="str">
            <v>SULPHER DARK BROWN POWDER</v>
          </cell>
          <cell r="E116">
            <v>157.38999999999999</v>
          </cell>
        </row>
        <row r="117">
          <cell r="D117" t="str">
            <v>SULPHER YELLOW BROWN POWDER 5G</v>
          </cell>
          <cell r="E117">
            <v>143.47829999999999</v>
          </cell>
        </row>
        <row r="118">
          <cell r="D118" t="str">
            <v>SUPER SOFT-3S</v>
          </cell>
          <cell r="E118">
            <v>205</v>
          </cell>
        </row>
        <row r="119">
          <cell r="D119" t="str">
            <v>SUPER SOFT NI-3</v>
          </cell>
          <cell r="E119">
            <v>55</v>
          </cell>
        </row>
        <row r="120">
          <cell r="D120" t="str">
            <v>DENYKEM ULTILMA 100 LV</v>
          </cell>
          <cell r="E120">
            <v>674.05989999999997</v>
          </cell>
        </row>
        <row r="121">
          <cell r="D121" t="str">
            <v>UNISIL-SP</v>
          </cell>
          <cell r="E121">
            <v>225</v>
          </cell>
        </row>
        <row r="122">
          <cell r="D122" t="str">
            <v>UNITACK CTR</v>
          </cell>
          <cell r="E122">
            <v>54</v>
          </cell>
        </row>
        <row r="123">
          <cell r="D123" t="str">
            <v>WETTER-WK</v>
          </cell>
          <cell r="E123">
            <v>114</v>
          </cell>
        </row>
        <row r="124">
          <cell r="D124" t="str">
            <v>BELFACIN P615</v>
          </cell>
          <cell r="E124">
            <v>52.5</v>
          </cell>
        </row>
        <row r="125">
          <cell r="D125" t="str">
            <v>BUFFER 65</v>
          </cell>
          <cell r="E125">
            <v>94</v>
          </cell>
        </row>
        <row r="126">
          <cell r="D126" t="str">
            <v>CALCIUM HYPOCHLORITE / BLEACHING POWDER</v>
          </cell>
          <cell r="E126">
            <v>15.217000000000001</v>
          </cell>
        </row>
        <row r="127">
          <cell r="D127" t="str">
            <v>CIRASOFT CPS</v>
          </cell>
          <cell r="E127">
            <v>85</v>
          </cell>
        </row>
        <row r="128">
          <cell r="D128" t="str">
            <v>DENZYME 240</v>
          </cell>
          <cell r="E128">
            <v>128.00700000000001</v>
          </cell>
        </row>
        <row r="129">
          <cell r="D129" t="str">
            <v>LISSAPOL NDC</v>
          </cell>
          <cell r="E129">
            <v>110</v>
          </cell>
        </row>
        <row r="130">
          <cell r="D130" t="str">
            <v>NARVANASE LT</v>
          </cell>
          <cell r="E130">
            <v>33</v>
          </cell>
        </row>
        <row r="131">
          <cell r="D131" t="str">
            <v>SAND PAPER # 0</v>
          </cell>
          <cell r="E131">
            <v>5.5</v>
          </cell>
        </row>
        <row r="132">
          <cell r="D132" t="str">
            <v>SAND PAPER # 2</v>
          </cell>
          <cell r="E132">
            <v>6.5</v>
          </cell>
        </row>
        <row r="133">
          <cell r="D133" t="str">
            <v>SODIFIED B</v>
          </cell>
          <cell r="E133">
            <v>0</v>
          </cell>
        </row>
        <row r="134">
          <cell r="D134" t="str">
            <v>Steblizer SOF (OD11)</v>
          </cell>
        </row>
        <row r="135">
          <cell r="D135" t="str">
            <v>Water</v>
          </cell>
          <cell r="E135">
            <v>0</v>
          </cell>
        </row>
        <row r="136">
          <cell r="D136" t="str">
            <v>DIRESUL BLUE BLACK RDT</v>
          </cell>
          <cell r="E136">
            <v>360</v>
          </cell>
        </row>
        <row r="137">
          <cell r="D137" t="str">
            <v>REDUCER- S50</v>
          </cell>
          <cell r="E137">
            <v>0</v>
          </cell>
        </row>
      </sheetData>
    </sheetDataSet>
  </externalBook>
</externalLink>
</file>

<file path=xl/externalLinks/externalLink79.xml><?xml version="1.0" encoding="utf-8"?>
<externalLink xmlns="http://schemas.openxmlformats.org/spreadsheetml/2006/main">
  <externalBook xmlns:r="http://schemas.openxmlformats.org/officeDocument/2006/relationships" r:id="rId1">
    <sheetNames>
      <sheetName val="Smry (2)"/>
      <sheetName val="Smry"/>
      <sheetName val="Dying"/>
      <sheetName val="Dy1"/>
      <sheetName val="Dy"/>
      <sheetName val="D Std"/>
      <sheetName val="Rates"/>
      <sheetName val="Finishing"/>
      <sheetName val="Fng"/>
      <sheetName val="Fng1"/>
      <sheetName val="F Std"/>
      <sheetName val="Basis"/>
      <sheetName val="Smry_(2)"/>
      <sheetName val="D_Std"/>
      <sheetName val="F_Std"/>
      <sheetName val="lc921471"/>
      <sheetName val="WCCR Yr2003-04"/>
      <sheetName val="Mst"/>
      <sheetName val="Smry_(2)1"/>
      <sheetName val="D_Std1"/>
      <sheetName val="F_St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">
          <cell r="C3">
            <v>43.5</v>
          </cell>
        </row>
        <row r="4">
          <cell r="C4">
            <v>195</v>
          </cell>
        </row>
        <row r="5">
          <cell r="C5">
            <v>167</v>
          </cell>
        </row>
        <row r="6">
          <cell r="C6">
            <v>524.27499999999998</v>
          </cell>
        </row>
        <row r="7">
          <cell r="C7">
            <v>242</v>
          </cell>
        </row>
        <row r="8">
          <cell r="C8">
            <v>52.5</v>
          </cell>
        </row>
        <row r="9">
          <cell r="C9">
            <v>52.5</v>
          </cell>
        </row>
        <row r="10">
          <cell r="C10">
            <v>54</v>
          </cell>
        </row>
        <row r="11">
          <cell r="C11">
            <v>335</v>
          </cell>
        </row>
        <row r="12">
          <cell r="C12">
            <v>657</v>
          </cell>
        </row>
        <row r="13">
          <cell r="C13">
            <v>419</v>
          </cell>
        </row>
        <row r="14">
          <cell r="C14">
            <v>93.73</v>
          </cell>
        </row>
        <row r="15">
          <cell r="C15">
            <v>13.913</v>
          </cell>
        </row>
        <row r="16">
          <cell r="C16">
            <v>9</v>
          </cell>
        </row>
        <row r="17">
          <cell r="C17">
            <v>235.04900000000001</v>
          </cell>
        </row>
        <row r="18">
          <cell r="C18">
            <v>235.04900000000001</v>
          </cell>
        </row>
        <row r="19">
          <cell r="C19">
            <v>127.48399999999999</v>
          </cell>
        </row>
        <row r="20">
          <cell r="C20">
            <v>485.83</v>
          </cell>
        </row>
        <row r="21">
          <cell r="C21">
            <v>235.04900000000001</v>
          </cell>
        </row>
        <row r="22">
          <cell r="C22">
            <v>85</v>
          </cell>
        </row>
        <row r="23">
          <cell r="C23">
            <v>141.04419999999999</v>
          </cell>
        </row>
        <row r="24">
          <cell r="C24">
            <v>1078.5999999999999</v>
          </cell>
        </row>
        <row r="25">
          <cell r="C25">
            <v>550.87</v>
          </cell>
        </row>
        <row r="26">
          <cell r="C26">
            <v>525.09</v>
          </cell>
        </row>
        <row r="27">
          <cell r="C27">
            <v>338.95859999999999</v>
          </cell>
        </row>
        <row r="28">
          <cell r="C28">
            <v>128.00700000000001</v>
          </cell>
        </row>
        <row r="29">
          <cell r="C29">
            <v>253</v>
          </cell>
        </row>
        <row r="30">
          <cell r="C30">
            <v>401.86</v>
          </cell>
        </row>
        <row r="31">
          <cell r="C31">
            <v>179.66</v>
          </cell>
        </row>
        <row r="32">
          <cell r="C32">
            <v>489.65</v>
          </cell>
        </row>
        <row r="33">
          <cell r="C33">
            <v>77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REPORT"/>
      <sheetName val="B-Sheet"/>
      <sheetName val="PL"/>
      <sheetName val="C-FLOW"/>
      <sheetName val="Equity"/>
      <sheetName val="Notes"/>
      <sheetName val="segmentwise resul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80.xml><?xml version="1.0" encoding="utf-8"?>
<externalLink xmlns="http://schemas.openxmlformats.org/spreadsheetml/2006/main">
  <externalBook xmlns:r="http://schemas.openxmlformats.org/officeDocument/2006/relationships" r:id="rId1">
    <sheetNames>
      <sheetName val="SODO"/>
      <sheetName val="list"/>
    </sheetNames>
    <sheetDataSet>
      <sheetData sheetId="0" refreshError="1"/>
      <sheetData sheetId="1" refreshError="1"/>
    </sheetDataSet>
  </externalBook>
</externalLink>
</file>

<file path=xl/externalLinks/externalLink81.xml><?xml version="1.0" encoding="utf-8"?>
<externalLink xmlns="http://schemas.openxmlformats.org/spreadsheetml/2006/main">
  <externalBook xmlns:r="http://schemas.openxmlformats.org/officeDocument/2006/relationships" r:id="rId1">
    <sheetNames>
      <sheetName val="K"/>
      <sheetName val="K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82.xml><?xml version="1.0" encoding="utf-8"?>
<externalLink xmlns="http://schemas.openxmlformats.org/spreadsheetml/2006/main">
  <externalBook xmlns:r="http://schemas.openxmlformats.org/officeDocument/2006/relationships" r:id="rId1">
    <sheetNames>
      <sheetName val="FA Deletions"/>
      <sheetName val="Macro1"/>
    </sheetNames>
    <sheetDataSet>
      <sheetData sheetId="0"/>
      <sheetData sheetId="1" refreshError="1"/>
    </sheetDataSet>
  </externalBook>
</externalLink>
</file>

<file path=xl/externalLinks/externalLink83.xml><?xml version="1.0" encoding="utf-8"?>
<externalLink xmlns="http://schemas.openxmlformats.org/spreadsheetml/2006/main">
  <externalBook xmlns:r="http://schemas.openxmlformats.org/officeDocument/2006/relationships" r:id="rId1">
    <sheetNames>
      <sheetName val="PPC-ORD DTL"/>
      <sheetName val="Spg_Prod"/>
      <sheetName val="BW"/>
      <sheetName val="S8"/>
      <sheetName val="B8"/>
      <sheetName val="S7"/>
      <sheetName val="B7"/>
      <sheetName val="S6"/>
      <sheetName val="B6"/>
      <sheetName val="S5"/>
      <sheetName val="B5"/>
      <sheetName val="S4"/>
      <sheetName val="B4"/>
      <sheetName val="S3"/>
      <sheetName val="B3"/>
      <sheetName val="S2"/>
      <sheetName val="B2"/>
      <sheetName val="S1"/>
      <sheetName val="B1"/>
      <sheetName val="B31"/>
    </sheetNames>
    <sheetDataSet>
      <sheetData sheetId="0">
        <row r="4">
          <cell r="B4" t="str">
            <v>5698P</v>
          </cell>
          <cell r="C4" t="str">
            <v>A1-1013</v>
          </cell>
          <cell r="D4" t="str">
            <v>PPC/07/328</v>
          </cell>
        </row>
        <row r="5">
          <cell r="B5">
            <v>5699</v>
          </cell>
          <cell r="C5" t="str">
            <v>A1-1013</v>
          </cell>
          <cell r="D5" t="str">
            <v>PPC/07/328</v>
          </cell>
        </row>
        <row r="6">
          <cell r="B6">
            <v>5700</v>
          </cell>
          <cell r="C6" t="str">
            <v>A1-1013</v>
          </cell>
          <cell r="D6" t="str">
            <v>PPC/07/328</v>
          </cell>
        </row>
        <row r="7">
          <cell r="B7">
            <v>5701</v>
          </cell>
          <cell r="C7" t="str">
            <v>A1-1013</v>
          </cell>
          <cell r="D7" t="str">
            <v>PPC/07/328</v>
          </cell>
        </row>
        <row r="8">
          <cell r="B8">
            <v>5702</v>
          </cell>
          <cell r="C8" t="str">
            <v>A1-1013</v>
          </cell>
          <cell r="D8" t="str">
            <v>PPC/07/328</v>
          </cell>
        </row>
        <row r="9">
          <cell r="B9">
            <v>5703</v>
          </cell>
          <cell r="C9" t="str">
            <v>A1-1013</v>
          </cell>
          <cell r="D9" t="str">
            <v>PPC/07/328</v>
          </cell>
        </row>
        <row r="10">
          <cell r="B10">
            <v>5704</v>
          </cell>
          <cell r="C10" t="str">
            <v>A1-1013</v>
          </cell>
          <cell r="D10" t="str">
            <v>PPC/07/328</v>
          </cell>
        </row>
        <row r="11">
          <cell r="B11">
            <v>5705</v>
          </cell>
          <cell r="C11" t="str">
            <v>A1-1013</v>
          </cell>
          <cell r="D11" t="str">
            <v>PPC/07/328</v>
          </cell>
        </row>
        <row r="12">
          <cell r="B12">
            <v>5706</v>
          </cell>
          <cell r="C12" t="str">
            <v>A1-1013</v>
          </cell>
          <cell r="D12" t="str">
            <v>PPC/07/328</v>
          </cell>
        </row>
        <row r="13">
          <cell r="B13" t="str">
            <v>5707P</v>
          </cell>
          <cell r="C13" t="str">
            <v>J4-1002</v>
          </cell>
          <cell r="D13" t="str">
            <v>PPC/08/329</v>
          </cell>
        </row>
        <row r="14">
          <cell r="B14">
            <v>5709</v>
          </cell>
          <cell r="C14" t="str">
            <v>J4-1002</v>
          </cell>
          <cell r="D14" t="str">
            <v>PPC/08/329</v>
          </cell>
        </row>
        <row r="15">
          <cell r="B15">
            <v>5710</v>
          </cell>
          <cell r="C15" t="str">
            <v>J4-1002</v>
          </cell>
          <cell r="D15" t="str">
            <v>PPC/08/329</v>
          </cell>
        </row>
        <row r="16">
          <cell r="B16">
            <v>5711</v>
          </cell>
          <cell r="C16" t="str">
            <v>J4-1002</v>
          </cell>
          <cell r="D16" t="str">
            <v>PPC/08/329</v>
          </cell>
        </row>
        <row r="17">
          <cell r="B17" t="str">
            <v>5712P</v>
          </cell>
          <cell r="C17" t="str">
            <v>A1-1014</v>
          </cell>
          <cell r="D17" t="str">
            <v>PPC/08/330</v>
          </cell>
        </row>
        <row r="18">
          <cell r="B18">
            <v>5713</v>
          </cell>
          <cell r="C18" t="str">
            <v>A1-1014</v>
          </cell>
          <cell r="D18" t="str">
            <v>PPC/08/330</v>
          </cell>
        </row>
        <row r="19">
          <cell r="B19">
            <v>5715</v>
          </cell>
          <cell r="C19" t="str">
            <v>A1-1014</v>
          </cell>
          <cell r="D19" t="str">
            <v>PPC/08/330</v>
          </cell>
        </row>
        <row r="20">
          <cell r="B20">
            <v>5716</v>
          </cell>
          <cell r="C20" t="str">
            <v>A1-1014</v>
          </cell>
          <cell r="D20" t="str">
            <v>PPC/08/330</v>
          </cell>
        </row>
        <row r="21">
          <cell r="B21">
            <v>5717</v>
          </cell>
          <cell r="C21" t="str">
            <v>A1-1014</v>
          </cell>
          <cell r="D21" t="str">
            <v>PPC/08/330</v>
          </cell>
        </row>
        <row r="22">
          <cell r="B22">
            <v>5718</v>
          </cell>
          <cell r="C22" t="str">
            <v>A1-1014</v>
          </cell>
          <cell r="D22" t="str">
            <v>PPC/08/330</v>
          </cell>
        </row>
        <row r="23">
          <cell r="B23">
            <v>5719</v>
          </cell>
          <cell r="C23" t="str">
            <v>A1-1014</v>
          </cell>
          <cell r="D23" t="str">
            <v>PPC/08/330</v>
          </cell>
        </row>
        <row r="24">
          <cell r="B24">
            <v>5720</v>
          </cell>
          <cell r="C24" t="str">
            <v>A1-1014</v>
          </cell>
          <cell r="D24" t="str">
            <v>PPC/08/330</v>
          </cell>
        </row>
        <row r="25">
          <cell r="B25">
            <v>5721</v>
          </cell>
          <cell r="C25" t="str">
            <v>A4-1501</v>
          </cell>
          <cell r="D25" t="str">
            <v>Sample</v>
          </cell>
        </row>
        <row r="26">
          <cell r="B26">
            <v>5722</v>
          </cell>
          <cell r="C26" t="str">
            <v>Bull Denim</v>
          </cell>
          <cell r="D26" t="str">
            <v>Sample</v>
          </cell>
        </row>
        <row r="27">
          <cell r="B27" t="str">
            <v>5723P</v>
          </cell>
          <cell r="C27" t="str">
            <v>A8-1400</v>
          </cell>
          <cell r="D27" t="str">
            <v>PPC/08/331</v>
          </cell>
        </row>
        <row r="28">
          <cell r="B28">
            <v>5724</v>
          </cell>
          <cell r="C28" t="str">
            <v>A8-1400</v>
          </cell>
          <cell r="D28" t="str">
            <v>PPC/08/331</v>
          </cell>
        </row>
        <row r="29">
          <cell r="B29">
            <v>5725</v>
          </cell>
          <cell r="C29" t="str">
            <v>A8-1400</v>
          </cell>
          <cell r="D29" t="str">
            <v>PPC/08/331</v>
          </cell>
        </row>
        <row r="30">
          <cell r="B30">
            <v>5726</v>
          </cell>
          <cell r="C30" t="str">
            <v>Bull Denim</v>
          </cell>
          <cell r="D30" t="str">
            <v>Sample</v>
          </cell>
        </row>
        <row r="31">
          <cell r="B31">
            <v>5727</v>
          </cell>
          <cell r="C31" t="str">
            <v>A4-1502</v>
          </cell>
          <cell r="D31" t="str">
            <v>Sample</v>
          </cell>
        </row>
        <row r="32">
          <cell r="B32" t="str">
            <v>5728P</v>
          </cell>
          <cell r="C32" t="str">
            <v>E1-1004</v>
          </cell>
          <cell r="D32" t="str">
            <v>PPC/08/332</v>
          </cell>
        </row>
        <row r="33">
          <cell r="B33">
            <v>5729</v>
          </cell>
          <cell r="C33" t="str">
            <v>E1-1004</v>
          </cell>
          <cell r="D33" t="str">
            <v>PPC/08/332</v>
          </cell>
        </row>
        <row r="34">
          <cell r="B34">
            <v>5730</v>
          </cell>
          <cell r="C34" t="str">
            <v>E1-1004</v>
          </cell>
          <cell r="D34" t="str">
            <v>PPC/08/332</v>
          </cell>
        </row>
        <row r="35">
          <cell r="B35">
            <v>5731</v>
          </cell>
          <cell r="C35" t="str">
            <v>E1-1004</v>
          </cell>
          <cell r="D35" t="str">
            <v>PPC/08/332</v>
          </cell>
        </row>
        <row r="36">
          <cell r="B36">
            <v>5732</v>
          </cell>
          <cell r="C36" t="str">
            <v>E1-1004</v>
          </cell>
          <cell r="D36" t="str">
            <v>PPC/08/332</v>
          </cell>
        </row>
        <row r="37">
          <cell r="B37">
            <v>5733</v>
          </cell>
          <cell r="C37" t="str">
            <v>E1-1004</v>
          </cell>
          <cell r="D37" t="str">
            <v>PPC/08/332</v>
          </cell>
        </row>
        <row r="38">
          <cell r="B38">
            <v>5734</v>
          </cell>
          <cell r="C38" t="str">
            <v>E1-1004</v>
          </cell>
          <cell r="D38" t="str">
            <v>PPC/08/332</v>
          </cell>
        </row>
        <row r="39">
          <cell r="B39">
            <v>5735</v>
          </cell>
          <cell r="C39" t="str">
            <v>E1-1004</v>
          </cell>
          <cell r="D39" t="str">
            <v>PPC/08/332</v>
          </cell>
        </row>
        <row r="40">
          <cell r="B40">
            <v>5736</v>
          </cell>
          <cell r="C40" t="str">
            <v>E1-1004</v>
          </cell>
          <cell r="D40" t="str">
            <v>PPC/08/332</v>
          </cell>
        </row>
        <row r="41">
          <cell r="B41">
            <v>5737</v>
          </cell>
          <cell r="C41" t="str">
            <v>E1-1004</v>
          </cell>
          <cell r="D41" t="str">
            <v>PPC/08/332</v>
          </cell>
        </row>
        <row r="42">
          <cell r="B42">
            <v>5738</v>
          </cell>
          <cell r="C42" t="str">
            <v>E1-1004</v>
          </cell>
          <cell r="D42" t="str">
            <v>PPC/08/332</v>
          </cell>
        </row>
        <row r="43">
          <cell r="B43">
            <v>5739</v>
          </cell>
          <cell r="C43" t="str">
            <v>E1-1004</v>
          </cell>
          <cell r="D43" t="str">
            <v>PPC/08/332</v>
          </cell>
        </row>
        <row r="44">
          <cell r="B44">
            <v>5740</v>
          </cell>
          <cell r="C44" t="str">
            <v>E1-1004</v>
          </cell>
          <cell r="D44" t="str">
            <v>PPC/08/332</v>
          </cell>
        </row>
        <row r="45">
          <cell r="B45">
            <v>5741</v>
          </cell>
          <cell r="C45" t="str">
            <v>E1-1004</v>
          </cell>
          <cell r="D45" t="str">
            <v>PPC/08/332</v>
          </cell>
        </row>
        <row r="46">
          <cell r="B46">
            <v>5742</v>
          </cell>
          <cell r="C46" t="str">
            <v>E1-1004</v>
          </cell>
          <cell r="D46" t="str">
            <v>PPC/08/332</v>
          </cell>
        </row>
        <row r="47">
          <cell r="B47">
            <v>5743</v>
          </cell>
          <cell r="C47" t="str">
            <v>E1-1004</v>
          </cell>
          <cell r="D47" t="str">
            <v>PPC/08/332</v>
          </cell>
        </row>
        <row r="48">
          <cell r="B48">
            <v>5744</v>
          </cell>
          <cell r="C48" t="str">
            <v>E1-1004</v>
          </cell>
          <cell r="D48" t="str">
            <v>PPC/08/332</v>
          </cell>
        </row>
        <row r="49">
          <cell r="B49">
            <v>5745</v>
          </cell>
          <cell r="C49" t="str">
            <v>E1-1004</v>
          </cell>
          <cell r="D49" t="str">
            <v>PPC/08/332</v>
          </cell>
        </row>
        <row r="50">
          <cell r="B50">
            <v>5746</v>
          </cell>
          <cell r="C50" t="str">
            <v>E1-1004</v>
          </cell>
          <cell r="D50" t="str">
            <v>PPC/08/332</v>
          </cell>
        </row>
        <row r="51">
          <cell r="B51" t="str">
            <v>5447P</v>
          </cell>
          <cell r="C51" t="str">
            <v>E1-1004</v>
          </cell>
          <cell r="D51" t="str">
            <v>PPC/08/332</v>
          </cell>
        </row>
        <row r="52">
          <cell r="B52">
            <v>5753</v>
          </cell>
          <cell r="C52" t="str">
            <v>E1-1004</v>
          </cell>
          <cell r="D52" t="str">
            <v>PPC/08/332</v>
          </cell>
        </row>
        <row r="53">
          <cell r="B53">
            <v>5754</v>
          </cell>
          <cell r="C53" t="str">
            <v>E1-1004</v>
          </cell>
          <cell r="D53" t="str">
            <v>PPC/08/332</v>
          </cell>
        </row>
        <row r="54">
          <cell r="B54">
            <v>5748</v>
          </cell>
          <cell r="C54" t="str">
            <v>Bull Denim(XG-1011)</v>
          </cell>
          <cell r="D54" t="str">
            <v>Sample</v>
          </cell>
        </row>
        <row r="55">
          <cell r="B55">
            <v>5749</v>
          </cell>
          <cell r="C55" t="str">
            <v>XA-1366A</v>
          </cell>
          <cell r="D55" t="str">
            <v>Sample</v>
          </cell>
        </row>
        <row r="56">
          <cell r="B56">
            <v>5750</v>
          </cell>
          <cell r="C56" t="str">
            <v>XA-1366B</v>
          </cell>
          <cell r="D56" t="str">
            <v>Sample</v>
          </cell>
        </row>
        <row r="57">
          <cell r="B57">
            <v>5751</v>
          </cell>
          <cell r="C57" t="str">
            <v>XA-1366</v>
          </cell>
          <cell r="D57" t="str">
            <v>Sample</v>
          </cell>
        </row>
        <row r="58">
          <cell r="B58">
            <v>5752</v>
          </cell>
          <cell r="C58" t="str">
            <v>Bull Denim(XG-1008)</v>
          </cell>
          <cell r="D58" t="str">
            <v>Sample</v>
          </cell>
        </row>
        <row r="59">
          <cell r="B59" t="str">
            <v>5755P</v>
          </cell>
          <cell r="C59" t="str">
            <v>A1-1013</v>
          </cell>
          <cell r="D59" t="str">
            <v>PPC/08/333</v>
          </cell>
        </row>
        <row r="60">
          <cell r="B60">
            <v>5756</v>
          </cell>
          <cell r="C60" t="str">
            <v>A1-1013</v>
          </cell>
          <cell r="D60" t="str">
            <v>PPC/08/333</v>
          </cell>
        </row>
        <row r="61">
          <cell r="B61">
            <v>5757</v>
          </cell>
          <cell r="C61" t="str">
            <v>A1-1013</v>
          </cell>
          <cell r="D61" t="str">
            <v>PPC/08/333</v>
          </cell>
        </row>
        <row r="62">
          <cell r="B62">
            <v>5758</v>
          </cell>
          <cell r="C62" t="str">
            <v>A1-1013</v>
          </cell>
          <cell r="D62" t="str">
            <v>PPC/08/333</v>
          </cell>
        </row>
        <row r="63">
          <cell r="B63">
            <v>5759</v>
          </cell>
          <cell r="C63" t="str">
            <v>A1-1013</v>
          </cell>
          <cell r="D63" t="str">
            <v>PPC/08/333</v>
          </cell>
        </row>
        <row r="64">
          <cell r="B64">
            <v>5760</v>
          </cell>
          <cell r="C64" t="str">
            <v>A1-1013</v>
          </cell>
          <cell r="D64" t="str">
            <v>PPC/08/333</v>
          </cell>
        </row>
        <row r="65">
          <cell r="B65">
            <v>5761</v>
          </cell>
          <cell r="C65" t="str">
            <v>A1-1013</v>
          </cell>
          <cell r="D65" t="str">
            <v>PPC/08/333</v>
          </cell>
        </row>
        <row r="66">
          <cell r="B66">
            <v>5762</v>
          </cell>
          <cell r="C66" t="str">
            <v>A1-1013</v>
          </cell>
          <cell r="D66" t="str">
            <v>PPC/08/333</v>
          </cell>
        </row>
        <row r="67">
          <cell r="B67">
            <v>5763</v>
          </cell>
          <cell r="C67" t="str">
            <v>A1-1013</v>
          </cell>
          <cell r="D67" t="str">
            <v>PPC/08/333</v>
          </cell>
        </row>
        <row r="68">
          <cell r="B68" t="str">
            <v>5764P</v>
          </cell>
          <cell r="C68" t="str">
            <v>A1-1013</v>
          </cell>
          <cell r="D68" t="str">
            <v>PPC/08/333</v>
          </cell>
        </row>
        <row r="69">
          <cell r="B69">
            <v>5765</v>
          </cell>
          <cell r="C69" t="str">
            <v>A1-1013</v>
          </cell>
          <cell r="D69" t="str">
            <v>PPC/08/333</v>
          </cell>
        </row>
        <row r="70">
          <cell r="B70">
            <v>5766</v>
          </cell>
          <cell r="C70" t="str">
            <v>A1-1013</v>
          </cell>
          <cell r="D70" t="str">
            <v>PPC/08/333</v>
          </cell>
        </row>
        <row r="71">
          <cell r="B71">
            <v>5767</v>
          </cell>
          <cell r="C71" t="str">
            <v>E1-1004</v>
          </cell>
          <cell r="D71" t="str">
            <v>PPC/10/340</v>
          </cell>
        </row>
        <row r="72">
          <cell r="B72">
            <v>5768</v>
          </cell>
          <cell r="C72" t="str">
            <v>XA-1366E</v>
          </cell>
          <cell r="D72" t="str">
            <v>Sample</v>
          </cell>
        </row>
        <row r="73">
          <cell r="B73">
            <v>5769</v>
          </cell>
          <cell r="C73" t="str">
            <v>XA-1366F</v>
          </cell>
          <cell r="D73" t="str">
            <v>Sample</v>
          </cell>
        </row>
        <row r="74">
          <cell r="B74" t="str">
            <v>5770P</v>
          </cell>
          <cell r="C74" t="str">
            <v>A1-1011</v>
          </cell>
          <cell r="D74" t="str">
            <v>PPC/08/334</v>
          </cell>
        </row>
        <row r="75">
          <cell r="B75">
            <v>5771</v>
          </cell>
          <cell r="C75" t="str">
            <v>A1-1011</v>
          </cell>
          <cell r="D75" t="str">
            <v>PPC/08/334</v>
          </cell>
        </row>
        <row r="76">
          <cell r="B76">
            <v>5772</v>
          </cell>
          <cell r="C76" t="str">
            <v>A1-1011</v>
          </cell>
          <cell r="D76" t="str">
            <v>PPC/08/334</v>
          </cell>
        </row>
        <row r="77">
          <cell r="B77">
            <v>5773</v>
          </cell>
          <cell r="C77" t="str">
            <v>A1-1011</v>
          </cell>
          <cell r="D77" t="str">
            <v>PPC/08/334</v>
          </cell>
        </row>
        <row r="78">
          <cell r="B78">
            <v>5774</v>
          </cell>
          <cell r="C78" t="str">
            <v>A1-1011</v>
          </cell>
          <cell r="D78" t="str">
            <v>PPC/08/334</v>
          </cell>
        </row>
        <row r="79">
          <cell r="B79">
            <v>5775</v>
          </cell>
          <cell r="C79" t="str">
            <v>A1-1011</v>
          </cell>
          <cell r="D79" t="str">
            <v>PPC/08/334</v>
          </cell>
        </row>
        <row r="80">
          <cell r="B80">
            <v>5776</v>
          </cell>
          <cell r="C80" t="str">
            <v>A1-1011</v>
          </cell>
          <cell r="D80" t="str">
            <v>PPC/08/334</v>
          </cell>
        </row>
        <row r="81">
          <cell r="B81" t="str">
            <v>5777P</v>
          </cell>
          <cell r="C81" t="str">
            <v>J4-1002</v>
          </cell>
          <cell r="D81" t="str">
            <v>PPC/08/335</v>
          </cell>
        </row>
        <row r="82">
          <cell r="B82">
            <v>5778</v>
          </cell>
          <cell r="C82" t="str">
            <v>J4-1002</v>
          </cell>
          <cell r="D82" t="str">
            <v>PPC/08/335</v>
          </cell>
        </row>
        <row r="83">
          <cell r="B83">
            <v>5779</v>
          </cell>
          <cell r="C83" t="str">
            <v>J4-1002</v>
          </cell>
          <cell r="D83" t="str">
            <v>PPC/08/335</v>
          </cell>
        </row>
        <row r="84">
          <cell r="B84">
            <v>5780</v>
          </cell>
          <cell r="C84" t="str">
            <v>XA-1366H</v>
          </cell>
          <cell r="D84" t="str">
            <v>Sample</v>
          </cell>
        </row>
        <row r="85">
          <cell r="B85">
            <v>5781</v>
          </cell>
          <cell r="C85" t="str">
            <v>XA-1366I</v>
          </cell>
          <cell r="D85" t="str">
            <v>Sample</v>
          </cell>
        </row>
        <row r="86">
          <cell r="B86">
            <v>5782</v>
          </cell>
          <cell r="C86" t="str">
            <v>XA-1358E</v>
          </cell>
          <cell r="D86" t="str">
            <v>Sample</v>
          </cell>
        </row>
        <row r="87">
          <cell r="B87">
            <v>5783</v>
          </cell>
          <cell r="C87" t="str">
            <v>J4-1002</v>
          </cell>
          <cell r="D87" t="str">
            <v>PPC/08/337</v>
          </cell>
        </row>
        <row r="88">
          <cell r="B88">
            <v>5784</v>
          </cell>
          <cell r="C88" t="str">
            <v>J4-1002</v>
          </cell>
          <cell r="D88" t="str">
            <v>PPC/08/337</v>
          </cell>
        </row>
        <row r="89">
          <cell r="B89">
            <v>5785</v>
          </cell>
          <cell r="C89" t="str">
            <v>J4-1002</v>
          </cell>
          <cell r="D89" t="str">
            <v>PPC/08/337</v>
          </cell>
        </row>
        <row r="90">
          <cell r="B90">
            <v>5786</v>
          </cell>
          <cell r="C90" t="str">
            <v>J4-1002</v>
          </cell>
          <cell r="D90" t="str">
            <v>PPC/08/337</v>
          </cell>
        </row>
        <row r="91">
          <cell r="B91">
            <v>5787</v>
          </cell>
          <cell r="C91" t="str">
            <v>Bull Denim(XG-1012)</v>
          </cell>
          <cell r="D91" t="str">
            <v>Sample</v>
          </cell>
        </row>
        <row r="92">
          <cell r="B92">
            <v>5788</v>
          </cell>
          <cell r="C92" t="str">
            <v>Bull Denim(XG-1011)</v>
          </cell>
          <cell r="D92" t="str">
            <v>Sample</v>
          </cell>
        </row>
        <row r="93">
          <cell r="B93" t="str">
            <v>5789P</v>
          </cell>
          <cell r="C93" t="str">
            <v>E1-1004</v>
          </cell>
          <cell r="D93" t="str">
            <v>PPC/08/336</v>
          </cell>
        </row>
        <row r="94">
          <cell r="B94">
            <v>5790</v>
          </cell>
          <cell r="C94" t="str">
            <v>E1-1004</v>
          </cell>
          <cell r="D94" t="str">
            <v>PPC/08/336</v>
          </cell>
        </row>
        <row r="95">
          <cell r="B95">
            <v>5791</v>
          </cell>
          <cell r="C95" t="str">
            <v>E1-1004</v>
          </cell>
          <cell r="D95" t="str">
            <v>PPC/08/336</v>
          </cell>
        </row>
        <row r="96">
          <cell r="B96">
            <v>5792</v>
          </cell>
          <cell r="C96" t="str">
            <v>E1-1004</v>
          </cell>
          <cell r="D96" t="str">
            <v>PPC/08/336</v>
          </cell>
        </row>
        <row r="97">
          <cell r="B97">
            <v>5793</v>
          </cell>
          <cell r="C97" t="str">
            <v>E1-1004</v>
          </cell>
          <cell r="D97" t="str">
            <v>PPC/08/336</v>
          </cell>
        </row>
        <row r="98">
          <cell r="B98">
            <v>5794</v>
          </cell>
          <cell r="C98" t="str">
            <v>E1-1004</v>
          </cell>
          <cell r="D98" t="str">
            <v>PPC/08/336</v>
          </cell>
        </row>
        <row r="99">
          <cell r="B99">
            <v>5795</v>
          </cell>
          <cell r="C99" t="str">
            <v>E1-1004</v>
          </cell>
          <cell r="D99" t="str">
            <v>PPC/08/336</v>
          </cell>
        </row>
        <row r="100">
          <cell r="B100">
            <v>5796</v>
          </cell>
          <cell r="C100" t="str">
            <v>XA-1359I</v>
          </cell>
          <cell r="D100" t="str">
            <v>Sample</v>
          </cell>
        </row>
        <row r="101">
          <cell r="B101">
            <v>5797</v>
          </cell>
          <cell r="C101" t="str">
            <v>XA-1357D</v>
          </cell>
          <cell r="D101" t="str">
            <v>Sample</v>
          </cell>
        </row>
        <row r="102">
          <cell r="B102">
            <v>5798</v>
          </cell>
          <cell r="C102" t="str">
            <v>XA-1357D</v>
          </cell>
          <cell r="D102" t="str">
            <v>Sample</v>
          </cell>
        </row>
        <row r="103">
          <cell r="B103">
            <v>5799</v>
          </cell>
          <cell r="C103" t="str">
            <v>XA-1358F</v>
          </cell>
          <cell r="D103" t="str">
            <v>Sample</v>
          </cell>
        </row>
        <row r="104">
          <cell r="B104">
            <v>5800</v>
          </cell>
          <cell r="C104" t="str">
            <v>XA-1353G</v>
          </cell>
          <cell r="D104" t="str">
            <v>Sample</v>
          </cell>
        </row>
        <row r="105">
          <cell r="B105">
            <v>5801</v>
          </cell>
          <cell r="C105" t="str">
            <v>XA-1365</v>
          </cell>
          <cell r="D105" t="str">
            <v>Sample</v>
          </cell>
        </row>
        <row r="106">
          <cell r="B106">
            <v>5802</v>
          </cell>
          <cell r="C106" t="str">
            <v>XA-1355D</v>
          </cell>
          <cell r="D106" t="str">
            <v>Sample</v>
          </cell>
        </row>
        <row r="107">
          <cell r="B107">
            <v>5803</v>
          </cell>
          <cell r="C107" t="str">
            <v>XA-1359G</v>
          </cell>
          <cell r="D107" t="str">
            <v>Sample</v>
          </cell>
        </row>
        <row r="108">
          <cell r="B108" t="str">
            <v>5804P</v>
          </cell>
          <cell r="C108" t="str">
            <v>A4-1503</v>
          </cell>
          <cell r="D108" t="str">
            <v>PPC/09/338</v>
          </cell>
        </row>
        <row r="109">
          <cell r="B109">
            <v>5805</v>
          </cell>
          <cell r="C109" t="str">
            <v>A4-1503</v>
          </cell>
          <cell r="D109" t="str">
            <v>PPC/09/338</v>
          </cell>
        </row>
        <row r="110">
          <cell r="B110">
            <v>5806</v>
          </cell>
          <cell r="C110" t="str">
            <v>XA-1369</v>
          </cell>
          <cell r="D110" t="str">
            <v>Sample</v>
          </cell>
        </row>
        <row r="111">
          <cell r="B111">
            <v>5807</v>
          </cell>
          <cell r="C111" t="str">
            <v>XA-1352H</v>
          </cell>
          <cell r="D111" t="str">
            <v>Sample</v>
          </cell>
        </row>
        <row r="112">
          <cell r="B112">
            <v>5808</v>
          </cell>
          <cell r="C112" t="str">
            <v>XA-1369A</v>
          </cell>
          <cell r="D112" t="str">
            <v>Sample</v>
          </cell>
        </row>
        <row r="113">
          <cell r="B113" t="str">
            <v>5809P</v>
          </cell>
          <cell r="C113" t="str">
            <v>A1-1014</v>
          </cell>
          <cell r="D113" t="str">
            <v>PPC/09/339</v>
          </cell>
        </row>
        <row r="114">
          <cell r="B114">
            <v>5810</v>
          </cell>
          <cell r="C114" t="str">
            <v>A1-1014</v>
          </cell>
          <cell r="D114" t="str">
            <v>PPC/09/339</v>
          </cell>
        </row>
        <row r="115">
          <cell r="B115">
            <v>5811</v>
          </cell>
          <cell r="C115" t="str">
            <v>A1-1014</v>
          </cell>
          <cell r="D115" t="str">
            <v>PPC/09/339</v>
          </cell>
        </row>
        <row r="116">
          <cell r="B116">
            <v>5812</v>
          </cell>
          <cell r="C116" t="str">
            <v>A1-1014</v>
          </cell>
          <cell r="D116" t="str">
            <v>PPC/09/339</v>
          </cell>
        </row>
        <row r="117">
          <cell r="B117">
            <v>5813</v>
          </cell>
          <cell r="C117" t="str">
            <v>A1-1014</v>
          </cell>
          <cell r="D117" t="str">
            <v>PPC/09/339</v>
          </cell>
        </row>
        <row r="118">
          <cell r="B118">
            <v>5814</v>
          </cell>
          <cell r="C118" t="str">
            <v>A1-1014</v>
          </cell>
          <cell r="D118" t="str">
            <v>PPC/09/339</v>
          </cell>
        </row>
        <row r="119">
          <cell r="B119">
            <v>5815</v>
          </cell>
          <cell r="C119" t="str">
            <v>A1-1014</v>
          </cell>
          <cell r="D119" t="str">
            <v>PPC/09/339</v>
          </cell>
        </row>
        <row r="120">
          <cell r="B120">
            <v>5816</v>
          </cell>
          <cell r="C120" t="str">
            <v>2/18</v>
          </cell>
          <cell r="D120" t="str">
            <v>Sample</v>
          </cell>
        </row>
        <row r="121">
          <cell r="B121">
            <v>5817</v>
          </cell>
          <cell r="C121" t="str">
            <v>J4-1002</v>
          </cell>
          <cell r="D121" t="str">
            <v>Sample</v>
          </cell>
        </row>
        <row r="122">
          <cell r="B122">
            <v>5818</v>
          </cell>
          <cell r="C122" t="str">
            <v>J4-1002</v>
          </cell>
          <cell r="D122" t="str">
            <v>Sample</v>
          </cell>
        </row>
        <row r="123">
          <cell r="B123">
            <v>5819</v>
          </cell>
          <cell r="C123" t="str">
            <v>J4-1002</v>
          </cell>
          <cell r="D123" t="str">
            <v>Sample</v>
          </cell>
        </row>
        <row r="124">
          <cell r="B124">
            <v>5820</v>
          </cell>
          <cell r="C124" t="str">
            <v>XA-1356G</v>
          </cell>
          <cell r="D124" t="str">
            <v>Sample</v>
          </cell>
        </row>
        <row r="125">
          <cell r="B125" t="str">
            <v>5821P</v>
          </cell>
          <cell r="C125" t="str">
            <v>XA-1365</v>
          </cell>
          <cell r="D125" t="str">
            <v>PPC/10/340</v>
          </cell>
        </row>
        <row r="126">
          <cell r="B126">
            <v>5822</v>
          </cell>
          <cell r="C126" t="str">
            <v>XA-1365</v>
          </cell>
          <cell r="D126" t="str">
            <v>PPC/10/340</v>
          </cell>
        </row>
        <row r="127">
          <cell r="B127">
            <v>5823</v>
          </cell>
          <cell r="C127" t="str">
            <v>XA-1365</v>
          </cell>
          <cell r="D127" t="str">
            <v>PPC/10/340</v>
          </cell>
        </row>
        <row r="128">
          <cell r="B128">
            <v>5824</v>
          </cell>
          <cell r="C128" t="str">
            <v>XA-1355E</v>
          </cell>
          <cell r="D128" t="str">
            <v>Sample</v>
          </cell>
        </row>
        <row r="129">
          <cell r="B129">
            <v>5825</v>
          </cell>
          <cell r="C129" t="str">
            <v>XA-1355J</v>
          </cell>
          <cell r="D129" t="str">
            <v>Sample</v>
          </cell>
        </row>
        <row r="130">
          <cell r="B130">
            <v>5826</v>
          </cell>
          <cell r="C130" t="str">
            <v>A6-2300</v>
          </cell>
          <cell r="D130" t="str">
            <v>Sample</v>
          </cell>
        </row>
        <row r="131">
          <cell r="B131">
            <v>5827</v>
          </cell>
          <cell r="C131" t="str">
            <v>A6-2301</v>
          </cell>
          <cell r="D131" t="str">
            <v>Sample</v>
          </cell>
        </row>
        <row r="132">
          <cell r="B132" t="str">
            <v>5828P</v>
          </cell>
          <cell r="C132" t="str">
            <v>A1-1013</v>
          </cell>
          <cell r="D132" t="str">
            <v>PPC/10/341</v>
          </cell>
        </row>
        <row r="133">
          <cell r="B133">
            <v>5829</v>
          </cell>
          <cell r="C133" t="str">
            <v>A1-1013</v>
          </cell>
          <cell r="D133" t="str">
            <v>PPC/10/341</v>
          </cell>
        </row>
        <row r="134">
          <cell r="B134">
            <v>5830</v>
          </cell>
          <cell r="C134" t="str">
            <v>A1-1013</v>
          </cell>
          <cell r="D134" t="str">
            <v>PPC/10/341</v>
          </cell>
        </row>
        <row r="135">
          <cell r="B135">
            <v>5831</v>
          </cell>
          <cell r="C135" t="str">
            <v>A1-1013</v>
          </cell>
          <cell r="D135" t="str">
            <v>PPC/10/341</v>
          </cell>
        </row>
        <row r="136">
          <cell r="B136">
            <v>5832</v>
          </cell>
          <cell r="C136" t="str">
            <v>A1-1013</v>
          </cell>
          <cell r="D136" t="str">
            <v>PPC/10/341</v>
          </cell>
        </row>
        <row r="137">
          <cell r="B137">
            <v>5833</v>
          </cell>
          <cell r="C137" t="str">
            <v>A1-1013</v>
          </cell>
          <cell r="D137" t="str">
            <v>PPC/10/341</v>
          </cell>
        </row>
        <row r="138">
          <cell r="B138">
            <v>5834</v>
          </cell>
          <cell r="C138" t="str">
            <v>A1-1013</v>
          </cell>
          <cell r="D138" t="str">
            <v>PPC/10/341</v>
          </cell>
        </row>
        <row r="139">
          <cell r="B139">
            <v>5835</v>
          </cell>
          <cell r="C139" t="str">
            <v>A1-1013</v>
          </cell>
          <cell r="D139" t="str">
            <v>PPC/10/341</v>
          </cell>
        </row>
        <row r="140">
          <cell r="B140">
            <v>5836</v>
          </cell>
          <cell r="C140" t="str">
            <v>A1-1013</v>
          </cell>
          <cell r="D140" t="str">
            <v>PPC/10/341</v>
          </cell>
        </row>
        <row r="141">
          <cell r="B141">
            <v>5837</v>
          </cell>
          <cell r="C141" t="str">
            <v>J4-1002</v>
          </cell>
          <cell r="D141" t="str">
            <v>PPC/10/342</v>
          </cell>
        </row>
        <row r="142">
          <cell r="B142">
            <v>5838</v>
          </cell>
          <cell r="C142" t="str">
            <v>J4-1002</v>
          </cell>
          <cell r="D142" t="str">
            <v>PPC/10/342</v>
          </cell>
        </row>
        <row r="143">
          <cell r="B143">
            <v>5839</v>
          </cell>
          <cell r="C143" t="str">
            <v>J4-1002</v>
          </cell>
          <cell r="D143" t="str">
            <v>PPC/10/342</v>
          </cell>
        </row>
        <row r="144">
          <cell r="B144">
            <v>5840</v>
          </cell>
          <cell r="C144" t="str">
            <v>J4-1002</v>
          </cell>
          <cell r="D144" t="str">
            <v>PPC/10/342</v>
          </cell>
        </row>
        <row r="145">
          <cell r="B145">
            <v>5841</v>
          </cell>
          <cell r="C145" t="str">
            <v>J4-1002</v>
          </cell>
          <cell r="D145" t="str">
            <v>PPC/10/342</v>
          </cell>
        </row>
        <row r="146">
          <cell r="B146" t="str">
            <v>5842P</v>
          </cell>
          <cell r="C146" t="str">
            <v>E1-1004</v>
          </cell>
          <cell r="D146" t="str">
            <v>PPC/10/343</v>
          </cell>
        </row>
        <row r="147">
          <cell r="B147">
            <v>5843</v>
          </cell>
          <cell r="C147" t="str">
            <v>E1-1004</v>
          </cell>
          <cell r="D147" t="str">
            <v>PPC/10/343</v>
          </cell>
        </row>
        <row r="148">
          <cell r="B148">
            <v>5844</v>
          </cell>
          <cell r="C148" t="str">
            <v>E1-1004</v>
          </cell>
          <cell r="D148" t="str">
            <v>PPC/10/343</v>
          </cell>
        </row>
        <row r="149">
          <cell r="B149">
            <v>5845</v>
          </cell>
          <cell r="C149" t="str">
            <v>E1-1004</v>
          </cell>
          <cell r="D149" t="str">
            <v>PPC/10/343</v>
          </cell>
        </row>
        <row r="150">
          <cell r="B150">
            <v>5846</v>
          </cell>
          <cell r="C150" t="str">
            <v>E1-1004</v>
          </cell>
          <cell r="D150" t="str">
            <v>PPC/10/343</v>
          </cell>
        </row>
        <row r="151">
          <cell r="B151" t="str">
            <v>5847P</v>
          </cell>
          <cell r="C151" t="str">
            <v>E1-1004</v>
          </cell>
          <cell r="D151" t="str">
            <v>PPC/10/344</v>
          </cell>
        </row>
        <row r="152">
          <cell r="B152">
            <v>5848</v>
          </cell>
          <cell r="C152" t="str">
            <v>E1-1004</v>
          </cell>
          <cell r="D152" t="str">
            <v>PPC/10/344</v>
          </cell>
        </row>
        <row r="153">
          <cell r="B153">
            <v>5849</v>
          </cell>
          <cell r="C153" t="str">
            <v>E1-1004</v>
          </cell>
          <cell r="D153" t="str">
            <v>PPC/10/344</v>
          </cell>
        </row>
        <row r="154">
          <cell r="B154">
            <v>5850</v>
          </cell>
          <cell r="C154" t="str">
            <v>E1-1004</v>
          </cell>
          <cell r="D154" t="str">
            <v>PPC/10/344</v>
          </cell>
        </row>
        <row r="155">
          <cell r="B155">
            <v>5851</v>
          </cell>
          <cell r="C155" t="str">
            <v>E1-1004</v>
          </cell>
          <cell r="D155" t="str">
            <v>PPC/10/344</v>
          </cell>
        </row>
        <row r="156">
          <cell r="B156">
            <v>5852</v>
          </cell>
          <cell r="C156" t="str">
            <v>E1-1004</v>
          </cell>
          <cell r="D156" t="str">
            <v>PPC/10/344</v>
          </cell>
        </row>
        <row r="157">
          <cell r="B157">
            <v>5853</v>
          </cell>
          <cell r="C157" t="str">
            <v>E1-1004</v>
          </cell>
          <cell r="D157" t="str">
            <v>PPC/10/344</v>
          </cell>
        </row>
        <row r="158">
          <cell r="B158">
            <v>5854</v>
          </cell>
          <cell r="C158" t="str">
            <v>E1-1004</v>
          </cell>
          <cell r="D158" t="str">
            <v>PPC/10/344</v>
          </cell>
        </row>
        <row r="159">
          <cell r="B159">
            <v>5855</v>
          </cell>
          <cell r="C159" t="str">
            <v>E1-1004</v>
          </cell>
          <cell r="D159" t="str">
            <v>PPC/10/344</v>
          </cell>
        </row>
        <row r="160">
          <cell r="B160">
            <v>5856</v>
          </cell>
          <cell r="C160" t="str">
            <v>E1-1004</v>
          </cell>
          <cell r="D160" t="str">
            <v>PPC/10/344</v>
          </cell>
        </row>
        <row r="161">
          <cell r="B161">
            <v>5857</v>
          </cell>
          <cell r="C161" t="str">
            <v>E1-1004</v>
          </cell>
          <cell r="D161" t="str">
            <v>PPC/10/344</v>
          </cell>
        </row>
        <row r="162">
          <cell r="B162" t="str">
            <v>5858P</v>
          </cell>
          <cell r="C162" t="str">
            <v>E1-1004</v>
          </cell>
          <cell r="D162" t="str">
            <v>PPC/10/345</v>
          </cell>
        </row>
        <row r="163">
          <cell r="B163">
            <v>5859</v>
          </cell>
          <cell r="C163" t="str">
            <v>E1-1004</v>
          </cell>
          <cell r="D163" t="str">
            <v>PPC/10/345</v>
          </cell>
        </row>
        <row r="164">
          <cell r="B164">
            <v>5860</v>
          </cell>
          <cell r="C164" t="str">
            <v>E1-1004</v>
          </cell>
          <cell r="D164" t="str">
            <v>PPC/10/345</v>
          </cell>
        </row>
        <row r="165">
          <cell r="B165">
            <v>5861</v>
          </cell>
          <cell r="C165" t="str">
            <v>E1-1004</v>
          </cell>
          <cell r="D165" t="str">
            <v>PPC/10/345</v>
          </cell>
        </row>
        <row r="166">
          <cell r="B166">
            <v>5862</v>
          </cell>
          <cell r="C166" t="str">
            <v>E1-1004</v>
          </cell>
          <cell r="D166" t="str">
            <v>PPC/10/345</v>
          </cell>
        </row>
        <row r="167">
          <cell r="B167">
            <v>5863</v>
          </cell>
          <cell r="C167" t="str">
            <v>E1-1004</v>
          </cell>
          <cell r="D167" t="str">
            <v>PPC/10/345</v>
          </cell>
        </row>
        <row r="168">
          <cell r="B168">
            <v>5864</v>
          </cell>
          <cell r="C168" t="str">
            <v>E1-1004</v>
          </cell>
          <cell r="D168" t="str">
            <v>PPC/10/345</v>
          </cell>
        </row>
        <row r="169">
          <cell r="B169">
            <v>5865</v>
          </cell>
          <cell r="C169" t="str">
            <v>E1-1004</v>
          </cell>
          <cell r="D169" t="str">
            <v>PPC/10/345</v>
          </cell>
        </row>
        <row r="170">
          <cell r="B170">
            <v>5866</v>
          </cell>
          <cell r="C170" t="str">
            <v>E1-1004</v>
          </cell>
          <cell r="D170" t="str">
            <v>PPC/10/345</v>
          </cell>
        </row>
        <row r="171">
          <cell r="B171">
            <v>5867</v>
          </cell>
          <cell r="C171" t="str">
            <v>E1-1004</v>
          </cell>
          <cell r="D171" t="str">
            <v>PPC/10/345</v>
          </cell>
        </row>
        <row r="172">
          <cell r="B172">
            <v>5868</v>
          </cell>
          <cell r="C172" t="str">
            <v>E1-1004</v>
          </cell>
          <cell r="D172" t="str">
            <v>PPC/10/345</v>
          </cell>
        </row>
        <row r="173">
          <cell r="B173" t="str">
            <v>5869P</v>
          </cell>
          <cell r="C173" t="str">
            <v>XA-1361A</v>
          </cell>
          <cell r="D173" t="str">
            <v>Sample</v>
          </cell>
        </row>
        <row r="174">
          <cell r="B174">
            <v>5870</v>
          </cell>
          <cell r="C174" t="str">
            <v>XA-1361A</v>
          </cell>
          <cell r="D174" t="str">
            <v>Sample</v>
          </cell>
        </row>
        <row r="175">
          <cell r="B175">
            <v>5871</v>
          </cell>
          <cell r="C175" t="str">
            <v>XA-1361A</v>
          </cell>
          <cell r="D175" t="str">
            <v>Sample</v>
          </cell>
        </row>
        <row r="176">
          <cell r="B176">
            <v>5872</v>
          </cell>
        </row>
        <row r="177">
          <cell r="B177">
            <v>5873</v>
          </cell>
          <cell r="C177" t="str">
            <v>O4/Green</v>
          </cell>
          <cell r="D177" t="str">
            <v>Sample</v>
          </cell>
        </row>
        <row r="178">
          <cell r="B178">
            <v>5874</v>
          </cell>
          <cell r="C178" t="str">
            <v>O4/Red</v>
          </cell>
          <cell r="D178" t="str">
            <v>Sample</v>
          </cell>
        </row>
        <row r="179">
          <cell r="B179">
            <v>5875</v>
          </cell>
          <cell r="C179" t="str">
            <v>O4/Red</v>
          </cell>
          <cell r="D179" t="str">
            <v>Sample</v>
          </cell>
        </row>
        <row r="180">
          <cell r="B180">
            <v>5876</v>
          </cell>
          <cell r="C180" t="str">
            <v>J4-1002</v>
          </cell>
          <cell r="D180" t="str">
            <v>PPC/11/347</v>
          </cell>
        </row>
        <row r="181">
          <cell r="B181">
            <v>5877</v>
          </cell>
          <cell r="C181" t="str">
            <v>J4-1002</v>
          </cell>
          <cell r="D181" t="str">
            <v>PPC/11/347</v>
          </cell>
        </row>
        <row r="182">
          <cell r="B182">
            <v>5878</v>
          </cell>
          <cell r="C182" t="str">
            <v>J4-1002</v>
          </cell>
          <cell r="D182" t="str">
            <v>PPC/11/347</v>
          </cell>
        </row>
        <row r="183">
          <cell r="B183">
            <v>5879</v>
          </cell>
          <cell r="C183" t="str">
            <v>J4-1002</v>
          </cell>
          <cell r="D183" t="str">
            <v>PPC/11/347</v>
          </cell>
        </row>
        <row r="184">
          <cell r="B184">
            <v>5880</v>
          </cell>
          <cell r="C184" t="str">
            <v>J4-1002</v>
          </cell>
          <cell r="D184" t="str">
            <v>PPC/11/347</v>
          </cell>
        </row>
        <row r="185">
          <cell r="B185">
            <v>5881</v>
          </cell>
          <cell r="C185" t="str">
            <v>XA-1371</v>
          </cell>
          <cell r="D185" t="str">
            <v>Sample</v>
          </cell>
        </row>
        <row r="186">
          <cell r="B186">
            <v>5882</v>
          </cell>
          <cell r="C186" t="str">
            <v>A1-1013</v>
          </cell>
          <cell r="D186" t="str">
            <v>PPC/11/346</v>
          </cell>
        </row>
        <row r="187">
          <cell r="B187">
            <v>5883</v>
          </cell>
          <cell r="C187" t="str">
            <v>A1-1013</v>
          </cell>
          <cell r="D187" t="str">
            <v>PPC/11/346</v>
          </cell>
        </row>
        <row r="188">
          <cell r="B188">
            <v>5884</v>
          </cell>
          <cell r="C188" t="str">
            <v>A1-1013</v>
          </cell>
          <cell r="D188" t="str">
            <v>PPC/11/346</v>
          </cell>
        </row>
        <row r="189">
          <cell r="B189">
            <v>5885</v>
          </cell>
          <cell r="C189" t="str">
            <v>A1-1013</v>
          </cell>
          <cell r="D189" t="str">
            <v>PPC/11/346</v>
          </cell>
        </row>
        <row r="190">
          <cell r="B190">
            <v>5886</v>
          </cell>
          <cell r="C190" t="str">
            <v>A1-1013</v>
          </cell>
          <cell r="D190" t="str">
            <v>PPC/11/346</v>
          </cell>
        </row>
        <row r="191">
          <cell r="B191">
            <v>5887</v>
          </cell>
          <cell r="C191" t="str">
            <v>A1-1013</v>
          </cell>
          <cell r="D191" t="str">
            <v>PPC/11/346</v>
          </cell>
        </row>
        <row r="192">
          <cell r="B192">
            <v>5888</v>
          </cell>
          <cell r="C192" t="str">
            <v>A1-1013</v>
          </cell>
          <cell r="D192" t="str">
            <v>PPC/11/346</v>
          </cell>
        </row>
        <row r="193">
          <cell r="B193">
            <v>5889</v>
          </cell>
          <cell r="C193" t="str">
            <v>A1-1013</v>
          </cell>
          <cell r="D193" t="str">
            <v>PPC/11/346</v>
          </cell>
        </row>
        <row r="194">
          <cell r="B194">
            <v>5890</v>
          </cell>
          <cell r="C194" t="str">
            <v>A1-1013</v>
          </cell>
          <cell r="D194" t="str">
            <v>PPC/11/346</v>
          </cell>
        </row>
        <row r="195">
          <cell r="B195">
            <v>5891</v>
          </cell>
          <cell r="C195" t="str">
            <v>B1-2100</v>
          </cell>
          <cell r="D195" t="str">
            <v>PPC/11/348</v>
          </cell>
        </row>
        <row r="196">
          <cell r="B196">
            <v>5892</v>
          </cell>
          <cell r="C196" t="str">
            <v>B1-2100</v>
          </cell>
          <cell r="D196" t="str">
            <v>PPC/11/348</v>
          </cell>
        </row>
        <row r="197">
          <cell r="B197">
            <v>5893</v>
          </cell>
          <cell r="C197" t="str">
            <v>B1-2100</v>
          </cell>
          <cell r="D197" t="str">
            <v>PPC/11/348</v>
          </cell>
        </row>
        <row r="198">
          <cell r="B198">
            <v>5894</v>
          </cell>
          <cell r="C198" t="str">
            <v>B1-2100</v>
          </cell>
          <cell r="D198" t="str">
            <v>PPC/11/348</v>
          </cell>
        </row>
        <row r="199">
          <cell r="B199">
            <v>5895</v>
          </cell>
          <cell r="C199" t="str">
            <v>B1-2100</v>
          </cell>
          <cell r="D199" t="str">
            <v>PPC/11/348</v>
          </cell>
        </row>
        <row r="200">
          <cell r="B200" t="str">
            <v>5896P</v>
          </cell>
          <cell r="C200" t="str">
            <v>J1-1002</v>
          </cell>
          <cell r="D200" t="str">
            <v>PPC/11/350</v>
          </cell>
        </row>
        <row r="201">
          <cell r="B201">
            <v>5897</v>
          </cell>
          <cell r="C201" t="str">
            <v>J1-1002</v>
          </cell>
          <cell r="D201" t="str">
            <v>PPC/11/350</v>
          </cell>
        </row>
        <row r="202">
          <cell r="B202">
            <v>5898</v>
          </cell>
          <cell r="C202" t="str">
            <v>J1-1002</v>
          </cell>
          <cell r="D202" t="str">
            <v>PPC/11/350</v>
          </cell>
        </row>
        <row r="203">
          <cell r="B203">
            <v>5899</v>
          </cell>
          <cell r="C203" t="str">
            <v>J1-1002</v>
          </cell>
          <cell r="D203" t="str">
            <v>PPC/11/350</v>
          </cell>
        </row>
        <row r="204">
          <cell r="B204">
            <v>5900</v>
          </cell>
          <cell r="C204" t="str">
            <v>J1-1002</v>
          </cell>
          <cell r="D204" t="str">
            <v>PPC/11/350</v>
          </cell>
        </row>
        <row r="205">
          <cell r="B205">
            <v>5901</v>
          </cell>
          <cell r="C205" t="str">
            <v>E1-1004</v>
          </cell>
          <cell r="D205" t="str">
            <v>PPC/11/351</v>
          </cell>
        </row>
        <row r="206">
          <cell r="B206" t="str">
            <v>5902P</v>
          </cell>
          <cell r="C206" t="str">
            <v>E1-1004</v>
          </cell>
          <cell r="D206" t="str">
            <v>PPC/11/351</v>
          </cell>
        </row>
        <row r="207">
          <cell r="B207">
            <v>5903</v>
          </cell>
          <cell r="C207" t="str">
            <v>E1-1004</v>
          </cell>
          <cell r="D207" t="str">
            <v>PPC/11/351</v>
          </cell>
        </row>
        <row r="208">
          <cell r="B208">
            <v>5904</v>
          </cell>
          <cell r="C208" t="str">
            <v>E1-1004</v>
          </cell>
          <cell r="D208" t="str">
            <v>PPC/11/351</v>
          </cell>
        </row>
        <row r="209">
          <cell r="B209">
            <v>5905</v>
          </cell>
          <cell r="C209" t="str">
            <v>E1-1004</v>
          </cell>
          <cell r="D209" t="str">
            <v>PPC/11/351</v>
          </cell>
        </row>
        <row r="210">
          <cell r="B210">
            <v>5906</v>
          </cell>
          <cell r="C210" t="str">
            <v>E1-1004</v>
          </cell>
          <cell r="D210" t="str">
            <v>PPC/11/351</v>
          </cell>
        </row>
        <row r="211">
          <cell r="B211">
            <v>5907</v>
          </cell>
          <cell r="C211" t="str">
            <v>E1-1004</v>
          </cell>
          <cell r="D211" t="str">
            <v>PPC/11/351</v>
          </cell>
        </row>
        <row r="212">
          <cell r="B212">
            <v>5908</v>
          </cell>
          <cell r="C212" t="str">
            <v>E1-1004</v>
          </cell>
          <cell r="D212" t="str">
            <v>PPC/11/351</v>
          </cell>
        </row>
        <row r="213">
          <cell r="B213">
            <v>5909</v>
          </cell>
          <cell r="C213" t="str">
            <v>E1-1004</v>
          </cell>
          <cell r="D213" t="str">
            <v>PPC/11/351</v>
          </cell>
        </row>
        <row r="214">
          <cell r="B214">
            <v>5910</v>
          </cell>
          <cell r="C214" t="str">
            <v>E1-1004</v>
          </cell>
          <cell r="D214" t="str">
            <v>PPC/11/351</v>
          </cell>
        </row>
        <row r="215">
          <cell r="B215">
            <v>5911</v>
          </cell>
          <cell r="C215" t="str">
            <v>E1-1004</v>
          </cell>
          <cell r="D215" t="str">
            <v>PPC/11/351</v>
          </cell>
        </row>
        <row r="216">
          <cell r="B216">
            <v>5912</v>
          </cell>
          <cell r="C216" t="str">
            <v>E1-1004</v>
          </cell>
          <cell r="D216" t="str">
            <v>PPC/11/351</v>
          </cell>
        </row>
        <row r="217">
          <cell r="B217" t="str">
            <v>5913P</v>
          </cell>
          <cell r="C217" t="str">
            <v>A4-1500</v>
          </cell>
          <cell r="D217" t="str">
            <v>PPC/11/352</v>
          </cell>
        </row>
        <row r="218">
          <cell r="B218">
            <v>5914</v>
          </cell>
          <cell r="C218" t="str">
            <v>A4-1500</v>
          </cell>
          <cell r="D218" t="str">
            <v>PPC/11/352</v>
          </cell>
        </row>
        <row r="219">
          <cell r="B219">
            <v>5915</v>
          </cell>
          <cell r="C219" t="str">
            <v>A4-1500</v>
          </cell>
          <cell r="D219" t="str">
            <v>PPC/11/352</v>
          </cell>
        </row>
        <row r="220">
          <cell r="B220">
            <v>5916</v>
          </cell>
          <cell r="C220" t="str">
            <v>A4-1500</v>
          </cell>
          <cell r="D220" t="str">
            <v>PPC/11/352</v>
          </cell>
        </row>
        <row r="221">
          <cell r="B221">
            <v>5917</v>
          </cell>
          <cell r="C221" t="str">
            <v>A4-1500</v>
          </cell>
          <cell r="D221" t="str">
            <v>PPC/11/352</v>
          </cell>
        </row>
        <row r="222">
          <cell r="B222">
            <v>5918</v>
          </cell>
          <cell r="C222" t="str">
            <v>XA-1357J</v>
          </cell>
          <cell r="D222" t="str">
            <v>Sample</v>
          </cell>
        </row>
        <row r="223">
          <cell r="B223">
            <v>5919</v>
          </cell>
          <cell r="C223" t="str">
            <v>XA-1357K</v>
          </cell>
          <cell r="D223" t="str">
            <v>Sample</v>
          </cell>
        </row>
        <row r="224">
          <cell r="B224" t="str">
            <v>5920P</v>
          </cell>
          <cell r="C224" t="str">
            <v>E1-1004</v>
          </cell>
          <cell r="D224" t="str">
            <v>PPC/11/353</v>
          </cell>
        </row>
        <row r="225">
          <cell r="B225">
            <v>5921</v>
          </cell>
          <cell r="C225" t="str">
            <v>E1-1004</v>
          </cell>
          <cell r="D225" t="str">
            <v>PPC/11/353</v>
          </cell>
        </row>
        <row r="226">
          <cell r="B226">
            <v>5922</v>
          </cell>
          <cell r="C226" t="str">
            <v>E1-1004</v>
          </cell>
          <cell r="D226" t="str">
            <v>PPC/11/353</v>
          </cell>
        </row>
        <row r="227">
          <cell r="B227">
            <v>5923</v>
          </cell>
          <cell r="C227" t="str">
            <v>E1-1004</v>
          </cell>
          <cell r="D227" t="str">
            <v>PPC/11/353</v>
          </cell>
        </row>
        <row r="228">
          <cell r="B228">
            <v>5924</v>
          </cell>
          <cell r="C228" t="str">
            <v>E1-1004</v>
          </cell>
          <cell r="D228" t="str">
            <v>PPC/11/353</v>
          </cell>
        </row>
        <row r="229">
          <cell r="B229">
            <v>5925</v>
          </cell>
          <cell r="C229" t="str">
            <v>E1-1004</v>
          </cell>
          <cell r="D229" t="str">
            <v>PPC/11/353</v>
          </cell>
        </row>
        <row r="230">
          <cell r="B230">
            <v>5926</v>
          </cell>
          <cell r="C230" t="str">
            <v>E1-1004</v>
          </cell>
          <cell r="D230" t="str">
            <v>PPC/11/353</v>
          </cell>
        </row>
        <row r="231">
          <cell r="B231">
            <v>5927</v>
          </cell>
          <cell r="C231" t="str">
            <v>E1-1004</v>
          </cell>
          <cell r="D231" t="str">
            <v>PPC/11/353</v>
          </cell>
        </row>
        <row r="232">
          <cell r="B232">
            <v>5928</v>
          </cell>
          <cell r="C232" t="str">
            <v>E1-1004</v>
          </cell>
          <cell r="D232" t="str">
            <v>PPC/11/353</v>
          </cell>
        </row>
        <row r="233">
          <cell r="B233">
            <v>5929</v>
          </cell>
          <cell r="C233" t="str">
            <v>E1-1004</v>
          </cell>
          <cell r="D233" t="str">
            <v>PPC/11/353</v>
          </cell>
        </row>
        <row r="234">
          <cell r="B234">
            <v>5930</v>
          </cell>
          <cell r="C234" t="str">
            <v>E1-1004</v>
          </cell>
          <cell r="D234" t="str">
            <v>PPC/11/353</v>
          </cell>
        </row>
        <row r="235">
          <cell r="B235">
            <v>5931</v>
          </cell>
          <cell r="C235" t="str">
            <v>XG-1017</v>
          </cell>
          <cell r="D235" t="str">
            <v>Sample</v>
          </cell>
        </row>
        <row r="236">
          <cell r="B236" t="str">
            <v>5932P</v>
          </cell>
          <cell r="C236" t="str">
            <v>A1-1014</v>
          </cell>
          <cell r="D236" t="str">
            <v>PPC/11/354</v>
          </cell>
        </row>
        <row r="237">
          <cell r="B237">
            <v>5933</v>
          </cell>
          <cell r="C237" t="str">
            <v>A1-1014</v>
          </cell>
          <cell r="D237" t="str">
            <v>PPC/11/354</v>
          </cell>
        </row>
        <row r="238">
          <cell r="B238">
            <v>5934</v>
          </cell>
          <cell r="C238" t="str">
            <v>A1-1014</v>
          </cell>
          <cell r="D238" t="str">
            <v>PPC/11/354</v>
          </cell>
        </row>
        <row r="239">
          <cell r="B239">
            <v>5935</v>
          </cell>
          <cell r="C239" t="str">
            <v>A1-1014</v>
          </cell>
          <cell r="D239" t="str">
            <v>PPC/11/354</v>
          </cell>
        </row>
        <row r="240">
          <cell r="B240">
            <v>5936</v>
          </cell>
          <cell r="C240" t="str">
            <v>A1-1014</v>
          </cell>
          <cell r="D240" t="str">
            <v>PPC/11/354</v>
          </cell>
        </row>
        <row r="241">
          <cell r="B241">
            <v>5937</v>
          </cell>
          <cell r="C241" t="str">
            <v>A1-1014</v>
          </cell>
          <cell r="D241" t="str">
            <v>PPC/11/354</v>
          </cell>
        </row>
        <row r="242">
          <cell r="B242">
            <v>5938</v>
          </cell>
          <cell r="C242" t="str">
            <v>A1-1014</v>
          </cell>
          <cell r="D242" t="str">
            <v>PPC/11/354</v>
          </cell>
        </row>
        <row r="243">
          <cell r="B243">
            <v>5939</v>
          </cell>
          <cell r="C243" t="str">
            <v>A1-1014</v>
          </cell>
          <cell r="D243" t="str">
            <v>PPC/11/354</v>
          </cell>
        </row>
        <row r="244">
          <cell r="B244">
            <v>5940</v>
          </cell>
          <cell r="C244" t="str">
            <v>A1-1014</v>
          </cell>
          <cell r="D244" t="str">
            <v>PPC/11/354</v>
          </cell>
        </row>
        <row r="245">
          <cell r="B245" t="str">
            <v>5941P</v>
          </cell>
          <cell r="C245" t="str">
            <v>A1-1010</v>
          </cell>
          <cell r="D245" t="str">
            <v>PPC/11/355</v>
          </cell>
        </row>
        <row r="246">
          <cell r="B246">
            <v>5942</v>
          </cell>
          <cell r="C246" t="str">
            <v>A1-1010</v>
          </cell>
          <cell r="D246" t="str">
            <v>PPC/11/355</v>
          </cell>
        </row>
        <row r="247">
          <cell r="B247">
            <v>5943</v>
          </cell>
          <cell r="C247" t="str">
            <v>A1-1010</v>
          </cell>
          <cell r="D247" t="str">
            <v>PPC/11/355</v>
          </cell>
        </row>
        <row r="248">
          <cell r="B248">
            <v>5944</v>
          </cell>
          <cell r="C248" t="str">
            <v>A1-1010</v>
          </cell>
          <cell r="D248" t="str">
            <v>PPC/11/355</v>
          </cell>
        </row>
        <row r="249">
          <cell r="B249">
            <v>5945</v>
          </cell>
          <cell r="C249" t="str">
            <v>A1-1010</v>
          </cell>
          <cell r="D249" t="str">
            <v>PPC/11/355</v>
          </cell>
        </row>
        <row r="250">
          <cell r="B250" t="str">
            <v>5946P</v>
          </cell>
          <cell r="C250" t="str">
            <v>J1-1002</v>
          </cell>
          <cell r="D250" t="str">
            <v>PPC/11/356</v>
          </cell>
        </row>
        <row r="251">
          <cell r="B251">
            <v>5947</v>
          </cell>
          <cell r="C251" t="str">
            <v>J1-1002</v>
          </cell>
          <cell r="D251" t="str">
            <v>PPC/11/356</v>
          </cell>
        </row>
        <row r="252">
          <cell r="B252">
            <v>5948</v>
          </cell>
          <cell r="C252" t="str">
            <v>J1-1002</v>
          </cell>
          <cell r="D252" t="str">
            <v>PPC/11/356</v>
          </cell>
        </row>
        <row r="253">
          <cell r="B253">
            <v>5949</v>
          </cell>
          <cell r="C253" t="str">
            <v>J1-1002</v>
          </cell>
          <cell r="D253" t="str">
            <v>PPC/11/356</v>
          </cell>
        </row>
        <row r="254">
          <cell r="B254">
            <v>5950</v>
          </cell>
          <cell r="C254" t="str">
            <v>J1-1002</v>
          </cell>
          <cell r="D254" t="str">
            <v>PPC/11/356</v>
          </cell>
        </row>
        <row r="255">
          <cell r="B255" t="str">
            <v>5951P</v>
          </cell>
          <cell r="C255" t="str">
            <v>E1-1004</v>
          </cell>
          <cell r="D255" t="str">
            <v>PPC/11/357</v>
          </cell>
        </row>
        <row r="256">
          <cell r="B256">
            <v>5952</v>
          </cell>
          <cell r="C256" t="str">
            <v>E1-1004</v>
          </cell>
          <cell r="D256" t="str">
            <v>PPC/11/357</v>
          </cell>
        </row>
        <row r="257">
          <cell r="B257">
            <v>5953</v>
          </cell>
          <cell r="C257" t="str">
            <v>E1-1004</v>
          </cell>
          <cell r="D257" t="str">
            <v>PPC/11/357</v>
          </cell>
        </row>
        <row r="258">
          <cell r="B258">
            <v>5954</v>
          </cell>
          <cell r="C258" t="str">
            <v>E1-1004</v>
          </cell>
          <cell r="D258" t="str">
            <v>PPC/11/357</v>
          </cell>
        </row>
        <row r="259">
          <cell r="B259">
            <v>5955</v>
          </cell>
          <cell r="C259" t="str">
            <v>E1-1004</v>
          </cell>
          <cell r="D259" t="str">
            <v>PPC/11/357</v>
          </cell>
        </row>
        <row r="260">
          <cell r="B260">
            <v>5956</v>
          </cell>
          <cell r="C260" t="str">
            <v>E1-1004</v>
          </cell>
          <cell r="D260" t="str">
            <v>PPC/11/357</v>
          </cell>
        </row>
        <row r="261">
          <cell r="B261">
            <v>5957</v>
          </cell>
          <cell r="C261" t="str">
            <v>E1-1004</v>
          </cell>
          <cell r="D261" t="str">
            <v>PPC/11/357</v>
          </cell>
        </row>
        <row r="262">
          <cell r="B262">
            <v>5958</v>
          </cell>
          <cell r="C262" t="str">
            <v>E1-1004</v>
          </cell>
          <cell r="D262" t="str">
            <v>PPC/11/357</v>
          </cell>
        </row>
        <row r="263">
          <cell r="B263">
            <v>5959</v>
          </cell>
          <cell r="C263" t="str">
            <v>E1-1004</v>
          </cell>
          <cell r="D263" t="str">
            <v>PPC/11/357</v>
          </cell>
        </row>
        <row r="264">
          <cell r="B264">
            <v>5960</v>
          </cell>
          <cell r="C264" t="str">
            <v>E1-1004</v>
          </cell>
          <cell r="D264" t="str">
            <v>PPC/11/357</v>
          </cell>
        </row>
        <row r="265">
          <cell r="B265">
            <v>5961</v>
          </cell>
          <cell r="C265" t="str">
            <v>E1-1004</v>
          </cell>
          <cell r="D265" t="str">
            <v>PPC/11/357</v>
          </cell>
        </row>
        <row r="266">
          <cell r="B266">
            <v>5962</v>
          </cell>
          <cell r="C266" t="str">
            <v>E1-1004</v>
          </cell>
          <cell r="D266" t="str">
            <v>PPC/12/358</v>
          </cell>
        </row>
        <row r="267">
          <cell r="B267">
            <v>5963</v>
          </cell>
          <cell r="C267" t="str">
            <v>E1-1004</v>
          </cell>
          <cell r="D267" t="str">
            <v>PPC/12/358</v>
          </cell>
        </row>
        <row r="268">
          <cell r="B268">
            <v>5964</v>
          </cell>
          <cell r="C268" t="str">
            <v>E1-1004</v>
          </cell>
          <cell r="D268" t="str">
            <v>PPC/12/358</v>
          </cell>
        </row>
        <row r="269">
          <cell r="B269">
            <v>5965</v>
          </cell>
          <cell r="C269" t="str">
            <v>E1-1004</v>
          </cell>
          <cell r="D269" t="str">
            <v>PPC/12/358</v>
          </cell>
        </row>
        <row r="270">
          <cell r="B270">
            <v>5966</v>
          </cell>
          <cell r="C270" t="str">
            <v>E1-1004</v>
          </cell>
          <cell r="D270" t="str">
            <v>PPC/12/358</v>
          </cell>
        </row>
        <row r="271">
          <cell r="B271">
            <v>5967</v>
          </cell>
          <cell r="C271" t="str">
            <v>E1-1004</v>
          </cell>
          <cell r="D271" t="str">
            <v>PPC/12/358</v>
          </cell>
        </row>
        <row r="272">
          <cell r="B272" t="str">
            <v>5968P</v>
          </cell>
          <cell r="C272" t="str">
            <v>J4-1002</v>
          </cell>
          <cell r="D272" t="str">
            <v>PPC/12/359</v>
          </cell>
        </row>
        <row r="273">
          <cell r="B273">
            <v>5969</v>
          </cell>
          <cell r="C273" t="str">
            <v>J4-1002</v>
          </cell>
          <cell r="D273" t="str">
            <v>PPC/12/359</v>
          </cell>
        </row>
        <row r="274">
          <cell r="B274">
            <v>5970</v>
          </cell>
          <cell r="C274" t="str">
            <v>J4-1002</v>
          </cell>
          <cell r="D274" t="str">
            <v>PPC/12/359</v>
          </cell>
        </row>
        <row r="275">
          <cell r="B275" t="str">
            <v>5971P</v>
          </cell>
          <cell r="C275" t="str">
            <v>J4-1002</v>
          </cell>
          <cell r="D275" t="str">
            <v>PPC/12/359</v>
          </cell>
        </row>
        <row r="276">
          <cell r="B276">
            <v>5972</v>
          </cell>
          <cell r="C276" t="str">
            <v>J4-1002</v>
          </cell>
          <cell r="D276" t="str">
            <v>PPC/12/359</v>
          </cell>
        </row>
        <row r="277">
          <cell r="B277">
            <v>5973</v>
          </cell>
          <cell r="C277" t="str">
            <v>J4-1002</v>
          </cell>
          <cell r="D277" t="str">
            <v>PPC/12/359</v>
          </cell>
        </row>
        <row r="278">
          <cell r="B278">
            <v>5974</v>
          </cell>
          <cell r="C278" t="str">
            <v>E1-1004</v>
          </cell>
          <cell r="D278" t="str">
            <v>Q,Wash(Sample)</v>
          </cell>
        </row>
        <row r="279">
          <cell r="B279">
            <v>5975</v>
          </cell>
          <cell r="C279" t="str">
            <v>E1-1004</v>
          </cell>
          <cell r="D279" t="str">
            <v>Q,Wash(Sample)</v>
          </cell>
        </row>
        <row r="280">
          <cell r="B280" t="str">
            <v>5976P</v>
          </cell>
          <cell r="C280" t="str">
            <v>A1-1013</v>
          </cell>
          <cell r="D280" t="str">
            <v>PPC/12/360</v>
          </cell>
        </row>
        <row r="281">
          <cell r="B281">
            <v>5977</v>
          </cell>
          <cell r="C281" t="str">
            <v>A1-1013</v>
          </cell>
          <cell r="D281" t="str">
            <v>PPC/12/360</v>
          </cell>
        </row>
        <row r="282">
          <cell r="B282">
            <v>5978</v>
          </cell>
          <cell r="C282" t="str">
            <v>A1-1013</v>
          </cell>
          <cell r="D282" t="str">
            <v>PPC/12/360</v>
          </cell>
        </row>
        <row r="283">
          <cell r="B283">
            <v>5979</v>
          </cell>
          <cell r="C283" t="str">
            <v>A1-1013</v>
          </cell>
          <cell r="D283" t="str">
            <v>PPC/12/360</v>
          </cell>
        </row>
        <row r="284">
          <cell r="B284">
            <v>5980</v>
          </cell>
          <cell r="C284" t="str">
            <v>A1-1013</v>
          </cell>
          <cell r="D284" t="str">
            <v>PPC/12/360</v>
          </cell>
        </row>
        <row r="285">
          <cell r="B285">
            <v>5981</v>
          </cell>
          <cell r="C285" t="str">
            <v>A1-1013</v>
          </cell>
          <cell r="D285" t="str">
            <v>PPC/12/360</v>
          </cell>
        </row>
        <row r="286">
          <cell r="B286">
            <v>5982</v>
          </cell>
          <cell r="C286" t="str">
            <v>A1-1013</v>
          </cell>
          <cell r="D286" t="str">
            <v>PPC/12/360</v>
          </cell>
        </row>
        <row r="287">
          <cell r="B287">
            <v>5983</v>
          </cell>
          <cell r="C287" t="str">
            <v>A1-1013</v>
          </cell>
          <cell r="D287" t="str">
            <v>PPC/12/360</v>
          </cell>
        </row>
        <row r="288">
          <cell r="B288">
            <v>5984</v>
          </cell>
          <cell r="C288" t="str">
            <v>A1-1013</v>
          </cell>
          <cell r="D288" t="str">
            <v>PPC/12/360</v>
          </cell>
        </row>
        <row r="289">
          <cell r="B289">
            <v>5985</v>
          </cell>
          <cell r="C289" t="str">
            <v>A1-1013</v>
          </cell>
          <cell r="D289" t="str">
            <v>PPC/12/361</v>
          </cell>
        </row>
        <row r="290">
          <cell r="B290">
            <v>5986</v>
          </cell>
          <cell r="C290" t="str">
            <v>A1-1013</v>
          </cell>
          <cell r="D290" t="str">
            <v>PPC/12/361</v>
          </cell>
        </row>
        <row r="291">
          <cell r="B291">
            <v>5987</v>
          </cell>
          <cell r="C291" t="str">
            <v>A1-1013</v>
          </cell>
          <cell r="D291" t="str">
            <v>PPC/12/361</v>
          </cell>
        </row>
        <row r="292">
          <cell r="B292">
            <v>5988</v>
          </cell>
          <cell r="C292" t="str">
            <v>A1-1013</v>
          </cell>
          <cell r="D292" t="str">
            <v>PPC/12/361</v>
          </cell>
        </row>
        <row r="293">
          <cell r="B293">
            <v>5989</v>
          </cell>
          <cell r="C293" t="str">
            <v>A1-1013</v>
          </cell>
          <cell r="D293" t="str">
            <v>PPC/12/361</v>
          </cell>
        </row>
        <row r="294">
          <cell r="B294">
            <v>5990</v>
          </cell>
          <cell r="C294" t="str">
            <v>A1-1013</v>
          </cell>
          <cell r="D294" t="str">
            <v>PPC/12/361</v>
          </cell>
        </row>
        <row r="295">
          <cell r="B295">
            <v>5991</v>
          </cell>
          <cell r="C295" t="str">
            <v>A1-1013</v>
          </cell>
          <cell r="D295" t="str">
            <v>PPC/12/361</v>
          </cell>
        </row>
        <row r="296">
          <cell r="B296">
            <v>5992</v>
          </cell>
          <cell r="C296" t="str">
            <v>A1-1013</v>
          </cell>
          <cell r="D296" t="str">
            <v>PPC/12/361</v>
          </cell>
        </row>
        <row r="297">
          <cell r="B297">
            <v>5993</v>
          </cell>
          <cell r="C297" t="str">
            <v>N1-2600</v>
          </cell>
          <cell r="D297" t="str">
            <v>PPC/12/365</v>
          </cell>
        </row>
        <row r="298">
          <cell r="B298">
            <v>5994</v>
          </cell>
          <cell r="C298" t="str">
            <v>N1-2600</v>
          </cell>
          <cell r="D298" t="str">
            <v>PPC/12/365</v>
          </cell>
        </row>
        <row r="299">
          <cell r="B299" t="str">
            <v>5995P</v>
          </cell>
          <cell r="C299" t="str">
            <v>E1-1004</v>
          </cell>
          <cell r="D299" t="str">
            <v>PPC/12/362</v>
          </cell>
        </row>
        <row r="300">
          <cell r="B300">
            <v>5996</v>
          </cell>
          <cell r="C300" t="str">
            <v>E1-1004</v>
          </cell>
          <cell r="D300" t="str">
            <v>PPC/12/362</v>
          </cell>
        </row>
        <row r="301">
          <cell r="B301">
            <v>5997</v>
          </cell>
          <cell r="C301" t="str">
            <v>E1-1004</v>
          </cell>
          <cell r="D301" t="str">
            <v>PPC/12/362</v>
          </cell>
        </row>
        <row r="302">
          <cell r="B302">
            <v>5998</v>
          </cell>
          <cell r="C302" t="str">
            <v>E1-1004</v>
          </cell>
          <cell r="D302" t="str">
            <v>PPC/12/362</v>
          </cell>
        </row>
        <row r="303">
          <cell r="B303">
            <v>5999</v>
          </cell>
          <cell r="C303" t="str">
            <v>E1-1004</v>
          </cell>
          <cell r="D303" t="str">
            <v>PPC/12/362</v>
          </cell>
        </row>
        <row r="304">
          <cell r="B304">
            <v>6000</v>
          </cell>
          <cell r="C304" t="str">
            <v>E1-1004</v>
          </cell>
          <cell r="D304" t="str">
            <v>PPC/12/362</v>
          </cell>
        </row>
        <row r="305">
          <cell r="B305">
            <v>6001</v>
          </cell>
          <cell r="C305" t="str">
            <v>E1-1004</v>
          </cell>
          <cell r="D305" t="str">
            <v>PPC/12/362</v>
          </cell>
        </row>
        <row r="306">
          <cell r="B306">
            <v>6002</v>
          </cell>
          <cell r="C306" t="str">
            <v>E1-1004</v>
          </cell>
          <cell r="D306" t="str">
            <v>PPC/12/366</v>
          </cell>
        </row>
        <row r="307">
          <cell r="B307">
            <v>6003</v>
          </cell>
          <cell r="C307" t="str">
            <v>E1-1004</v>
          </cell>
          <cell r="D307" t="str">
            <v>PPC/12/366</v>
          </cell>
        </row>
        <row r="308">
          <cell r="B308">
            <v>6004</v>
          </cell>
          <cell r="C308" t="str">
            <v>E1-1004</v>
          </cell>
          <cell r="D308" t="str">
            <v>PPC/12/366</v>
          </cell>
        </row>
        <row r="309">
          <cell r="B309">
            <v>6005</v>
          </cell>
          <cell r="C309" t="str">
            <v>E1-1004</v>
          </cell>
          <cell r="D309" t="str">
            <v>PPC/12/366</v>
          </cell>
        </row>
        <row r="310">
          <cell r="B310">
            <v>6006</v>
          </cell>
          <cell r="C310" t="str">
            <v>E1-1004</v>
          </cell>
          <cell r="D310" t="str">
            <v>PPC/12/366</v>
          </cell>
        </row>
        <row r="311">
          <cell r="B311">
            <v>6007</v>
          </cell>
          <cell r="C311" t="str">
            <v>E1-1004</v>
          </cell>
          <cell r="D311" t="str">
            <v>PPC/12/366</v>
          </cell>
        </row>
        <row r="312">
          <cell r="B312">
            <v>6008</v>
          </cell>
          <cell r="C312" t="str">
            <v>E1-1004</v>
          </cell>
          <cell r="D312" t="str">
            <v>PPC/12/366</v>
          </cell>
        </row>
        <row r="313">
          <cell r="B313">
            <v>6009</v>
          </cell>
          <cell r="C313" t="str">
            <v>E1-1004</v>
          </cell>
          <cell r="D313" t="str">
            <v>PPC/12/366</v>
          </cell>
        </row>
        <row r="314">
          <cell r="B314">
            <v>6010</v>
          </cell>
          <cell r="C314" t="str">
            <v>XG-1013</v>
          </cell>
          <cell r="D314" t="str">
            <v>Sample</v>
          </cell>
        </row>
        <row r="315">
          <cell r="B315">
            <v>6011</v>
          </cell>
          <cell r="C315" t="str">
            <v>XA-1357L</v>
          </cell>
          <cell r="D315" t="str">
            <v>Sample</v>
          </cell>
        </row>
        <row r="316">
          <cell r="B316">
            <v>6012</v>
          </cell>
          <cell r="C316" t="str">
            <v>NCTE</v>
          </cell>
          <cell r="D316" t="str">
            <v>Sample</v>
          </cell>
        </row>
        <row r="317">
          <cell r="B317">
            <v>6013</v>
          </cell>
          <cell r="C317" t="str">
            <v>J5-2200</v>
          </cell>
          <cell r="D317" t="str">
            <v>Sample</v>
          </cell>
        </row>
        <row r="318">
          <cell r="B318" t="str">
            <v>6014P</v>
          </cell>
          <cell r="C318" t="str">
            <v>J4-1001</v>
          </cell>
          <cell r="D318" t="str">
            <v>PPC/12/364</v>
          </cell>
        </row>
        <row r="319">
          <cell r="B319">
            <v>6015</v>
          </cell>
          <cell r="C319" t="str">
            <v>J4-1001</v>
          </cell>
          <cell r="D319" t="str">
            <v>PPC/12/364</v>
          </cell>
        </row>
        <row r="320">
          <cell r="B320" t="str">
            <v>6016P</v>
          </cell>
          <cell r="C320" t="str">
            <v>J5-2202</v>
          </cell>
          <cell r="D320" t="str">
            <v>PPC/12/363</v>
          </cell>
        </row>
        <row r="321">
          <cell r="B321">
            <v>6017</v>
          </cell>
          <cell r="C321" t="str">
            <v>J5-2202</v>
          </cell>
          <cell r="D321" t="str">
            <v>PPC/12/363</v>
          </cell>
        </row>
        <row r="322">
          <cell r="B322">
            <v>6018</v>
          </cell>
          <cell r="C322" t="str">
            <v>J5-2202</v>
          </cell>
          <cell r="D322" t="str">
            <v>PPC/12/363</v>
          </cell>
        </row>
        <row r="323">
          <cell r="B323" t="str">
            <v>6019P</v>
          </cell>
          <cell r="C323" t="str">
            <v>J1-1002</v>
          </cell>
          <cell r="D323" t="str">
            <v>PPC/12/367</v>
          </cell>
        </row>
        <row r="324">
          <cell r="B324">
            <v>6020</v>
          </cell>
          <cell r="C324" t="str">
            <v>J1-1002</v>
          </cell>
          <cell r="D324" t="str">
            <v>PPC/12/367</v>
          </cell>
        </row>
        <row r="325">
          <cell r="B325">
            <v>6021</v>
          </cell>
          <cell r="C325" t="str">
            <v>J1-1002</v>
          </cell>
          <cell r="D325" t="str">
            <v>PPC/12/367</v>
          </cell>
        </row>
        <row r="326">
          <cell r="B326">
            <v>6022</v>
          </cell>
          <cell r="C326" t="str">
            <v>J1-1002</v>
          </cell>
          <cell r="D326" t="str">
            <v>PPC/12/367</v>
          </cell>
        </row>
        <row r="327">
          <cell r="B327">
            <v>6023</v>
          </cell>
          <cell r="C327" t="str">
            <v>J1-1002</v>
          </cell>
          <cell r="D327" t="str">
            <v>PPC/12/367</v>
          </cell>
        </row>
        <row r="328">
          <cell r="B328">
            <v>6024</v>
          </cell>
          <cell r="C328" t="str">
            <v>J1-1002</v>
          </cell>
          <cell r="D328" t="str">
            <v>PPC/12/367</v>
          </cell>
        </row>
        <row r="329">
          <cell r="B329">
            <v>6025</v>
          </cell>
          <cell r="C329" t="str">
            <v>J1-1002</v>
          </cell>
          <cell r="D329" t="str">
            <v>PPC/12/367</v>
          </cell>
        </row>
        <row r="330">
          <cell r="B330">
            <v>6026</v>
          </cell>
          <cell r="C330" t="str">
            <v>J1-1002</v>
          </cell>
          <cell r="D330" t="str">
            <v>PPC/12/367</v>
          </cell>
        </row>
        <row r="331">
          <cell r="B331">
            <v>6027</v>
          </cell>
          <cell r="C331" t="str">
            <v>J1-1002</v>
          </cell>
          <cell r="D331" t="str">
            <v>PPC/12/367</v>
          </cell>
        </row>
        <row r="332">
          <cell r="B332">
            <v>6028</v>
          </cell>
          <cell r="C332" t="str">
            <v>XG-1013</v>
          </cell>
          <cell r="D332" t="str">
            <v>Sample</v>
          </cell>
        </row>
        <row r="333">
          <cell r="B333" t="str">
            <v>6029P</v>
          </cell>
          <cell r="C333" t="str">
            <v>J9-2400</v>
          </cell>
          <cell r="D333" t="str">
            <v>PPC/12/368</v>
          </cell>
        </row>
        <row r="334">
          <cell r="B334">
            <v>6030</v>
          </cell>
          <cell r="C334" t="str">
            <v>J9-2400</v>
          </cell>
          <cell r="D334" t="str">
            <v>PPC/12/368</v>
          </cell>
        </row>
        <row r="335">
          <cell r="B335">
            <v>6031</v>
          </cell>
          <cell r="C335" t="str">
            <v>J9-2400</v>
          </cell>
          <cell r="D335" t="str">
            <v>PPC/12/368</v>
          </cell>
        </row>
        <row r="336">
          <cell r="B336" t="str">
            <v>6032P</v>
          </cell>
          <cell r="C336" t="str">
            <v>E1-1004</v>
          </cell>
          <cell r="D336" t="str">
            <v>PPC/12/369</v>
          </cell>
        </row>
        <row r="337">
          <cell r="B337">
            <v>6033</v>
          </cell>
          <cell r="C337" t="str">
            <v>E1-1004</v>
          </cell>
          <cell r="D337" t="str">
            <v>PPC/12/369</v>
          </cell>
        </row>
        <row r="338">
          <cell r="B338">
            <v>6034</v>
          </cell>
          <cell r="C338" t="str">
            <v>E1-1004</v>
          </cell>
          <cell r="D338" t="str">
            <v>PPC/12/369</v>
          </cell>
        </row>
        <row r="339">
          <cell r="B339">
            <v>6035</v>
          </cell>
          <cell r="C339" t="str">
            <v>E1-1004</v>
          </cell>
          <cell r="D339" t="str">
            <v>PPC/12/369</v>
          </cell>
        </row>
        <row r="340">
          <cell r="B340">
            <v>6036</v>
          </cell>
          <cell r="C340" t="str">
            <v>E1-1004</v>
          </cell>
          <cell r="D340" t="str">
            <v>PPC/12/369</v>
          </cell>
        </row>
        <row r="341">
          <cell r="B341">
            <v>6037</v>
          </cell>
          <cell r="C341" t="str">
            <v>E1-1004</v>
          </cell>
          <cell r="D341" t="str">
            <v>PPC/12/369</v>
          </cell>
        </row>
        <row r="342">
          <cell r="B342">
            <v>6038</v>
          </cell>
          <cell r="C342" t="str">
            <v>E1-1004</v>
          </cell>
          <cell r="D342" t="str">
            <v>PPC/12/369</v>
          </cell>
        </row>
        <row r="343">
          <cell r="B343">
            <v>6039</v>
          </cell>
          <cell r="C343" t="str">
            <v>E1-1004</v>
          </cell>
          <cell r="D343" t="str">
            <v>PPC/12/369</v>
          </cell>
        </row>
        <row r="344">
          <cell r="B344">
            <v>6040</v>
          </cell>
          <cell r="C344" t="str">
            <v>E1-1004</v>
          </cell>
          <cell r="D344" t="str">
            <v>PPC/12/369</v>
          </cell>
        </row>
        <row r="345">
          <cell r="B345">
            <v>6041</v>
          </cell>
          <cell r="C345" t="str">
            <v>E1-1004</v>
          </cell>
          <cell r="D345" t="str">
            <v>PPC/12/369</v>
          </cell>
        </row>
        <row r="346">
          <cell r="B346">
            <v>6042</v>
          </cell>
          <cell r="C346" t="str">
            <v>E1-1004</v>
          </cell>
          <cell r="D346" t="str">
            <v>PPC/12/369</v>
          </cell>
        </row>
        <row r="347">
          <cell r="B347">
            <v>6043</v>
          </cell>
          <cell r="C347" t="str">
            <v>E1-1004</v>
          </cell>
          <cell r="D347" t="str">
            <v>PPC/12/372</v>
          </cell>
        </row>
        <row r="348">
          <cell r="B348">
            <v>6044</v>
          </cell>
          <cell r="C348" t="str">
            <v>E1-1004</v>
          </cell>
          <cell r="D348" t="str">
            <v>PPC/12/372</v>
          </cell>
        </row>
        <row r="349">
          <cell r="B349">
            <v>6045</v>
          </cell>
          <cell r="C349" t="str">
            <v>E1-1004</v>
          </cell>
          <cell r="D349" t="str">
            <v>PPC/12/372</v>
          </cell>
        </row>
        <row r="350">
          <cell r="B350">
            <v>6046</v>
          </cell>
          <cell r="C350" t="str">
            <v>E1-1004</v>
          </cell>
          <cell r="D350" t="str">
            <v>PPC/12/372</v>
          </cell>
        </row>
        <row r="351">
          <cell r="B351">
            <v>6047</v>
          </cell>
          <cell r="C351" t="str">
            <v>E1-1004</v>
          </cell>
          <cell r="D351" t="str">
            <v>PPC/12/372</v>
          </cell>
        </row>
        <row r="352">
          <cell r="B352">
            <v>6048</v>
          </cell>
          <cell r="C352" t="str">
            <v>E1-1004</v>
          </cell>
          <cell r="D352" t="str">
            <v>PPC/12/372</v>
          </cell>
        </row>
        <row r="353">
          <cell r="B353">
            <v>6049</v>
          </cell>
          <cell r="C353" t="str">
            <v>E1-1004</v>
          </cell>
          <cell r="D353" t="str">
            <v>PPC/12/372</v>
          </cell>
        </row>
        <row r="354">
          <cell r="B354">
            <v>6050</v>
          </cell>
          <cell r="C354" t="str">
            <v>E1-1004</v>
          </cell>
          <cell r="D354" t="str">
            <v>PPC/12/372</v>
          </cell>
        </row>
        <row r="355">
          <cell r="B355">
            <v>6051</v>
          </cell>
          <cell r="C355" t="str">
            <v>E1-1004</v>
          </cell>
          <cell r="D355" t="str">
            <v>PPC/12/372</v>
          </cell>
        </row>
        <row r="356">
          <cell r="B356">
            <v>6052</v>
          </cell>
          <cell r="C356" t="str">
            <v>E1-1004</v>
          </cell>
          <cell r="D356" t="str">
            <v>PPC/12/372</v>
          </cell>
        </row>
        <row r="357">
          <cell r="B357">
            <v>6053</v>
          </cell>
          <cell r="C357" t="str">
            <v>XG-1015</v>
          </cell>
          <cell r="D357" t="str">
            <v>Bulldenim</v>
          </cell>
        </row>
        <row r="358">
          <cell r="B358">
            <v>6054</v>
          </cell>
          <cell r="C358" t="str">
            <v>A1-1013</v>
          </cell>
          <cell r="D358" t="str">
            <v>PPC/01/376</v>
          </cell>
        </row>
        <row r="359">
          <cell r="B359" t="str">
            <v>6054A</v>
          </cell>
          <cell r="C359" t="str">
            <v>A1-1013</v>
          </cell>
          <cell r="D359" t="str">
            <v>PPC/01/376</v>
          </cell>
        </row>
        <row r="360">
          <cell r="B360">
            <v>6055</v>
          </cell>
          <cell r="C360" t="str">
            <v>A4-1501</v>
          </cell>
          <cell r="D360" t="str">
            <v>PPC/01/377</v>
          </cell>
        </row>
        <row r="361">
          <cell r="B361" t="str">
            <v>6055A</v>
          </cell>
          <cell r="C361" t="str">
            <v>A4-1501</v>
          </cell>
          <cell r="D361" t="str">
            <v>PPC/01/377</v>
          </cell>
        </row>
        <row r="362">
          <cell r="B362" t="str">
            <v>6056P</v>
          </cell>
          <cell r="C362" t="str">
            <v>A4-1500</v>
          </cell>
          <cell r="D362" t="str">
            <v>PPC/12/370</v>
          </cell>
        </row>
        <row r="363">
          <cell r="B363">
            <v>6057</v>
          </cell>
          <cell r="C363" t="str">
            <v>A4-1500</v>
          </cell>
          <cell r="D363" t="str">
            <v>PPC/12/370</v>
          </cell>
        </row>
        <row r="364">
          <cell r="B364">
            <v>6058</v>
          </cell>
          <cell r="C364" t="str">
            <v>A4-1500</v>
          </cell>
          <cell r="D364" t="str">
            <v>PPC/12/370</v>
          </cell>
        </row>
        <row r="365">
          <cell r="B365">
            <v>6059</v>
          </cell>
          <cell r="C365" t="str">
            <v>XG-1015</v>
          </cell>
          <cell r="D365" t="str">
            <v>Bulldenim</v>
          </cell>
        </row>
        <row r="366">
          <cell r="B366" t="str">
            <v>6060P</v>
          </cell>
          <cell r="C366" t="str">
            <v>XA-1357K</v>
          </cell>
          <cell r="D366" t="str">
            <v>PPC/12/371</v>
          </cell>
        </row>
        <row r="367">
          <cell r="B367">
            <v>6061</v>
          </cell>
          <cell r="C367" t="str">
            <v>XA-1357K</v>
          </cell>
          <cell r="D367" t="str">
            <v>PPC/12/371</v>
          </cell>
        </row>
        <row r="368">
          <cell r="B368" t="str">
            <v>6062P</v>
          </cell>
          <cell r="C368" t="str">
            <v>J4-1002</v>
          </cell>
          <cell r="D368" t="str">
            <v>PPC/12/373</v>
          </cell>
        </row>
        <row r="369">
          <cell r="B369">
            <v>6063</v>
          </cell>
          <cell r="C369" t="str">
            <v>J4-1002</v>
          </cell>
          <cell r="D369" t="str">
            <v>PPC/12/373</v>
          </cell>
        </row>
        <row r="370">
          <cell r="B370">
            <v>6064</v>
          </cell>
          <cell r="C370" t="str">
            <v>J4-1002</v>
          </cell>
          <cell r="D370" t="str">
            <v>PPC/12/373</v>
          </cell>
        </row>
        <row r="371">
          <cell r="B371" t="str">
            <v>6065P</v>
          </cell>
          <cell r="C371" t="str">
            <v>A1-1013</v>
          </cell>
          <cell r="D371" t="str">
            <v>PPC/12/374</v>
          </cell>
        </row>
        <row r="372">
          <cell r="B372">
            <v>6066</v>
          </cell>
          <cell r="C372" t="str">
            <v>A1-1013</v>
          </cell>
          <cell r="D372" t="str">
            <v>PPC/12/374</v>
          </cell>
        </row>
        <row r="373">
          <cell r="B373">
            <v>6066</v>
          </cell>
          <cell r="C373" t="str">
            <v>A1-1013</v>
          </cell>
          <cell r="D373" t="str">
            <v>PPC/12/374</v>
          </cell>
        </row>
        <row r="374">
          <cell r="B374">
            <v>6067</v>
          </cell>
          <cell r="C374" t="str">
            <v>A1-1013</v>
          </cell>
          <cell r="D374" t="str">
            <v>PPC/12/374</v>
          </cell>
        </row>
        <row r="375">
          <cell r="B375">
            <v>6067</v>
          </cell>
          <cell r="C375" t="str">
            <v>A1-1013</v>
          </cell>
          <cell r="D375" t="str">
            <v>PPC/12/374</v>
          </cell>
        </row>
        <row r="376">
          <cell r="B376">
            <v>6068</v>
          </cell>
          <cell r="C376" t="str">
            <v>A1-1013</v>
          </cell>
          <cell r="D376" t="str">
            <v>PPC/12/374</v>
          </cell>
        </row>
        <row r="377">
          <cell r="B377">
            <v>6069</v>
          </cell>
          <cell r="C377" t="str">
            <v>A1-1013</v>
          </cell>
          <cell r="D377" t="str">
            <v>PPC/12/374</v>
          </cell>
        </row>
        <row r="378">
          <cell r="B378">
            <v>6070</v>
          </cell>
          <cell r="C378" t="str">
            <v>A1-1013</v>
          </cell>
          <cell r="D378" t="str">
            <v>PPC/12/374</v>
          </cell>
        </row>
        <row r="379">
          <cell r="B379">
            <v>6071</v>
          </cell>
          <cell r="C379" t="str">
            <v>A1-1013</v>
          </cell>
          <cell r="D379" t="str">
            <v>PPC/12/374</v>
          </cell>
        </row>
        <row r="380">
          <cell r="B380">
            <v>6072</v>
          </cell>
          <cell r="C380" t="str">
            <v>A1-1013</v>
          </cell>
          <cell r="D380" t="str">
            <v>PPC/12/375</v>
          </cell>
        </row>
        <row r="381">
          <cell r="B381">
            <v>6073</v>
          </cell>
          <cell r="C381" t="str">
            <v>A1-1013</v>
          </cell>
          <cell r="D381" t="str">
            <v>PPC/12/375</v>
          </cell>
        </row>
        <row r="382">
          <cell r="B382">
            <v>6074</v>
          </cell>
          <cell r="C382" t="str">
            <v>A1-1013</v>
          </cell>
          <cell r="D382" t="str">
            <v>PPC/12/375</v>
          </cell>
        </row>
        <row r="383">
          <cell r="B383">
            <v>6075</v>
          </cell>
          <cell r="C383" t="str">
            <v>A1-1013</v>
          </cell>
          <cell r="D383" t="str">
            <v>PPC/12/375</v>
          </cell>
        </row>
        <row r="384">
          <cell r="B384" t="str">
            <v>6076P</v>
          </cell>
          <cell r="C384" t="str">
            <v>J9-2400</v>
          </cell>
          <cell r="D384" t="str">
            <v>PPC/01/379</v>
          </cell>
        </row>
        <row r="385">
          <cell r="B385">
            <v>6077</v>
          </cell>
          <cell r="C385" t="str">
            <v>J9-2400</v>
          </cell>
          <cell r="D385" t="str">
            <v>PPC/01/379</v>
          </cell>
        </row>
        <row r="386">
          <cell r="B386">
            <v>6078</v>
          </cell>
          <cell r="C386" t="str">
            <v>J9-2400</v>
          </cell>
          <cell r="D386" t="str">
            <v>PPC/01/379</v>
          </cell>
        </row>
        <row r="387">
          <cell r="B387">
            <v>6079</v>
          </cell>
          <cell r="D387" t="str">
            <v>Bulldenim</v>
          </cell>
        </row>
        <row r="388">
          <cell r="B388">
            <v>6080</v>
          </cell>
          <cell r="C388" t="str">
            <v>N1-2601</v>
          </cell>
          <cell r="D388" t="str">
            <v>PPC/01/380</v>
          </cell>
        </row>
        <row r="389">
          <cell r="B389">
            <v>6081</v>
          </cell>
          <cell r="C389" t="str">
            <v>N1-2601</v>
          </cell>
          <cell r="D389" t="str">
            <v>PPC/01/380</v>
          </cell>
        </row>
        <row r="390">
          <cell r="B390">
            <v>6082</v>
          </cell>
          <cell r="C390" t="str">
            <v>XA-1357A</v>
          </cell>
          <cell r="D390" t="str">
            <v>PPC/01/387</v>
          </cell>
        </row>
        <row r="391">
          <cell r="B391">
            <v>6083</v>
          </cell>
          <cell r="C391" t="str">
            <v>XA-1357</v>
          </cell>
          <cell r="D391" t="str">
            <v>PPC/01/386</v>
          </cell>
        </row>
        <row r="392">
          <cell r="B392" t="str">
            <v>6084P</v>
          </cell>
          <cell r="C392" t="str">
            <v>E1-1004</v>
          </cell>
          <cell r="D392" t="str">
            <v>PPC/01/379</v>
          </cell>
        </row>
        <row r="393">
          <cell r="B393">
            <v>6085</v>
          </cell>
          <cell r="C393" t="str">
            <v>E1-1004</v>
          </cell>
          <cell r="D393" t="str">
            <v>PPC/01/379</v>
          </cell>
        </row>
        <row r="394">
          <cell r="B394">
            <v>6086</v>
          </cell>
          <cell r="C394" t="str">
            <v>E1-1004</v>
          </cell>
          <cell r="D394" t="str">
            <v>PPC/01/379</v>
          </cell>
        </row>
        <row r="395">
          <cell r="B395">
            <v>6087</v>
          </cell>
          <cell r="C395" t="str">
            <v>E1-1004</v>
          </cell>
          <cell r="D395" t="str">
            <v>PPC/01/379</v>
          </cell>
        </row>
        <row r="396">
          <cell r="B396">
            <v>6088</v>
          </cell>
          <cell r="C396" t="str">
            <v>E1-1004</v>
          </cell>
          <cell r="D396" t="str">
            <v>PPC/01/379</v>
          </cell>
        </row>
        <row r="397">
          <cell r="B397">
            <v>6089</v>
          </cell>
          <cell r="C397" t="str">
            <v>E1-1004</v>
          </cell>
          <cell r="D397" t="str">
            <v>PPC/01/379</v>
          </cell>
        </row>
        <row r="398">
          <cell r="B398">
            <v>6090</v>
          </cell>
          <cell r="C398" t="str">
            <v>E1-1004</v>
          </cell>
          <cell r="D398" t="str">
            <v>PPC/01/379</v>
          </cell>
        </row>
        <row r="399">
          <cell r="B399">
            <v>6091</v>
          </cell>
          <cell r="C399" t="str">
            <v>E1-1004</v>
          </cell>
          <cell r="D399" t="str">
            <v>PPC/01/379</v>
          </cell>
        </row>
        <row r="400">
          <cell r="B400">
            <v>6092</v>
          </cell>
          <cell r="C400" t="str">
            <v>E1-1004</v>
          </cell>
          <cell r="D400" t="str">
            <v>PPC/01/379</v>
          </cell>
        </row>
        <row r="401">
          <cell r="B401">
            <v>6093</v>
          </cell>
          <cell r="C401" t="str">
            <v>E1-1004</v>
          </cell>
          <cell r="D401" t="str">
            <v>PPC/01/379</v>
          </cell>
        </row>
        <row r="402">
          <cell r="B402">
            <v>6094</v>
          </cell>
          <cell r="C402" t="str">
            <v>E1-1004</v>
          </cell>
          <cell r="D402" t="str">
            <v>PPC/01/379</v>
          </cell>
        </row>
        <row r="403">
          <cell r="B403">
            <v>6095</v>
          </cell>
          <cell r="C403" t="str">
            <v>E1-1004</v>
          </cell>
          <cell r="D403" t="str">
            <v>PPC/01/381</v>
          </cell>
        </row>
        <row r="404">
          <cell r="B404">
            <v>6096</v>
          </cell>
          <cell r="C404" t="str">
            <v>E1-1004</v>
          </cell>
          <cell r="D404" t="str">
            <v>PPC/01/381</v>
          </cell>
        </row>
        <row r="405">
          <cell r="B405">
            <v>6097</v>
          </cell>
          <cell r="C405" t="str">
            <v>E1-1004</v>
          </cell>
          <cell r="D405" t="str">
            <v>PPC/01/381</v>
          </cell>
        </row>
        <row r="406">
          <cell r="B406">
            <v>6098</v>
          </cell>
          <cell r="C406" t="str">
            <v>E1-1004</v>
          </cell>
          <cell r="D406" t="str">
            <v>PPC/01/381</v>
          </cell>
        </row>
        <row r="407">
          <cell r="B407">
            <v>6099</v>
          </cell>
          <cell r="D407" t="str">
            <v>Bulldenim</v>
          </cell>
        </row>
        <row r="408">
          <cell r="B408">
            <v>6100</v>
          </cell>
          <cell r="C408" t="str">
            <v>N1-2601</v>
          </cell>
          <cell r="D408" t="str">
            <v>PPC/01/385</v>
          </cell>
        </row>
        <row r="409">
          <cell r="B409">
            <v>6101</v>
          </cell>
          <cell r="C409" t="str">
            <v>N1-2601</v>
          </cell>
          <cell r="D409" t="str">
            <v>PPC/01/385</v>
          </cell>
        </row>
        <row r="410">
          <cell r="B410">
            <v>6102</v>
          </cell>
          <cell r="C410" t="str">
            <v>XG-1013</v>
          </cell>
          <cell r="D410" t="str">
            <v>Bulldenim</v>
          </cell>
        </row>
        <row r="411">
          <cell r="B411">
            <v>6103</v>
          </cell>
          <cell r="C411" t="str">
            <v>XG-1013</v>
          </cell>
          <cell r="D411" t="str">
            <v>Bulldenim</v>
          </cell>
        </row>
        <row r="412">
          <cell r="B412">
            <v>6104</v>
          </cell>
          <cell r="C412" t="str">
            <v>XG-1013</v>
          </cell>
          <cell r="D412" t="str">
            <v>Bulldenim</v>
          </cell>
        </row>
        <row r="413">
          <cell r="B413">
            <v>6105</v>
          </cell>
          <cell r="C413" t="str">
            <v>XG-1016</v>
          </cell>
          <cell r="D413" t="str">
            <v>Bulldenim</v>
          </cell>
        </row>
        <row r="414">
          <cell r="B414" t="str">
            <v>6106P</v>
          </cell>
          <cell r="C414" t="str">
            <v>E3-1002</v>
          </cell>
          <cell r="D414" t="str">
            <v>PPC/01/382</v>
          </cell>
        </row>
        <row r="415">
          <cell r="B415">
            <v>6107</v>
          </cell>
          <cell r="C415" t="str">
            <v>E3-1002</v>
          </cell>
          <cell r="D415" t="str">
            <v>PPC/01/382</v>
          </cell>
        </row>
        <row r="416">
          <cell r="B416" t="str">
            <v>6108P</v>
          </cell>
          <cell r="C416" t="str">
            <v>A1-1014</v>
          </cell>
          <cell r="D416" t="str">
            <v>PPC/01/384</v>
          </cell>
        </row>
        <row r="417">
          <cell r="B417">
            <v>6109</v>
          </cell>
          <cell r="C417" t="str">
            <v>A1-1014</v>
          </cell>
          <cell r="D417" t="str">
            <v>PPC/01/384</v>
          </cell>
        </row>
        <row r="418">
          <cell r="B418">
            <v>6110</v>
          </cell>
          <cell r="C418" t="str">
            <v>A1-1014</v>
          </cell>
          <cell r="D418" t="str">
            <v>PPC/01/384</v>
          </cell>
        </row>
        <row r="419">
          <cell r="B419">
            <v>6111</v>
          </cell>
          <cell r="C419" t="str">
            <v>A1-1014</v>
          </cell>
          <cell r="D419" t="str">
            <v>PPC/01/384</v>
          </cell>
        </row>
        <row r="420">
          <cell r="B420">
            <v>6112</v>
          </cell>
          <cell r="C420" t="str">
            <v>A1-1014</v>
          </cell>
          <cell r="D420" t="str">
            <v>PPC/01/384</v>
          </cell>
        </row>
        <row r="421">
          <cell r="B421">
            <v>6113</v>
          </cell>
          <cell r="C421" t="str">
            <v>A1-1014</v>
          </cell>
          <cell r="D421" t="str">
            <v>PPC/01/384</v>
          </cell>
        </row>
        <row r="422">
          <cell r="B422">
            <v>6114</v>
          </cell>
          <cell r="C422" t="str">
            <v>A1-1014</v>
          </cell>
          <cell r="D422" t="str">
            <v>PPC/01/384</v>
          </cell>
        </row>
        <row r="423">
          <cell r="B423">
            <v>6115</v>
          </cell>
          <cell r="C423" t="str">
            <v>A1-1014</v>
          </cell>
          <cell r="D423" t="str">
            <v>PPC/01/388</v>
          </cell>
        </row>
        <row r="424">
          <cell r="B424">
            <v>6116</v>
          </cell>
          <cell r="C424" t="str">
            <v>A1-1014</v>
          </cell>
          <cell r="D424" t="str">
            <v>PPC/01/388</v>
          </cell>
        </row>
        <row r="425">
          <cell r="B425">
            <v>6117</v>
          </cell>
          <cell r="C425" t="str">
            <v>A1-1014</v>
          </cell>
          <cell r="D425" t="str">
            <v>PPC/01/388</v>
          </cell>
        </row>
        <row r="426">
          <cell r="B426">
            <v>6118</v>
          </cell>
          <cell r="C426" t="str">
            <v>A1-1014</v>
          </cell>
          <cell r="D426" t="str">
            <v>PPC/01/388</v>
          </cell>
        </row>
        <row r="427">
          <cell r="B427" t="str">
            <v>6119P</v>
          </cell>
          <cell r="C427" t="str">
            <v>XA-1366</v>
          </cell>
          <cell r="D427" t="str">
            <v>PPC/01/383</v>
          </cell>
        </row>
        <row r="428">
          <cell r="B428">
            <v>6120</v>
          </cell>
          <cell r="C428" t="str">
            <v>XA-1366</v>
          </cell>
          <cell r="D428" t="str">
            <v>PPC/01/383</v>
          </cell>
        </row>
        <row r="429">
          <cell r="B429">
            <v>6121</v>
          </cell>
          <cell r="C429" t="str">
            <v>XA-1366</v>
          </cell>
          <cell r="D429" t="str">
            <v>PPC/01/383</v>
          </cell>
        </row>
        <row r="430">
          <cell r="B430" t="str">
            <v>6122P</v>
          </cell>
          <cell r="C430" t="str">
            <v>A1-1013</v>
          </cell>
          <cell r="D430" t="str">
            <v>PPC/01/389</v>
          </cell>
        </row>
        <row r="431">
          <cell r="B431">
            <v>6123</v>
          </cell>
          <cell r="C431" t="str">
            <v>A1-1013</v>
          </cell>
          <cell r="D431" t="str">
            <v>PPC/01/389</v>
          </cell>
        </row>
        <row r="432">
          <cell r="B432">
            <v>6124</v>
          </cell>
          <cell r="C432" t="str">
            <v>A1-1013</v>
          </cell>
          <cell r="D432" t="str">
            <v>PPC/01/389</v>
          </cell>
        </row>
        <row r="433">
          <cell r="B433">
            <v>6125</v>
          </cell>
          <cell r="C433" t="str">
            <v>A1-1013</v>
          </cell>
          <cell r="D433" t="str">
            <v>PPC/01/389</v>
          </cell>
        </row>
        <row r="434">
          <cell r="B434">
            <v>6126</v>
          </cell>
          <cell r="C434" t="str">
            <v>A1-1013</v>
          </cell>
          <cell r="D434" t="str">
            <v>PPC/01/389</v>
          </cell>
        </row>
        <row r="435">
          <cell r="B435">
            <v>6127</v>
          </cell>
          <cell r="C435" t="str">
            <v>A1-1013</v>
          </cell>
          <cell r="D435" t="str">
            <v>PPC/01/389</v>
          </cell>
        </row>
        <row r="436">
          <cell r="B436">
            <v>6128</v>
          </cell>
          <cell r="C436" t="str">
            <v>A1-1013</v>
          </cell>
          <cell r="D436" t="str">
            <v>PPC/01/389</v>
          </cell>
        </row>
        <row r="437">
          <cell r="B437">
            <v>6129</v>
          </cell>
          <cell r="C437" t="str">
            <v>A1-1013</v>
          </cell>
          <cell r="D437" t="str">
            <v>PPC/01/389</v>
          </cell>
        </row>
        <row r="438">
          <cell r="B438">
            <v>6130</v>
          </cell>
          <cell r="C438" t="str">
            <v>A1-1013</v>
          </cell>
          <cell r="D438" t="str">
            <v>PPC/01/389</v>
          </cell>
        </row>
        <row r="439">
          <cell r="B439">
            <v>6131</v>
          </cell>
          <cell r="C439" t="str">
            <v>A1-1013</v>
          </cell>
          <cell r="D439" t="str">
            <v>PPC/01/389</v>
          </cell>
        </row>
        <row r="440">
          <cell r="B440">
            <v>6132</v>
          </cell>
          <cell r="C440" t="str">
            <v>A1-1013</v>
          </cell>
          <cell r="D440" t="str">
            <v>PPC/01/389</v>
          </cell>
        </row>
        <row r="441">
          <cell r="B441">
            <v>6133</v>
          </cell>
          <cell r="C441" t="str">
            <v>N1-2601</v>
          </cell>
          <cell r="D441" t="str">
            <v>PPC/01/390</v>
          </cell>
        </row>
        <row r="442">
          <cell r="B442">
            <v>6134</v>
          </cell>
          <cell r="C442" t="str">
            <v>N1-2601</v>
          </cell>
          <cell r="D442" t="str">
            <v>PPC/01/390</v>
          </cell>
        </row>
        <row r="443">
          <cell r="B443" t="str">
            <v>6135P</v>
          </cell>
          <cell r="C443" t="str">
            <v>A2-1201</v>
          </cell>
          <cell r="D443" t="str">
            <v>PPC/01/391</v>
          </cell>
        </row>
        <row r="444">
          <cell r="B444">
            <v>6136</v>
          </cell>
          <cell r="C444" t="str">
            <v>A2-1201</v>
          </cell>
          <cell r="D444" t="str">
            <v>PPC/01/391</v>
          </cell>
        </row>
        <row r="445">
          <cell r="B445">
            <v>6137</v>
          </cell>
          <cell r="C445" t="str">
            <v>A2-1201</v>
          </cell>
          <cell r="D445" t="str">
            <v>PPC/01/391</v>
          </cell>
        </row>
        <row r="446">
          <cell r="B446">
            <v>6138</v>
          </cell>
          <cell r="C446" t="str">
            <v>XG-1017</v>
          </cell>
          <cell r="D446" t="str">
            <v>Bulldenim</v>
          </cell>
        </row>
        <row r="447">
          <cell r="B447">
            <v>6139</v>
          </cell>
          <cell r="C447" t="str">
            <v>XG-1017</v>
          </cell>
          <cell r="D447" t="str">
            <v>Bulldenim</v>
          </cell>
        </row>
        <row r="448">
          <cell r="B448" t="str">
            <v>6140P</v>
          </cell>
          <cell r="C448" t="str">
            <v>E1-1004</v>
          </cell>
          <cell r="D448" t="str">
            <v>PPC/01/392</v>
          </cell>
        </row>
        <row r="449">
          <cell r="B449">
            <v>6141</v>
          </cell>
          <cell r="C449" t="str">
            <v>E1-1004</v>
          </cell>
          <cell r="D449" t="str">
            <v>PPC/01/392</v>
          </cell>
        </row>
        <row r="450">
          <cell r="B450">
            <v>6142</v>
          </cell>
          <cell r="C450" t="str">
            <v>E1-1004</v>
          </cell>
          <cell r="D450" t="str">
            <v>PPC/01/392</v>
          </cell>
        </row>
        <row r="451">
          <cell r="B451">
            <v>6143</v>
          </cell>
          <cell r="C451" t="str">
            <v>E1-1004</v>
          </cell>
          <cell r="D451" t="str">
            <v>PPC/01/392</v>
          </cell>
        </row>
        <row r="452">
          <cell r="B452">
            <v>6144</v>
          </cell>
          <cell r="C452" t="str">
            <v>E1-1004</v>
          </cell>
          <cell r="D452" t="str">
            <v>PPC/01/392</v>
          </cell>
        </row>
        <row r="453">
          <cell r="B453" t="str">
            <v>6145A</v>
          </cell>
          <cell r="C453" t="str">
            <v>E1-1004</v>
          </cell>
          <cell r="D453" t="str">
            <v>PPC/01/392</v>
          </cell>
        </row>
        <row r="454">
          <cell r="B454">
            <v>6145</v>
          </cell>
          <cell r="C454" t="str">
            <v>E1-1004</v>
          </cell>
          <cell r="D454" t="str">
            <v>PPC/01/392</v>
          </cell>
        </row>
        <row r="455">
          <cell r="B455" t="str">
            <v>6146A</v>
          </cell>
          <cell r="C455" t="str">
            <v>E1-1004</v>
          </cell>
          <cell r="D455" t="str">
            <v>PPC/01/392</v>
          </cell>
        </row>
        <row r="456">
          <cell r="B456">
            <v>6146</v>
          </cell>
          <cell r="C456" t="str">
            <v>E1-1004</v>
          </cell>
          <cell r="D456" t="str">
            <v>PPC/01/392</v>
          </cell>
        </row>
        <row r="457">
          <cell r="B457">
            <v>6147</v>
          </cell>
          <cell r="C457" t="str">
            <v>E1-1004</v>
          </cell>
          <cell r="D457" t="str">
            <v>PPC/01/392</v>
          </cell>
        </row>
        <row r="458">
          <cell r="B458">
            <v>6148</v>
          </cell>
          <cell r="C458" t="str">
            <v>E1-1004</v>
          </cell>
          <cell r="D458" t="str">
            <v>PPC/01/392</v>
          </cell>
        </row>
        <row r="459">
          <cell r="B459">
            <v>6149</v>
          </cell>
          <cell r="C459" t="str">
            <v>E1-1004</v>
          </cell>
          <cell r="D459" t="str">
            <v>PPC/01/392</v>
          </cell>
        </row>
        <row r="460">
          <cell r="B460">
            <v>6150</v>
          </cell>
          <cell r="C460" t="str">
            <v>E1-1004</v>
          </cell>
          <cell r="D460" t="str">
            <v>PPC/01/392</v>
          </cell>
        </row>
        <row r="461">
          <cell r="B461">
            <v>6151</v>
          </cell>
          <cell r="C461" t="str">
            <v>E1-1004</v>
          </cell>
          <cell r="D461" t="str">
            <v>PPC/01/392</v>
          </cell>
        </row>
        <row r="462">
          <cell r="B462">
            <v>6152</v>
          </cell>
          <cell r="C462" t="str">
            <v>E1-1004</v>
          </cell>
          <cell r="D462" t="str">
            <v>PPC/01/392</v>
          </cell>
        </row>
        <row r="463">
          <cell r="B463" t="str">
            <v>6153P</v>
          </cell>
          <cell r="C463" t="str">
            <v>J5-2200</v>
          </cell>
          <cell r="D463" t="str">
            <v>PPC/02/393</v>
          </cell>
        </row>
        <row r="464">
          <cell r="B464">
            <v>6154</v>
          </cell>
          <cell r="C464" t="str">
            <v>J5-2200</v>
          </cell>
          <cell r="D464" t="str">
            <v>PPC/02/393</v>
          </cell>
        </row>
        <row r="465">
          <cell r="B465">
            <v>6155</v>
          </cell>
          <cell r="C465" t="str">
            <v>J5-2200</v>
          </cell>
          <cell r="D465" t="str">
            <v>PPC/02/393</v>
          </cell>
        </row>
        <row r="466">
          <cell r="B466" t="str">
            <v>6156P</v>
          </cell>
          <cell r="C466" t="str">
            <v>A1-1014</v>
          </cell>
          <cell r="D466" t="str">
            <v>PPC/02/394</v>
          </cell>
        </row>
        <row r="467">
          <cell r="B467">
            <v>6157</v>
          </cell>
          <cell r="C467" t="str">
            <v>A1-1014</v>
          </cell>
          <cell r="D467" t="str">
            <v>PPC/02/394</v>
          </cell>
        </row>
        <row r="468">
          <cell r="B468">
            <v>6158</v>
          </cell>
          <cell r="C468" t="str">
            <v>A1-1014</v>
          </cell>
          <cell r="D468" t="str">
            <v>PPC/02/394</v>
          </cell>
        </row>
        <row r="469">
          <cell r="B469">
            <v>6159</v>
          </cell>
          <cell r="C469" t="str">
            <v>A1-1014</v>
          </cell>
          <cell r="D469" t="str">
            <v>PPC/02/394</v>
          </cell>
        </row>
        <row r="470">
          <cell r="B470">
            <v>6160</v>
          </cell>
          <cell r="C470" t="str">
            <v>A1-1014</v>
          </cell>
          <cell r="D470" t="str">
            <v>PPC/02/394</v>
          </cell>
        </row>
        <row r="471">
          <cell r="B471">
            <v>6161</v>
          </cell>
          <cell r="C471" t="str">
            <v>A1-1014</v>
          </cell>
          <cell r="D471" t="str">
            <v>PPC/02/394</v>
          </cell>
        </row>
        <row r="472">
          <cell r="B472">
            <v>6162</v>
          </cell>
          <cell r="C472" t="str">
            <v>A1-1014</v>
          </cell>
          <cell r="D472" t="str">
            <v>PPC/02/394</v>
          </cell>
        </row>
        <row r="473">
          <cell r="B473">
            <v>6163</v>
          </cell>
          <cell r="C473" t="str">
            <v>XG-1013</v>
          </cell>
          <cell r="D473" t="str">
            <v>PPC/02/397</v>
          </cell>
        </row>
        <row r="474">
          <cell r="B474">
            <v>6164</v>
          </cell>
          <cell r="C474" t="str">
            <v>XG-1013</v>
          </cell>
          <cell r="D474" t="str">
            <v>PPC/02/402</v>
          </cell>
        </row>
        <row r="475">
          <cell r="B475" t="str">
            <v>6165P</v>
          </cell>
          <cell r="C475" t="str">
            <v>A1-1013</v>
          </cell>
          <cell r="D475" t="str">
            <v>PPC/02/395</v>
          </cell>
        </row>
        <row r="476">
          <cell r="B476">
            <v>6166</v>
          </cell>
          <cell r="C476" t="str">
            <v>A1-1013</v>
          </cell>
          <cell r="D476" t="str">
            <v>PPC/02/395</v>
          </cell>
        </row>
        <row r="477">
          <cell r="B477">
            <v>6167</v>
          </cell>
          <cell r="C477" t="str">
            <v>A1-1013</v>
          </cell>
          <cell r="D477" t="str">
            <v>PPC/02/395</v>
          </cell>
        </row>
        <row r="478">
          <cell r="B478">
            <v>6168</v>
          </cell>
          <cell r="C478" t="str">
            <v>A1-1013</v>
          </cell>
          <cell r="D478" t="str">
            <v>PPC/02/395</v>
          </cell>
        </row>
        <row r="479">
          <cell r="B479">
            <v>6169</v>
          </cell>
          <cell r="C479" t="str">
            <v>A1-1013</v>
          </cell>
          <cell r="D479" t="str">
            <v>PPC/02/395</v>
          </cell>
        </row>
        <row r="480">
          <cell r="B480">
            <v>6170</v>
          </cell>
          <cell r="C480" t="str">
            <v>A1-1013</v>
          </cell>
          <cell r="D480" t="str">
            <v>PPC/02/395</v>
          </cell>
        </row>
        <row r="481">
          <cell r="B481">
            <v>6171</v>
          </cell>
          <cell r="C481" t="str">
            <v>A1-1013</v>
          </cell>
          <cell r="D481" t="str">
            <v>PPC/02/395</v>
          </cell>
        </row>
        <row r="482">
          <cell r="B482">
            <v>6172</v>
          </cell>
          <cell r="C482" t="str">
            <v>A1-1013</v>
          </cell>
          <cell r="D482" t="str">
            <v>PPC/02/395</v>
          </cell>
        </row>
        <row r="483">
          <cell r="B483">
            <v>6173</v>
          </cell>
          <cell r="C483" t="str">
            <v>A1-1013</v>
          </cell>
          <cell r="D483" t="str">
            <v>PPC/02/395</v>
          </cell>
        </row>
        <row r="484">
          <cell r="B484">
            <v>6174</v>
          </cell>
          <cell r="C484" t="str">
            <v>E1-1005</v>
          </cell>
          <cell r="D484" t="str">
            <v>PPC/02/396</v>
          </cell>
        </row>
        <row r="485">
          <cell r="B485">
            <v>6175</v>
          </cell>
          <cell r="C485" t="str">
            <v>E1-1005</v>
          </cell>
          <cell r="D485" t="str">
            <v>PPC/02/396</v>
          </cell>
        </row>
        <row r="486">
          <cell r="B486">
            <v>6176</v>
          </cell>
          <cell r="C486" t="str">
            <v>E1-1005</v>
          </cell>
          <cell r="D486" t="str">
            <v>PPC/02/396</v>
          </cell>
        </row>
        <row r="487">
          <cell r="B487">
            <v>6177</v>
          </cell>
          <cell r="C487" t="str">
            <v>E1-1005</v>
          </cell>
          <cell r="D487" t="str">
            <v>PPC/02/396</v>
          </cell>
        </row>
        <row r="488">
          <cell r="B488">
            <v>6178</v>
          </cell>
          <cell r="C488" t="str">
            <v>N1-2601</v>
          </cell>
          <cell r="D488" t="str">
            <v>PPC/02/401</v>
          </cell>
        </row>
        <row r="489">
          <cell r="B489">
            <v>6179</v>
          </cell>
          <cell r="C489" t="str">
            <v>N1-2601</v>
          </cell>
          <cell r="D489" t="str">
            <v>PPC/02/401</v>
          </cell>
        </row>
        <row r="490">
          <cell r="B490">
            <v>6180</v>
          </cell>
          <cell r="C490" t="str">
            <v>XG-1013</v>
          </cell>
          <cell r="D490" t="str">
            <v>Bull Denim</v>
          </cell>
        </row>
        <row r="491">
          <cell r="B491">
            <v>6181</v>
          </cell>
          <cell r="C491" t="str">
            <v>N1-2601</v>
          </cell>
          <cell r="D491" t="str">
            <v>PPC/02/401</v>
          </cell>
        </row>
        <row r="492">
          <cell r="B492">
            <v>6182</v>
          </cell>
          <cell r="C492" t="str">
            <v>XA-1374B</v>
          </cell>
          <cell r="D492" t="str">
            <v>PPC/02/403</v>
          </cell>
        </row>
        <row r="493">
          <cell r="B493">
            <v>6183</v>
          </cell>
          <cell r="C493" t="str">
            <v>XA-1376</v>
          </cell>
          <cell r="D493" t="str">
            <v>PPC/02/404</v>
          </cell>
        </row>
        <row r="494">
          <cell r="B494">
            <v>6184</v>
          </cell>
          <cell r="C494" t="str">
            <v>A1-1013</v>
          </cell>
          <cell r="D494" t="str">
            <v>PPC/02/398</v>
          </cell>
        </row>
        <row r="495">
          <cell r="B495">
            <v>6185</v>
          </cell>
          <cell r="C495" t="str">
            <v>A1-1013</v>
          </cell>
          <cell r="D495" t="str">
            <v>PPC/02/398</v>
          </cell>
        </row>
        <row r="496">
          <cell r="B496">
            <v>6186</v>
          </cell>
          <cell r="C496" t="str">
            <v>A1-1013</v>
          </cell>
          <cell r="D496" t="str">
            <v>PPC/02/398</v>
          </cell>
        </row>
        <row r="497">
          <cell r="B497">
            <v>6187</v>
          </cell>
          <cell r="C497" t="str">
            <v>A1-1013</v>
          </cell>
          <cell r="D497" t="str">
            <v>PPC/02/398</v>
          </cell>
        </row>
        <row r="498">
          <cell r="B498">
            <v>6188</v>
          </cell>
          <cell r="C498" t="str">
            <v>A1-1013</v>
          </cell>
          <cell r="D498" t="str">
            <v>PPC/02/398</v>
          </cell>
        </row>
        <row r="499">
          <cell r="B499">
            <v>6189</v>
          </cell>
          <cell r="C499" t="str">
            <v>A1-1013</v>
          </cell>
          <cell r="D499" t="str">
            <v>PPC/02/398</v>
          </cell>
        </row>
        <row r="500">
          <cell r="B500" t="str">
            <v>6190P</v>
          </cell>
          <cell r="C500" t="str">
            <v>J4-1002</v>
          </cell>
          <cell r="D500" t="str">
            <v>PPC/02/399</v>
          </cell>
        </row>
        <row r="501">
          <cell r="B501">
            <v>6191</v>
          </cell>
          <cell r="C501" t="str">
            <v>J4-1002</v>
          </cell>
          <cell r="D501" t="str">
            <v>PPC/02/399</v>
          </cell>
        </row>
        <row r="502">
          <cell r="B502">
            <v>6192</v>
          </cell>
          <cell r="C502" t="str">
            <v>J4-1002</v>
          </cell>
          <cell r="D502" t="str">
            <v>PPC/02/399</v>
          </cell>
        </row>
        <row r="503">
          <cell r="B503">
            <v>6193</v>
          </cell>
          <cell r="C503" t="str">
            <v>J4-1002</v>
          </cell>
          <cell r="D503" t="str">
            <v>PPC/02/399</v>
          </cell>
        </row>
        <row r="504">
          <cell r="B504">
            <v>6194</v>
          </cell>
          <cell r="C504" t="str">
            <v>J4-1002</v>
          </cell>
          <cell r="D504" t="str">
            <v>PPC/02/399</v>
          </cell>
        </row>
        <row r="505">
          <cell r="B505">
            <v>6195</v>
          </cell>
          <cell r="C505" t="str">
            <v>XG-1013</v>
          </cell>
          <cell r="D505" t="str">
            <v>Bull Denim</v>
          </cell>
        </row>
        <row r="506">
          <cell r="B506">
            <v>6196</v>
          </cell>
          <cell r="C506" t="str">
            <v>XG-1013</v>
          </cell>
          <cell r="D506" t="str">
            <v>PPC/02/408</v>
          </cell>
        </row>
        <row r="507">
          <cell r="B507">
            <v>6197</v>
          </cell>
          <cell r="C507" t="str">
            <v>XA-1357N</v>
          </cell>
          <cell r="D507" t="str">
            <v>Sample</v>
          </cell>
        </row>
        <row r="508">
          <cell r="B508">
            <v>6198</v>
          </cell>
          <cell r="C508" t="str">
            <v>XG-1013</v>
          </cell>
          <cell r="D508" t="str">
            <v>PPC/02/408</v>
          </cell>
        </row>
        <row r="509">
          <cell r="B509">
            <v>6199</v>
          </cell>
          <cell r="C509" t="str">
            <v>E1-1005</v>
          </cell>
          <cell r="D509" t="str">
            <v>PPC/02/406</v>
          </cell>
        </row>
        <row r="510">
          <cell r="B510">
            <v>6200</v>
          </cell>
          <cell r="C510" t="str">
            <v>E1-1005</v>
          </cell>
          <cell r="D510" t="str">
            <v>PPC/02/406</v>
          </cell>
        </row>
        <row r="511">
          <cell r="B511">
            <v>6201</v>
          </cell>
          <cell r="C511" t="str">
            <v>E1-1005</v>
          </cell>
          <cell r="D511" t="str">
            <v>PPC/02/406</v>
          </cell>
        </row>
        <row r="512">
          <cell r="B512">
            <v>6202</v>
          </cell>
          <cell r="C512" t="str">
            <v>E1-1005</v>
          </cell>
          <cell r="D512" t="str">
            <v>PPC/02/406</v>
          </cell>
        </row>
        <row r="513">
          <cell r="B513">
            <v>6203</v>
          </cell>
          <cell r="C513" t="str">
            <v>E1-1005</v>
          </cell>
          <cell r="D513" t="str">
            <v>PPC/02/406</v>
          </cell>
        </row>
        <row r="514">
          <cell r="B514">
            <v>6204</v>
          </cell>
          <cell r="C514" t="str">
            <v>E1-1005</v>
          </cell>
          <cell r="D514" t="str">
            <v>PPC/02/406</v>
          </cell>
        </row>
        <row r="515">
          <cell r="B515">
            <v>6205</v>
          </cell>
          <cell r="C515" t="str">
            <v>XA-1357O</v>
          </cell>
          <cell r="D515" t="str">
            <v>Sample</v>
          </cell>
        </row>
        <row r="516">
          <cell r="B516">
            <v>6206</v>
          </cell>
          <cell r="C516" t="str">
            <v>XA-1357P</v>
          </cell>
          <cell r="D516" t="str">
            <v>Sample</v>
          </cell>
        </row>
        <row r="517">
          <cell r="B517" t="str">
            <v>6207P</v>
          </cell>
          <cell r="C517" t="str">
            <v>J5-2202</v>
          </cell>
          <cell r="D517" t="str">
            <v>PPC/02/400</v>
          </cell>
        </row>
        <row r="518">
          <cell r="B518">
            <v>6208</v>
          </cell>
          <cell r="C518" t="str">
            <v>J5-2202</v>
          </cell>
          <cell r="D518" t="str">
            <v>PPC/02/400</v>
          </cell>
        </row>
        <row r="519">
          <cell r="B519">
            <v>6209</v>
          </cell>
          <cell r="C519" t="str">
            <v>J5-2202</v>
          </cell>
          <cell r="D519" t="str">
            <v>PPC/02/400</v>
          </cell>
        </row>
        <row r="520">
          <cell r="B520">
            <v>6210</v>
          </cell>
          <cell r="C520" t="str">
            <v>J5-2202</v>
          </cell>
          <cell r="D520" t="str">
            <v>PPC/02/400</v>
          </cell>
        </row>
        <row r="521">
          <cell r="B521">
            <v>6211</v>
          </cell>
          <cell r="C521" t="str">
            <v>J5-2202</v>
          </cell>
          <cell r="D521" t="str">
            <v>PPC/02/400</v>
          </cell>
        </row>
        <row r="522">
          <cell r="B522" t="str">
            <v>6212P</v>
          </cell>
          <cell r="C522" t="str">
            <v>J9-2401</v>
          </cell>
          <cell r="D522" t="str">
            <v>PPC/02/405</v>
          </cell>
        </row>
        <row r="523">
          <cell r="B523">
            <v>6213</v>
          </cell>
          <cell r="C523" t="str">
            <v>J9-2401</v>
          </cell>
          <cell r="D523" t="str">
            <v>PPC/02/405</v>
          </cell>
        </row>
        <row r="524">
          <cell r="B524">
            <v>6214</v>
          </cell>
          <cell r="C524" t="str">
            <v>J9-2401</v>
          </cell>
          <cell r="D524" t="str">
            <v>PPC/02/405</v>
          </cell>
        </row>
        <row r="525">
          <cell r="B525">
            <v>6215</v>
          </cell>
          <cell r="C525" t="str">
            <v>XG-1015</v>
          </cell>
          <cell r="D525" t="str">
            <v>Bull Denim</v>
          </cell>
        </row>
        <row r="526">
          <cell r="B526">
            <v>6216</v>
          </cell>
          <cell r="C526" t="str">
            <v>A1-1015</v>
          </cell>
          <cell r="D526" t="str">
            <v>PPC/02/409</v>
          </cell>
        </row>
        <row r="527">
          <cell r="B527">
            <v>6217</v>
          </cell>
          <cell r="C527" t="str">
            <v>A1-1015</v>
          </cell>
          <cell r="D527" t="str">
            <v>PPC/02/409</v>
          </cell>
        </row>
        <row r="528">
          <cell r="B528">
            <v>6218</v>
          </cell>
          <cell r="C528" t="str">
            <v>A1-1015</v>
          </cell>
          <cell r="D528" t="str">
            <v>PPC/02/409</v>
          </cell>
        </row>
        <row r="529">
          <cell r="B529">
            <v>6219</v>
          </cell>
          <cell r="C529" t="str">
            <v>A1-1015</v>
          </cell>
          <cell r="D529" t="str">
            <v>PPC/02/409</v>
          </cell>
        </row>
        <row r="530">
          <cell r="B530">
            <v>6220</v>
          </cell>
          <cell r="C530" t="str">
            <v>N1-2601</v>
          </cell>
          <cell r="D530" t="str">
            <v>PPC/02/401</v>
          </cell>
        </row>
        <row r="531">
          <cell r="B531">
            <v>6221</v>
          </cell>
          <cell r="C531" t="str">
            <v>E1-1006</v>
          </cell>
          <cell r="D531" t="str">
            <v>PPC/02/408</v>
          </cell>
        </row>
        <row r="532">
          <cell r="B532">
            <v>6222</v>
          </cell>
          <cell r="C532" t="str">
            <v>E1-1006</v>
          </cell>
          <cell r="D532" t="str">
            <v>PPC/02/408</v>
          </cell>
        </row>
        <row r="533">
          <cell r="B533">
            <v>6223</v>
          </cell>
          <cell r="C533" t="str">
            <v>E1-1006</v>
          </cell>
          <cell r="D533" t="str">
            <v>PPC/02/408</v>
          </cell>
        </row>
        <row r="534">
          <cell r="B534">
            <v>6224</v>
          </cell>
          <cell r="C534" t="str">
            <v>E1-1006</v>
          </cell>
          <cell r="D534" t="str">
            <v>PPC/02/408</v>
          </cell>
        </row>
        <row r="535">
          <cell r="B535">
            <v>6225</v>
          </cell>
          <cell r="C535" t="str">
            <v>E1-1006</v>
          </cell>
          <cell r="D535" t="str">
            <v>PPC/02/408</v>
          </cell>
        </row>
        <row r="536">
          <cell r="B536">
            <v>6226</v>
          </cell>
          <cell r="C536" t="str">
            <v>E1-1006</v>
          </cell>
          <cell r="D536" t="str">
            <v>PPC/02/408</v>
          </cell>
        </row>
        <row r="537">
          <cell r="B537">
            <v>6227</v>
          </cell>
          <cell r="C537" t="str">
            <v>E1-1006</v>
          </cell>
          <cell r="D537" t="str">
            <v>PPC/02/408</v>
          </cell>
        </row>
        <row r="538">
          <cell r="B538">
            <v>6228</v>
          </cell>
          <cell r="C538" t="str">
            <v>E1-1006</v>
          </cell>
          <cell r="D538" t="str">
            <v>PPC/02/408</v>
          </cell>
        </row>
        <row r="539">
          <cell r="B539">
            <v>6229</v>
          </cell>
          <cell r="C539" t="str">
            <v>E1-1006</v>
          </cell>
          <cell r="D539" t="str">
            <v>PPC/02/410</v>
          </cell>
        </row>
        <row r="540">
          <cell r="B540">
            <v>6230</v>
          </cell>
          <cell r="C540" t="str">
            <v>E1-1006</v>
          </cell>
          <cell r="D540" t="str">
            <v>PPC/02/410</v>
          </cell>
        </row>
        <row r="541">
          <cell r="B541">
            <v>6231</v>
          </cell>
          <cell r="C541" t="str">
            <v>E1-1006</v>
          </cell>
          <cell r="D541" t="str">
            <v>PPC/02/410</v>
          </cell>
        </row>
        <row r="542">
          <cell r="B542">
            <v>6232</v>
          </cell>
          <cell r="C542" t="str">
            <v>E1-1006</v>
          </cell>
          <cell r="D542" t="str">
            <v>PPC/02/410</v>
          </cell>
        </row>
        <row r="543">
          <cell r="B543">
            <v>6233</v>
          </cell>
          <cell r="C543" t="str">
            <v>E3-1003</v>
          </cell>
          <cell r="D543" t="str">
            <v>PPC/02/411</v>
          </cell>
        </row>
        <row r="544">
          <cell r="B544">
            <v>6234</v>
          </cell>
          <cell r="C544" t="str">
            <v>E3-1003</v>
          </cell>
          <cell r="D544" t="str">
            <v>PPC/02/411</v>
          </cell>
        </row>
        <row r="545">
          <cell r="B545">
            <v>6235</v>
          </cell>
          <cell r="C545" t="str">
            <v>E3-1003</v>
          </cell>
          <cell r="D545" t="str">
            <v>PPC/02/411</v>
          </cell>
        </row>
        <row r="546">
          <cell r="B546">
            <v>6236</v>
          </cell>
          <cell r="C546" t="str">
            <v>E3-1003</v>
          </cell>
          <cell r="D546" t="str">
            <v>PPC/02/411</v>
          </cell>
        </row>
        <row r="547">
          <cell r="B547">
            <v>6237</v>
          </cell>
          <cell r="C547" t="str">
            <v>E3-1003</v>
          </cell>
          <cell r="D547" t="str">
            <v>PPC/02/411</v>
          </cell>
        </row>
        <row r="548">
          <cell r="B548">
            <v>6238</v>
          </cell>
          <cell r="C548" t="str">
            <v>E3-1003</v>
          </cell>
          <cell r="D548" t="str">
            <v>PPC/02/411</v>
          </cell>
        </row>
        <row r="549">
          <cell r="B549">
            <v>6239</v>
          </cell>
          <cell r="C549" t="str">
            <v>E1-1006</v>
          </cell>
          <cell r="D549" t="str">
            <v>PPC/02/412</v>
          </cell>
        </row>
        <row r="550">
          <cell r="B550">
            <v>6240</v>
          </cell>
          <cell r="C550" t="str">
            <v>E1-1006</v>
          </cell>
          <cell r="D550" t="str">
            <v>PPC/02/412</v>
          </cell>
        </row>
        <row r="551">
          <cell r="B551">
            <v>6241</v>
          </cell>
          <cell r="C551" t="str">
            <v>E1-1006</v>
          </cell>
          <cell r="D551" t="str">
            <v>PPC/02/412</v>
          </cell>
        </row>
        <row r="552">
          <cell r="B552">
            <v>6242</v>
          </cell>
          <cell r="C552" t="str">
            <v>E1-1006</v>
          </cell>
          <cell r="D552" t="str">
            <v>PPC/02/412</v>
          </cell>
        </row>
        <row r="553">
          <cell r="B553">
            <v>6243</v>
          </cell>
          <cell r="C553" t="str">
            <v>E1-1006</v>
          </cell>
          <cell r="D553" t="str">
            <v>PPC/02/412</v>
          </cell>
        </row>
        <row r="554">
          <cell r="B554">
            <v>6244</v>
          </cell>
          <cell r="C554" t="str">
            <v>E1-1006</v>
          </cell>
          <cell r="D554" t="str">
            <v>PPC/02/412</v>
          </cell>
        </row>
        <row r="555">
          <cell r="B555">
            <v>6245</v>
          </cell>
          <cell r="C555" t="str">
            <v>E1-1006</v>
          </cell>
          <cell r="D555" t="str">
            <v>PPC/02/412</v>
          </cell>
        </row>
        <row r="556">
          <cell r="B556">
            <v>6246</v>
          </cell>
          <cell r="C556" t="str">
            <v>E1-1006</v>
          </cell>
          <cell r="D556" t="str">
            <v>PPC/02/412</v>
          </cell>
        </row>
        <row r="557">
          <cell r="B557">
            <v>6247</v>
          </cell>
          <cell r="C557" t="str">
            <v>E1-1006</v>
          </cell>
          <cell r="D557" t="str">
            <v>PPC/02/412</v>
          </cell>
        </row>
        <row r="558">
          <cell r="B558">
            <v>6248</v>
          </cell>
          <cell r="C558" t="str">
            <v>E1-1006</v>
          </cell>
          <cell r="D558" t="str">
            <v>PPC/02/412</v>
          </cell>
        </row>
        <row r="559">
          <cell r="B559">
            <v>6249</v>
          </cell>
          <cell r="C559" t="str">
            <v>E1-1006</v>
          </cell>
          <cell r="D559" t="str">
            <v>PPC/02/412</v>
          </cell>
        </row>
        <row r="560">
          <cell r="B560">
            <v>6250</v>
          </cell>
          <cell r="C560" t="str">
            <v>E1-1006</v>
          </cell>
          <cell r="D560" t="str">
            <v>PPC/02/412</v>
          </cell>
        </row>
        <row r="561">
          <cell r="B561">
            <v>6251</v>
          </cell>
          <cell r="C561" t="str">
            <v>E1-1006</v>
          </cell>
          <cell r="D561" t="str">
            <v>PPC/02/412</v>
          </cell>
        </row>
        <row r="562">
          <cell r="B562">
            <v>6252</v>
          </cell>
          <cell r="C562" t="str">
            <v>XG-1015</v>
          </cell>
          <cell r="D562" t="str">
            <v>PPC/03/416</v>
          </cell>
        </row>
        <row r="563">
          <cell r="B563">
            <v>6253</v>
          </cell>
          <cell r="C563" t="str">
            <v>E1-1006</v>
          </cell>
          <cell r="D563" t="str">
            <v>PPC/03/413</v>
          </cell>
        </row>
        <row r="564">
          <cell r="B564">
            <v>6254</v>
          </cell>
          <cell r="C564" t="str">
            <v>E1-1006</v>
          </cell>
          <cell r="D564" t="str">
            <v>PPC/03/413</v>
          </cell>
        </row>
        <row r="565">
          <cell r="B565">
            <v>6255</v>
          </cell>
          <cell r="C565" t="str">
            <v>E1-1006</v>
          </cell>
          <cell r="D565" t="str">
            <v>PPC/03/413</v>
          </cell>
        </row>
        <row r="566">
          <cell r="B566">
            <v>6256</v>
          </cell>
          <cell r="C566" t="str">
            <v>E1-1006</v>
          </cell>
          <cell r="D566" t="str">
            <v>PPC/03/413</v>
          </cell>
        </row>
        <row r="567">
          <cell r="B567">
            <v>6257</v>
          </cell>
          <cell r="C567" t="str">
            <v>E1-1006</v>
          </cell>
          <cell r="D567" t="str">
            <v>PPC/03/413</v>
          </cell>
        </row>
        <row r="568">
          <cell r="B568">
            <v>6258</v>
          </cell>
          <cell r="C568" t="str">
            <v>E1-1006</v>
          </cell>
          <cell r="D568" t="str">
            <v>PPC/03/413</v>
          </cell>
        </row>
        <row r="569">
          <cell r="B569">
            <v>6259</v>
          </cell>
          <cell r="C569" t="str">
            <v>E1-1006</v>
          </cell>
          <cell r="D569" t="str">
            <v>PPC/03/413</v>
          </cell>
        </row>
        <row r="570">
          <cell r="B570">
            <v>6260</v>
          </cell>
          <cell r="C570" t="str">
            <v>E1-1006</v>
          </cell>
          <cell r="D570" t="str">
            <v>PPC/03/413</v>
          </cell>
        </row>
        <row r="571">
          <cell r="B571">
            <v>6261</v>
          </cell>
          <cell r="C571" t="str">
            <v>E1-1006</v>
          </cell>
          <cell r="D571" t="str">
            <v>PPC/03/413</v>
          </cell>
        </row>
        <row r="572">
          <cell r="B572">
            <v>6262</v>
          </cell>
          <cell r="C572" t="str">
            <v>E1-1006</v>
          </cell>
          <cell r="D572" t="str">
            <v>PPC/03/413</v>
          </cell>
        </row>
        <row r="573">
          <cell r="B573">
            <v>6263</v>
          </cell>
          <cell r="C573" t="str">
            <v>E1-1006</v>
          </cell>
          <cell r="D573" t="str">
            <v>PPC/03/413</v>
          </cell>
        </row>
        <row r="574">
          <cell r="B574">
            <v>6264</v>
          </cell>
          <cell r="C574" t="str">
            <v>E1-1006</v>
          </cell>
          <cell r="D574" t="str">
            <v>PPC/03/413</v>
          </cell>
        </row>
        <row r="575">
          <cell r="B575" t="str">
            <v>6265P</v>
          </cell>
          <cell r="C575" t="str">
            <v>J9-2401</v>
          </cell>
          <cell r="D575" t="str">
            <v>PPC/03/414</v>
          </cell>
        </row>
        <row r="576">
          <cell r="B576" t="str">
            <v>6266A</v>
          </cell>
          <cell r="C576" t="str">
            <v>J9-2401</v>
          </cell>
          <cell r="D576" t="str">
            <v>PPC/03/414</v>
          </cell>
        </row>
        <row r="577">
          <cell r="B577" t="str">
            <v>6267A</v>
          </cell>
          <cell r="C577" t="str">
            <v>J9-2401</v>
          </cell>
          <cell r="D577" t="str">
            <v>PPC/03/414</v>
          </cell>
        </row>
        <row r="578">
          <cell r="B578">
            <v>6266</v>
          </cell>
          <cell r="C578" t="str">
            <v>J9-2401</v>
          </cell>
          <cell r="D578" t="str">
            <v>PPC/03/414</v>
          </cell>
        </row>
        <row r="579">
          <cell r="B579">
            <v>6267</v>
          </cell>
          <cell r="C579" t="str">
            <v>J9-2401</v>
          </cell>
          <cell r="D579" t="str">
            <v>PPC/03/414</v>
          </cell>
        </row>
        <row r="580">
          <cell r="B580">
            <v>6268</v>
          </cell>
          <cell r="C580" t="str">
            <v>XG-1017</v>
          </cell>
          <cell r="D580" t="str">
            <v>PPC/03/422</v>
          </cell>
        </row>
        <row r="581">
          <cell r="B581">
            <v>6269</v>
          </cell>
          <cell r="C581" t="str">
            <v>XG-1015</v>
          </cell>
          <cell r="D581" t="str">
            <v>PPC/03/421</v>
          </cell>
        </row>
        <row r="582">
          <cell r="B582">
            <v>6270</v>
          </cell>
          <cell r="C582" t="str">
            <v>XA-1377</v>
          </cell>
          <cell r="D582" t="str">
            <v>PPC/03/424,25</v>
          </cell>
        </row>
        <row r="583">
          <cell r="B583">
            <v>6271</v>
          </cell>
          <cell r="C583" t="str">
            <v>XA-1378</v>
          </cell>
          <cell r="D583" t="str">
            <v>PPC/03/426,27</v>
          </cell>
        </row>
        <row r="584">
          <cell r="B584">
            <v>6272</v>
          </cell>
          <cell r="C584" t="str">
            <v>XA-1379</v>
          </cell>
          <cell r="D584" t="str">
            <v>PPC/03/428,29</v>
          </cell>
        </row>
        <row r="585">
          <cell r="B585">
            <v>6273</v>
          </cell>
          <cell r="C585" t="str">
            <v>XA-1380</v>
          </cell>
          <cell r="D585" t="str">
            <v>PPC/03/430,31</v>
          </cell>
        </row>
        <row r="586">
          <cell r="B586">
            <v>6274</v>
          </cell>
          <cell r="C586" t="str">
            <v>XA-1376C</v>
          </cell>
          <cell r="D586" t="str">
            <v>PPC/03/432</v>
          </cell>
        </row>
        <row r="587">
          <cell r="B587">
            <v>6275</v>
          </cell>
          <cell r="C587" t="str">
            <v>XA-1376D</v>
          </cell>
          <cell r="D587" t="str">
            <v>PPC/03/433</v>
          </cell>
        </row>
        <row r="588">
          <cell r="B588">
            <v>6276</v>
          </cell>
          <cell r="C588" t="str">
            <v>XG-1015</v>
          </cell>
          <cell r="D588" t="str">
            <v>PPC/03/421</v>
          </cell>
        </row>
        <row r="589">
          <cell r="B589">
            <v>6277</v>
          </cell>
          <cell r="C589" t="str">
            <v>XG-1015</v>
          </cell>
          <cell r="D589" t="str">
            <v>PPC/03/421</v>
          </cell>
        </row>
        <row r="590">
          <cell r="B590" t="str">
            <v>6278P</v>
          </cell>
          <cell r="C590" t="str">
            <v>J1-3000</v>
          </cell>
          <cell r="D590" t="str">
            <v>PPC/03/415</v>
          </cell>
        </row>
        <row r="591">
          <cell r="B591">
            <v>6279</v>
          </cell>
          <cell r="C591" t="str">
            <v>J1-3000</v>
          </cell>
          <cell r="D591" t="str">
            <v>PPC/03/415</v>
          </cell>
        </row>
        <row r="592">
          <cell r="B592">
            <v>6280</v>
          </cell>
          <cell r="C592" t="str">
            <v>J1-3000</v>
          </cell>
          <cell r="D592" t="str">
            <v>PPC/03/415</v>
          </cell>
        </row>
        <row r="593">
          <cell r="B593">
            <v>6281</v>
          </cell>
          <cell r="C593" t="str">
            <v>XG-1015</v>
          </cell>
          <cell r="D593" t="str">
            <v>PPC/03/421</v>
          </cell>
        </row>
        <row r="594">
          <cell r="B594">
            <v>6282</v>
          </cell>
          <cell r="C594" t="str">
            <v>N1-2601</v>
          </cell>
          <cell r="D594" t="str">
            <v>PPC/03/417</v>
          </cell>
        </row>
        <row r="595">
          <cell r="B595">
            <v>6283</v>
          </cell>
          <cell r="C595" t="str">
            <v>XG-1015</v>
          </cell>
          <cell r="D595" t="str">
            <v>PPC/03/421</v>
          </cell>
        </row>
        <row r="596">
          <cell r="B596" t="str">
            <v>6284P</v>
          </cell>
          <cell r="C596" t="str">
            <v>A8-2300</v>
          </cell>
          <cell r="D596" t="str">
            <v>PPC/03/418</v>
          </cell>
        </row>
        <row r="597">
          <cell r="B597">
            <v>6285</v>
          </cell>
          <cell r="C597" t="str">
            <v>A8-2300</v>
          </cell>
          <cell r="D597" t="str">
            <v>PPC/03/418</v>
          </cell>
        </row>
        <row r="598">
          <cell r="B598">
            <v>6286</v>
          </cell>
          <cell r="C598" t="str">
            <v>A8-2300</v>
          </cell>
          <cell r="D598" t="str">
            <v>PPC/03/418</v>
          </cell>
        </row>
        <row r="599">
          <cell r="B599">
            <v>6287</v>
          </cell>
          <cell r="C599" t="str">
            <v>A1X1002</v>
          </cell>
          <cell r="D599" t="str">
            <v>PPC/03/420</v>
          </cell>
        </row>
        <row r="600">
          <cell r="B600">
            <v>6288</v>
          </cell>
          <cell r="C600" t="str">
            <v>A1X1002</v>
          </cell>
          <cell r="D600" t="str">
            <v>PPC/03/420</v>
          </cell>
        </row>
        <row r="601">
          <cell r="B601">
            <v>6289</v>
          </cell>
          <cell r="C601" t="str">
            <v>A1X1002</v>
          </cell>
          <cell r="D601" t="str">
            <v>PPC/03/420</v>
          </cell>
        </row>
        <row r="602">
          <cell r="B602">
            <v>6290</v>
          </cell>
          <cell r="C602" t="str">
            <v>A1X1002</v>
          </cell>
          <cell r="D602" t="str">
            <v>PPC/03/420</v>
          </cell>
        </row>
        <row r="603">
          <cell r="B603">
            <v>6291</v>
          </cell>
          <cell r="C603" t="str">
            <v>A1X1002</v>
          </cell>
          <cell r="D603" t="str">
            <v>PPC/03/420</v>
          </cell>
        </row>
        <row r="604">
          <cell r="B604">
            <v>6292</v>
          </cell>
          <cell r="C604" t="str">
            <v>A1X1002</v>
          </cell>
          <cell r="D604" t="str">
            <v>PPC/03/420</v>
          </cell>
        </row>
        <row r="605">
          <cell r="B605">
            <v>6293</v>
          </cell>
          <cell r="C605" t="str">
            <v>A1X1002</v>
          </cell>
          <cell r="D605" t="str">
            <v>PPC/03/420</v>
          </cell>
        </row>
        <row r="606">
          <cell r="B606">
            <v>6294</v>
          </cell>
          <cell r="C606" t="str">
            <v>A1X1002</v>
          </cell>
          <cell r="D606" t="str">
            <v>PPC/03/420</v>
          </cell>
        </row>
        <row r="607">
          <cell r="B607" t="str">
            <v>6295A</v>
          </cell>
          <cell r="C607" t="str">
            <v>A1X1002</v>
          </cell>
          <cell r="D607" t="str">
            <v>PPC/03/420</v>
          </cell>
        </row>
        <row r="608">
          <cell r="B608">
            <v>6295</v>
          </cell>
          <cell r="C608" t="str">
            <v>A1X1002</v>
          </cell>
          <cell r="D608" t="str">
            <v>PPC/03/420</v>
          </cell>
        </row>
        <row r="609">
          <cell r="B609" t="str">
            <v>6296A</v>
          </cell>
          <cell r="C609" t="str">
            <v>A1X1002</v>
          </cell>
          <cell r="D609" t="str">
            <v>PPC/03/420</v>
          </cell>
        </row>
        <row r="610">
          <cell r="B610">
            <v>6296</v>
          </cell>
          <cell r="C610" t="str">
            <v>A1X1002</v>
          </cell>
          <cell r="D610" t="str">
            <v>PPC/03/420</v>
          </cell>
        </row>
        <row r="611">
          <cell r="B611">
            <v>6297</v>
          </cell>
          <cell r="C611" t="str">
            <v>N1-2601</v>
          </cell>
          <cell r="D611" t="str">
            <v>PPC/03/417</v>
          </cell>
        </row>
        <row r="612">
          <cell r="B612">
            <v>6298</v>
          </cell>
          <cell r="C612" t="str">
            <v>XG-1015</v>
          </cell>
          <cell r="D612" t="str">
            <v>PPC/03/421</v>
          </cell>
        </row>
        <row r="613">
          <cell r="B613">
            <v>6299</v>
          </cell>
          <cell r="C613" t="str">
            <v>N1-2601</v>
          </cell>
          <cell r="D613" t="str">
            <v>PPC/03/417</v>
          </cell>
        </row>
        <row r="614">
          <cell r="B614">
            <v>6300</v>
          </cell>
          <cell r="C614" t="str">
            <v>N1-2601</v>
          </cell>
          <cell r="D614" t="str">
            <v>PPC/03/417</v>
          </cell>
        </row>
        <row r="615">
          <cell r="B615">
            <v>6301</v>
          </cell>
          <cell r="C615" t="str">
            <v>N1-2600</v>
          </cell>
          <cell r="D615" t="str">
            <v>PPC/03/423</v>
          </cell>
        </row>
        <row r="616">
          <cell r="B616">
            <v>6302</v>
          </cell>
          <cell r="C616" t="str">
            <v>N1-2600</v>
          </cell>
          <cell r="D616" t="str">
            <v>PPC/03/423</v>
          </cell>
        </row>
        <row r="617">
          <cell r="B617">
            <v>6303</v>
          </cell>
          <cell r="C617" t="str">
            <v>N1-2600</v>
          </cell>
          <cell r="D617" t="str">
            <v>PPC/03/423</v>
          </cell>
        </row>
        <row r="618">
          <cell r="B618">
            <v>6304</v>
          </cell>
          <cell r="C618" t="str">
            <v>N1-2600</v>
          </cell>
          <cell r="D618" t="str">
            <v>PPC/03/423</v>
          </cell>
        </row>
        <row r="619">
          <cell r="B619" t="str">
            <v>6305P</v>
          </cell>
          <cell r="C619" t="str">
            <v>A4-1503</v>
          </cell>
          <cell r="D619" t="str">
            <v>PPC/03/419</v>
          </cell>
        </row>
        <row r="620">
          <cell r="B620">
            <v>6306</v>
          </cell>
          <cell r="C620" t="str">
            <v>A4-1503</v>
          </cell>
          <cell r="D620" t="str">
            <v>PPC/03/419</v>
          </cell>
        </row>
        <row r="621">
          <cell r="B621">
            <v>6307</v>
          </cell>
          <cell r="C621" t="str">
            <v>A4-1503</v>
          </cell>
          <cell r="D621" t="str">
            <v>PPC/03/419</v>
          </cell>
        </row>
        <row r="622">
          <cell r="B622">
            <v>6308</v>
          </cell>
          <cell r="C622" t="str">
            <v>A4-1503</v>
          </cell>
          <cell r="D622" t="str">
            <v>PPC/03/419</v>
          </cell>
        </row>
        <row r="623">
          <cell r="B623">
            <v>6309</v>
          </cell>
          <cell r="C623" t="str">
            <v>A4-1503</v>
          </cell>
          <cell r="D623" t="str">
            <v>PPC/03/419</v>
          </cell>
        </row>
        <row r="624">
          <cell r="B624">
            <v>6310</v>
          </cell>
          <cell r="C624" t="str">
            <v>XA-1376</v>
          </cell>
          <cell r="D624" t="str">
            <v>Sample</v>
          </cell>
        </row>
        <row r="625">
          <cell r="B625" t="str">
            <v>6311P</v>
          </cell>
          <cell r="C625" t="str">
            <v>A1-1014</v>
          </cell>
          <cell r="D625" t="str">
            <v>PPC/03/435</v>
          </cell>
        </row>
        <row r="626">
          <cell r="B626">
            <v>6312</v>
          </cell>
          <cell r="C626" t="str">
            <v>A1-1014</v>
          </cell>
          <cell r="D626" t="str">
            <v>PPC/03/435</v>
          </cell>
        </row>
        <row r="627">
          <cell r="B627">
            <v>6313</v>
          </cell>
          <cell r="C627" t="str">
            <v>A1-1014</v>
          </cell>
          <cell r="D627" t="str">
            <v>PPC/03/435</v>
          </cell>
        </row>
        <row r="628">
          <cell r="B628">
            <v>6314</v>
          </cell>
          <cell r="C628" t="str">
            <v>A1-1014</v>
          </cell>
          <cell r="D628" t="str">
            <v>PPC/03/435</v>
          </cell>
        </row>
        <row r="629">
          <cell r="B629">
            <v>6315</v>
          </cell>
          <cell r="C629" t="str">
            <v>A1-1014</v>
          </cell>
          <cell r="D629" t="str">
            <v>PPC/03/435</v>
          </cell>
        </row>
        <row r="630">
          <cell r="B630">
            <v>6316</v>
          </cell>
          <cell r="C630" t="str">
            <v>A1-1014</v>
          </cell>
          <cell r="D630" t="str">
            <v>PPC/03/435</v>
          </cell>
        </row>
        <row r="631">
          <cell r="B631">
            <v>6317</v>
          </cell>
          <cell r="C631" t="str">
            <v>A1-1014</v>
          </cell>
          <cell r="D631" t="str">
            <v>PPC/03/435</v>
          </cell>
        </row>
        <row r="632">
          <cell r="B632">
            <v>6318</v>
          </cell>
          <cell r="C632" t="str">
            <v>XG-1015</v>
          </cell>
          <cell r="D632" t="str">
            <v>PPC/03/437</v>
          </cell>
        </row>
        <row r="633">
          <cell r="B633">
            <v>6319</v>
          </cell>
          <cell r="C633" t="str">
            <v>XG-1015</v>
          </cell>
          <cell r="D633" t="str">
            <v>PPC/03/437</v>
          </cell>
        </row>
        <row r="634">
          <cell r="B634">
            <v>6320</v>
          </cell>
          <cell r="C634" t="str">
            <v>XG-1015</v>
          </cell>
          <cell r="D634" t="str">
            <v>PPC/03/437</v>
          </cell>
        </row>
        <row r="635">
          <cell r="B635" t="str">
            <v>6321P</v>
          </cell>
          <cell r="C635" t="str">
            <v>A1-1013</v>
          </cell>
          <cell r="D635" t="str">
            <v>PPC/03/434</v>
          </cell>
        </row>
        <row r="636">
          <cell r="B636">
            <v>6322</v>
          </cell>
          <cell r="C636" t="str">
            <v>A1-1013</v>
          </cell>
          <cell r="D636" t="str">
            <v>PPC/03/434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4.xml><?xml version="1.0" encoding="utf-8"?>
<externalLink xmlns="http://schemas.openxmlformats.org/spreadsheetml/2006/main">
  <externalBook xmlns:r="http://schemas.openxmlformats.org/officeDocument/2006/relationships" r:id="rId1">
    <sheetNames>
      <sheetName val="BS (2)"/>
      <sheetName val="Sheet2"/>
      <sheetName val="Sheet2 (2)"/>
      <sheetName val="BS"/>
      <sheetName val="P&amp;L"/>
      <sheetName val="C. flow"/>
      <sheetName val="WPPF"/>
      <sheetName val="Sheet1"/>
      <sheetName val="Sheet3"/>
      <sheetName val="ch in equity"/>
      <sheetName val="Notes"/>
      <sheetName val="F-ASSETS"/>
      <sheetName val="F-INSTRUMENT"/>
      <sheetName val="Deferredtax"/>
      <sheetName val="Lead"/>
      <sheetName val="Cash flow working"/>
      <sheetName val="Taxation "/>
      <sheetName val="Tax depreciation 2006"/>
      <sheetName val="Tax depreciation 2005"/>
      <sheetName val="Links"/>
      <sheetName val="XREF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0">
          <cell r="I20">
            <v>-28621516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5.xml><?xml version="1.0" encoding="utf-8"?>
<externalLink xmlns="http://schemas.openxmlformats.org/spreadsheetml/2006/main">
  <externalBook xmlns:r="http://schemas.openxmlformats.org/officeDocument/2006/relationships" r:id="rId1">
    <sheetNames>
      <sheetName val="SOC"/>
      <sheetName val="Lead Schedule"/>
      <sheetName val="Accountwise Schedule"/>
      <sheetName val="Stats"/>
      <sheetName val="Mov Land"/>
      <sheetName val="Add Land"/>
      <sheetName val="Vch FreHold Land"/>
      <sheetName val="Mov Fctry Bldng"/>
      <sheetName val="Add Fctry Bldng"/>
      <sheetName val="Vch Fctry Bldng"/>
      <sheetName val="Mov Admn Bldng"/>
      <sheetName val="Add Admn Bldng"/>
      <sheetName val="Vch Admn Bldn"/>
      <sheetName val="Mov Roads"/>
      <sheetName val="Add Roads"/>
      <sheetName val="Vch Rds"/>
      <sheetName val="Mov P&amp;M"/>
      <sheetName val="Add P&amp;M"/>
      <sheetName val="Vch P&amp;M"/>
      <sheetName val="Mov Qrry"/>
      <sheetName val="Add Qrry"/>
      <sheetName val="Vch Qrry"/>
      <sheetName val="Mov F&amp;F"/>
      <sheetName val="Add F&amp;F"/>
      <sheetName val="Vch F&amp;F"/>
      <sheetName val="Mov Vcls"/>
      <sheetName val="Add Vcls"/>
      <sheetName val="Vch Vcls"/>
      <sheetName val="Disp Vcls"/>
      <sheetName val="Mov AirCraft"/>
      <sheetName val="Mov P&amp;WSLine"/>
      <sheetName val="Add P&amp;WSLines"/>
      <sheetName val="Vch P&amp;WSLines"/>
      <sheetName val="SAP - Depr Chrge"/>
      <sheetName val="Resid Vale"/>
      <sheetName val="Depr Fctry Blding"/>
      <sheetName val="Depr Admn Blding"/>
      <sheetName val="Depr Roads"/>
      <sheetName val="Depr Plant and Mach"/>
      <sheetName val="Depr Quarry"/>
      <sheetName val="Depr F&amp;F"/>
      <sheetName val="Depr Vcls"/>
      <sheetName val="Depr on AirCraft"/>
      <sheetName val="Dep P&amp;WSLnes"/>
      <sheetName val="Total Difference"/>
      <sheetName val="Chnge in Acc Est 4m Yr to Mth"/>
      <sheetName val="No Chng-Depr Fctry Blding"/>
      <sheetName val="No Chng-Depr Admn Blding"/>
      <sheetName val="No Chng-Depr Roads"/>
      <sheetName val="No Chng-Depr Quarry"/>
      <sheetName val="No Chng-Depr F&amp;F"/>
      <sheetName val="No Chng-Depr Vcls"/>
      <sheetName val="No Chng-Disp Vcls"/>
      <sheetName val="NoChng-Depr on AirCraft"/>
      <sheetName val="NoChng-Dep P&amp;WSLnes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86.xml><?xml version="1.0" encoding="utf-8"?>
<externalLink xmlns="http://schemas.openxmlformats.org/spreadsheetml/2006/main">
  <externalBook xmlns:r="http://schemas.openxmlformats.org/officeDocument/2006/relationships" r:id="rId1">
    <sheetNames>
      <sheetName val="Oct 25~Oct 30 (2)"/>
      <sheetName val="Smry"/>
      <sheetName val="Summary"/>
      <sheetName val="Hold"/>
      <sheetName val="Cancelled"/>
      <sheetName val="All Shipments"/>
      <sheetName val="Complete Data SRs"/>
      <sheetName val="Oct 25~Oct 30"/>
      <sheetName val="Apr 25~Apr 3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7.xml><?xml version="1.0" encoding="utf-8"?>
<externalLink xmlns="http://schemas.openxmlformats.org/spreadsheetml/2006/main">
  <externalBook xmlns:r="http://schemas.openxmlformats.org/officeDocument/2006/relationships" r:id="rId1">
    <sheetNames>
      <sheetName val="Tax depreciation schedule"/>
      <sheetName val="Computation 2001-2002"/>
      <sheetName val="Computation (Normal)"/>
      <sheetName val="TAX WDV"/>
      <sheetName val="Sheet1"/>
      <sheetName val="TAX WDV 2002"/>
      <sheetName val="TAX WDV PLANT"/>
      <sheetName val="Lead Schedu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88.xml><?xml version="1.0" encoding="utf-8"?>
<externalLink xmlns="http://schemas.openxmlformats.org/spreadsheetml/2006/main">
  <externalBook xmlns:r="http://schemas.openxmlformats.org/officeDocument/2006/relationships" r:id="rId1">
    <sheetNames>
      <sheetName val="31"/>
      <sheetName val="30"/>
      <sheetName val="29"/>
      <sheetName val="28"/>
      <sheetName val="27"/>
      <sheetName val="26"/>
      <sheetName val="25"/>
      <sheetName val="24"/>
      <sheetName val="23"/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Basis"/>
      <sheetName val="Lead Schedule"/>
      <sheetName val="Summary"/>
      <sheetName val="P&amp;L"/>
      <sheetName val="INPUT"/>
      <sheetName val="TAX WDV 2002"/>
      <sheetName val="Lead_Schedule"/>
      <sheetName val="TAX_WDV_2002"/>
      <sheetName val="Lead_Schedule1"/>
      <sheetName val="TAX_WDV_20021"/>
      <sheetName val="Lead_Schedule2"/>
      <sheetName val="TAX_WDV_20022"/>
      <sheetName val="Lead_Schedule3"/>
      <sheetName val="TAX_WDV_20023"/>
      <sheetName val="Lead_Schedule4"/>
      <sheetName val="TAX_WDV_20024"/>
      <sheetName val="Lead_Schedule5"/>
      <sheetName val="TAX_WDV_20025"/>
      <sheetName val="Lead_Schedule6"/>
      <sheetName val="TAX_WDV_20026"/>
      <sheetName val="Lead_Schedule7"/>
      <sheetName val="TAX_WDV_20027"/>
      <sheetName val="Lead_Schedule8"/>
      <sheetName val="TAX_WDV_20028"/>
      <sheetName val="Lead_Schedule9"/>
      <sheetName val="TAX_WDV_20029"/>
      <sheetName val="Lead_Schedule10"/>
      <sheetName val="TAX_WDV_200210"/>
      <sheetName val="Lead_Schedule11"/>
      <sheetName val="TAX_WDV_200211"/>
      <sheetName val="Lead_Schedule12"/>
      <sheetName val="TAX_WDV_200212"/>
      <sheetName val="Lead_Schedule13"/>
      <sheetName val="TAX_WDV_200213"/>
      <sheetName val="Lead_Schedule14"/>
      <sheetName val="TAX_WDV_200214"/>
      <sheetName val="Lead_Schedule15"/>
      <sheetName val="TAX_WDV_200215"/>
      <sheetName val="Lead_Schedule16"/>
      <sheetName val="TAX_WDV_200216"/>
      <sheetName val="Lead_Schedule17"/>
      <sheetName val="TAX_WDV_200217"/>
      <sheetName val="Lead_Schedule18"/>
      <sheetName val="TAX_WDV_200218"/>
      <sheetName val="Lead_Schedule19"/>
      <sheetName val="TAX_WDV_200219"/>
      <sheetName val="Lead_Schedule20"/>
      <sheetName val="TAX_WDV_200220"/>
      <sheetName val="WIP-YRN"/>
      <sheetName val="FA (RE)"/>
      <sheetName val="Lead_Schedule21"/>
      <sheetName val="TAX_WDV_200221"/>
      <sheetName val="FA_(RE)"/>
      <sheetName val="Rates"/>
      <sheetName val="Jan To April"/>
      <sheetName val="Accou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E1">
            <v>5060</v>
          </cell>
          <cell r="AF1">
            <v>1</v>
          </cell>
          <cell r="AG1" t="str">
            <v>A1-1002</v>
          </cell>
          <cell r="AH1">
            <v>608</v>
          </cell>
        </row>
        <row r="2">
          <cell r="AE2">
            <v>0</v>
          </cell>
          <cell r="AF2">
            <v>2</v>
          </cell>
          <cell r="AG2">
            <v>0</v>
          </cell>
          <cell r="AH2">
            <v>0</v>
          </cell>
        </row>
        <row r="3">
          <cell r="AE3">
            <v>5065</v>
          </cell>
          <cell r="AF3">
            <v>3</v>
          </cell>
          <cell r="AG3" t="str">
            <v>A1-1002</v>
          </cell>
          <cell r="AH3">
            <v>676</v>
          </cell>
        </row>
        <row r="4">
          <cell r="AE4">
            <v>5060</v>
          </cell>
          <cell r="AF4">
            <v>4</v>
          </cell>
          <cell r="AG4" t="str">
            <v>A1-1002</v>
          </cell>
          <cell r="AH4">
            <v>637</v>
          </cell>
        </row>
        <row r="5">
          <cell r="AE5">
            <v>5069</v>
          </cell>
          <cell r="AF5">
            <v>5</v>
          </cell>
          <cell r="AG5" t="str">
            <v>A1-1002</v>
          </cell>
          <cell r="AH5">
            <v>652</v>
          </cell>
        </row>
        <row r="6">
          <cell r="AE6">
            <v>5069</v>
          </cell>
          <cell r="AF6">
            <v>6</v>
          </cell>
          <cell r="AG6" t="str">
            <v>A1-1002</v>
          </cell>
          <cell r="AH6">
            <v>556</v>
          </cell>
        </row>
        <row r="7">
          <cell r="AE7">
            <v>5061</v>
          </cell>
          <cell r="AF7">
            <v>7</v>
          </cell>
          <cell r="AG7" t="str">
            <v>A1-1002</v>
          </cell>
          <cell r="AH7">
            <v>713</v>
          </cell>
        </row>
        <row r="8">
          <cell r="AE8">
            <v>5070</v>
          </cell>
          <cell r="AF8">
            <v>8</v>
          </cell>
          <cell r="AG8" t="str">
            <v>A1-1002</v>
          </cell>
          <cell r="AH8">
            <v>585</v>
          </cell>
        </row>
        <row r="9">
          <cell r="AE9">
            <v>5068</v>
          </cell>
          <cell r="AF9">
            <v>9</v>
          </cell>
          <cell r="AG9" t="str">
            <v>A1-1002</v>
          </cell>
          <cell r="AH9">
            <v>705</v>
          </cell>
        </row>
        <row r="10">
          <cell r="AE10">
            <v>5065</v>
          </cell>
          <cell r="AF10">
            <v>10</v>
          </cell>
          <cell r="AG10" t="str">
            <v>A1-1002</v>
          </cell>
          <cell r="AH10">
            <v>636</v>
          </cell>
        </row>
        <row r="11">
          <cell r="AE11">
            <v>5060</v>
          </cell>
          <cell r="AF11">
            <v>11</v>
          </cell>
          <cell r="AG11" t="str">
            <v>A1-1002</v>
          </cell>
          <cell r="AH11">
            <v>690</v>
          </cell>
        </row>
        <row r="12">
          <cell r="AE12">
            <v>5066</v>
          </cell>
          <cell r="AF12">
            <v>12</v>
          </cell>
          <cell r="AG12" t="str">
            <v>A1-1002</v>
          </cell>
          <cell r="AH12">
            <v>692</v>
          </cell>
        </row>
        <row r="13">
          <cell r="AE13">
            <v>5063</v>
          </cell>
          <cell r="AF13">
            <v>13</v>
          </cell>
          <cell r="AG13" t="str">
            <v>A1-1002</v>
          </cell>
          <cell r="AH13">
            <v>671</v>
          </cell>
        </row>
        <row r="14">
          <cell r="AE14">
            <v>5066</v>
          </cell>
          <cell r="AF14">
            <v>14</v>
          </cell>
          <cell r="AG14" t="str">
            <v>A1-1002</v>
          </cell>
          <cell r="AH14">
            <v>634</v>
          </cell>
        </row>
        <row r="15">
          <cell r="AE15" t="str">
            <v>5074A</v>
          </cell>
          <cell r="AF15">
            <v>15</v>
          </cell>
          <cell r="AG15" t="str">
            <v>A1-1009</v>
          </cell>
          <cell r="AH15">
            <v>594</v>
          </cell>
        </row>
        <row r="16">
          <cell r="AE16">
            <v>5063</v>
          </cell>
          <cell r="AF16">
            <v>16</v>
          </cell>
          <cell r="AG16" t="str">
            <v>A1-1002</v>
          </cell>
          <cell r="AH16">
            <v>702</v>
          </cell>
        </row>
        <row r="17">
          <cell r="AE17">
            <v>5046</v>
          </cell>
          <cell r="AF17">
            <v>17</v>
          </cell>
          <cell r="AG17" t="str">
            <v>J1-1002</v>
          </cell>
          <cell r="AH17">
            <v>471</v>
          </cell>
        </row>
        <row r="18">
          <cell r="AE18">
            <v>5066</v>
          </cell>
          <cell r="AF18">
            <v>18</v>
          </cell>
          <cell r="AG18" t="str">
            <v>A1-1002</v>
          </cell>
          <cell r="AH18">
            <v>719</v>
          </cell>
        </row>
        <row r="19">
          <cell r="AE19">
            <v>5066</v>
          </cell>
          <cell r="AF19">
            <v>19</v>
          </cell>
          <cell r="AG19" t="str">
            <v>A1-1002</v>
          </cell>
          <cell r="AH19">
            <v>688</v>
          </cell>
        </row>
        <row r="20">
          <cell r="AE20">
            <v>5046</v>
          </cell>
          <cell r="AF20">
            <v>20</v>
          </cell>
          <cell r="AG20" t="str">
            <v>J1-1002</v>
          </cell>
          <cell r="AH20">
            <v>514</v>
          </cell>
        </row>
        <row r="21">
          <cell r="AE21">
            <v>5065</v>
          </cell>
          <cell r="AF21">
            <v>21</v>
          </cell>
          <cell r="AG21" t="str">
            <v>A1-1002</v>
          </cell>
          <cell r="AH21">
            <v>680</v>
          </cell>
        </row>
        <row r="22">
          <cell r="AE22">
            <v>0</v>
          </cell>
          <cell r="AF22">
            <v>22</v>
          </cell>
          <cell r="AG22">
            <v>0</v>
          </cell>
          <cell r="AH22">
            <v>0</v>
          </cell>
        </row>
        <row r="23">
          <cell r="AE23">
            <v>5046</v>
          </cell>
          <cell r="AF23">
            <v>23</v>
          </cell>
          <cell r="AG23" t="str">
            <v>J1-1002</v>
          </cell>
          <cell r="AH23">
            <v>379</v>
          </cell>
        </row>
        <row r="24">
          <cell r="AE24">
            <v>5064</v>
          </cell>
          <cell r="AF24">
            <v>24</v>
          </cell>
          <cell r="AG24" t="str">
            <v>A1-1002</v>
          </cell>
          <cell r="AH24">
            <v>696</v>
          </cell>
        </row>
        <row r="25">
          <cell r="AE25">
            <v>5063</v>
          </cell>
          <cell r="AF25">
            <v>25</v>
          </cell>
          <cell r="AG25" t="str">
            <v>A1-1002</v>
          </cell>
          <cell r="AH25">
            <v>680</v>
          </cell>
        </row>
        <row r="26">
          <cell r="AE26">
            <v>0</v>
          </cell>
          <cell r="AF26">
            <v>26</v>
          </cell>
          <cell r="AG26">
            <v>0</v>
          </cell>
          <cell r="AH26">
            <v>0</v>
          </cell>
        </row>
        <row r="27">
          <cell r="AE27">
            <v>5062</v>
          </cell>
          <cell r="AF27">
            <v>27</v>
          </cell>
          <cell r="AG27" t="str">
            <v>A1-1002</v>
          </cell>
          <cell r="AH27">
            <v>699</v>
          </cell>
        </row>
        <row r="28">
          <cell r="AE28">
            <v>0</v>
          </cell>
          <cell r="AF28">
            <v>28</v>
          </cell>
          <cell r="AG28">
            <v>0</v>
          </cell>
          <cell r="AH28">
            <v>0</v>
          </cell>
        </row>
        <row r="29">
          <cell r="AE29" t="str">
            <v>5074A</v>
          </cell>
          <cell r="AF29">
            <v>29</v>
          </cell>
          <cell r="AG29" t="str">
            <v>A1-1009</v>
          </cell>
          <cell r="AH29">
            <v>630</v>
          </cell>
        </row>
        <row r="30">
          <cell r="AE30">
            <v>5063</v>
          </cell>
          <cell r="AF30">
            <v>30</v>
          </cell>
          <cell r="AG30" t="str">
            <v>A1-1002</v>
          </cell>
          <cell r="AH30">
            <v>657</v>
          </cell>
        </row>
        <row r="31">
          <cell r="AE31">
            <v>5067</v>
          </cell>
          <cell r="AF31">
            <v>31</v>
          </cell>
          <cell r="AG31" t="str">
            <v>A1-1002</v>
          </cell>
          <cell r="AH31">
            <v>706</v>
          </cell>
        </row>
        <row r="32">
          <cell r="AE32">
            <v>5068</v>
          </cell>
          <cell r="AF32">
            <v>32</v>
          </cell>
          <cell r="AG32" t="str">
            <v>A1-1002</v>
          </cell>
          <cell r="AH32">
            <v>720</v>
          </cell>
        </row>
        <row r="33">
          <cell r="AE33">
            <v>5069</v>
          </cell>
          <cell r="AF33">
            <v>33</v>
          </cell>
          <cell r="AG33" t="str">
            <v>A1-1002</v>
          </cell>
          <cell r="AH33">
            <v>634</v>
          </cell>
        </row>
        <row r="34">
          <cell r="AE34">
            <v>5069</v>
          </cell>
          <cell r="AF34">
            <v>34</v>
          </cell>
          <cell r="AG34" t="str">
            <v>A1-1002</v>
          </cell>
          <cell r="AH34">
            <v>632</v>
          </cell>
        </row>
        <row r="35">
          <cell r="AE35">
            <v>5067</v>
          </cell>
          <cell r="AF35">
            <v>35</v>
          </cell>
          <cell r="AG35" t="str">
            <v>A1-1002</v>
          </cell>
          <cell r="AH35">
            <v>193</v>
          </cell>
        </row>
        <row r="36">
          <cell r="AE36">
            <v>5064</v>
          </cell>
          <cell r="AF36">
            <v>36</v>
          </cell>
          <cell r="AG36" t="str">
            <v>A1-1002</v>
          </cell>
          <cell r="AH36">
            <v>706</v>
          </cell>
        </row>
        <row r="37">
          <cell r="AE37">
            <v>5064</v>
          </cell>
          <cell r="AF37">
            <v>37</v>
          </cell>
          <cell r="AG37" t="str">
            <v>A1-1002</v>
          </cell>
          <cell r="AH37">
            <v>689</v>
          </cell>
        </row>
        <row r="38">
          <cell r="AE38">
            <v>5067</v>
          </cell>
          <cell r="AF38">
            <v>38</v>
          </cell>
          <cell r="AG38" t="str">
            <v>A1-1002</v>
          </cell>
          <cell r="AH38">
            <v>690</v>
          </cell>
        </row>
        <row r="39">
          <cell r="AE39">
            <v>5068</v>
          </cell>
          <cell r="AF39">
            <v>39</v>
          </cell>
          <cell r="AG39" t="str">
            <v>A1-1002</v>
          </cell>
          <cell r="AH39">
            <v>714</v>
          </cell>
        </row>
        <row r="40">
          <cell r="AE40">
            <v>0</v>
          </cell>
          <cell r="AF40">
            <v>40</v>
          </cell>
          <cell r="AG40">
            <v>0</v>
          </cell>
          <cell r="AH40">
            <v>0</v>
          </cell>
        </row>
        <row r="41">
          <cell r="AE41">
            <v>5065</v>
          </cell>
          <cell r="AF41">
            <v>41</v>
          </cell>
          <cell r="AG41" t="str">
            <v>A1-1002</v>
          </cell>
          <cell r="AH41">
            <v>600</v>
          </cell>
        </row>
        <row r="42">
          <cell r="AE42">
            <v>5067</v>
          </cell>
          <cell r="AF42">
            <v>42</v>
          </cell>
          <cell r="AG42" t="str">
            <v>A1-1002</v>
          </cell>
          <cell r="AH42">
            <v>684</v>
          </cell>
        </row>
        <row r="43">
          <cell r="AE43">
            <v>5069</v>
          </cell>
          <cell r="AF43">
            <v>43</v>
          </cell>
          <cell r="AG43" t="str">
            <v>A1-1002</v>
          </cell>
          <cell r="AH43">
            <v>621</v>
          </cell>
        </row>
        <row r="44">
          <cell r="AE44">
            <v>5071</v>
          </cell>
          <cell r="AF44">
            <v>44</v>
          </cell>
          <cell r="AG44" t="str">
            <v>A1-1002</v>
          </cell>
          <cell r="AH44">
            <v>636</v>
          </cell>
        </row>
        <row r="45">
          <cell r="AE45">
            <v>5060</v>
          </cell>
          <cell r="AF45">
            <v>45</v>
          </cell>
          <cell r="AG45" t="str">
            <v>A1-1002</v>
          </cell>
          <cell r="AH45">
            <v>658</v>
          </cell>
        </row>
        <row r="46">
          <cell r="AE46">
            <v>5062</v>
          </cell>
          <cell r="AF46">
            <v>46</v>
          </cell>
          <cell r="AG46" t="str">
            <v>A1-1002</v>
          </cell>
          <cell r="AH46">
            <v>668</v>
          </cell>
        </row>
        <row r="47">
          <cell r="AE47">
            <v>5070</v>
          </cell>
          <cell r="AF47">
            <v>47</v>
          </cell>
          <cell r="AG47" t="str">
            <v>A1-1002</v>
          </cell>
          <cell r="AH47">
            <v>610</v>
          </cell>
        </row>
        <row r="48">
          <cell r="AE48">
            <v>5045</v>
          </cell>
          <cell r="AF48">
            <v>48</v>
          </cell>
          <cell r="AG48" t="str">
            <v>J1-1002</v>
          </cell>
          <cell r="AH48">
            <v>581</v>
          </cell>
        </row>
        <row r="49">
          <cell r="AE49">
            <v>5064</v>
          </cell>
          <cell r="AF49">
            <v>49</v>
          </cell>
          <cell r="AG49" t="str">
            <v>A1-1002</v>
          </cell>
          <cell r="AH49">
            <v>685</v>
          </cell>
        </row>
        <row r="50">
          <cell r="AE50">
            <v>5068</v>
          </cell>
          <cell r="AF50">
            <v>50</v>
          </cell>
          <cell r="AG50" t="str">
            <v>A1-1002</v>
          </cell>
          <cell r="AH50">
            <v>711</v>
          </cell>
        </row>
        <row r="51">
          <cell r="AE51">
            <v>5062</v>
          </cell>
          <cell r="AF51">
            <v>51</v>
          </cell>
          <cell r="AG51" t="str">
            <v>A1-1002</v>
          </cell>
          <cell r="AH51">
            <v>671</v>
          </cell>
        </row>
        <row r="52">
          <cell r="AE52">
            <v>5045</v>
          </cell>
          <cell r="AF52">
            <v>52</v>
          </cell>
          <cell r="AG52" t="str">
            <v>J1-1002</v>
          </cell>
          <cell r="AH52">
            <v>643</v>
          </cell>
        </row>
        <row r="53">
          <cell r="AE53">
            <v>5061</v>
          </cell>
          <cell r="AF53">
            <v>53</v>
          </cell>
          <cell r="AG53" t="str">
            <v>A1-1002</v>
          </cell>
          <cell r="AH53">
            <v>709</v>
          </cell>
        </row>
        <row r="54">
          <cell r="AE54">
            <v>5046</v>
          </cell>
          <cell r="AF54">
            <v>54</v>
          </cell>
          <cell r="AG54" t="str">
            <v>J1-1002</v>
          </cell>
          <cell r="AH54">
            <v>526</v>
          </cell>
        </row>
        <row r="55">
          <cell r="AE55">
            <v>5045</v>
          </cell>
          <cell r="AF55">
            <v>55</v>
          </cell>
          <cell r="AG55" t="str">
            <v>J1-1002</v>
          </cell>
          <cell r="AH55">
            <v>640</v>
          </cell>
        </row>
        <row r="56">
          <cell r="AE56">
            <v>5070</v>
          </cell>
          <cell r="AF56">
            <v>56</v>
          </cell>
          <cell r="AG56" t="str">
            <v>A1-1002</v>
          </cell>
          <cell r="AH56">
            <v>298</v>
          </cell>
        </row>
        <row r="57">
          <cell r="AE57">
            <v>5062</v>
          </cell>
          <cell r="AF57">
            <v>57</v>
          </cell>
          <cell r="AG57" t="str">
            <v>A1-1002</v>
          </cell>
          <cell r="AH57">
            <v>711</v>
          </cell>
        </row>
        <row r="58">
          <cell r="AE58">
            <v>5073</v>
          </cell>
          <cell r="AF58">
            <v>58</v>
          </cell>
          <cell r="AG58" t="str">
            <v>A1-1009</v>
          </cell>
          <cell r="AH58">
            <v>653</v>
          </cell>
        </row>
        <row r="59">
          <cell r="AE59">
            <v>5061</v>
          </cell>
          <cell r="AF59">
            <v>59</v>
          </cell>
          <cell r="AG59" t="str">
            <v>A1-1002</v>
          </cell>
          <cell r="AH59">
            <v>677</v>
          </cell>
        </row>
        <row r="60">
          <cell r="AE60">
            <v>5045</v>
          </cell>
          <cell r="AF60">
            <v>60</v>
          </cell>
          <cell r="AG60" t="str">
            <v>J1-1002</v>
          </cell>
          <cell r="AH60">
            <v>611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/>
      <sheetData sheetId="82"/>
      <sheetData sheetId="83"/>
      <sheetData sheetId="84" refreshError="1"/>
      <sheetData sheetId="85"/>
      <sheetData sheetId="86"/>
    </sheetDataSet>
  </externalBook>
</externalLink>
</file>

<file path=xl/externalLinks/externalLink89.xml><?xml version="1.0" encoding="utf-8"?>
<externalLink xmlns="http://schemas.openxmlformats.org/spreadsheetml/2006/main">
  <externalBook xmlns:r="http://schemas.openxmlformats.org/officeDocument/2006/relationships" r:id="rId1">
    <sheetNames>
      <sheetName val="ISO-MNUL"/>
    </sheetNames>
    <definedNames>
      <definedName name="Shtm"/>
    </defined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Page 1 _ 2"/>
      <sheetName val="Page 1 _ 3"/>
      <sheetName val="Page 1 _ 4"/>
      <sheetName val="Balance Sheet"/>
      <sheetName val="Profit _ Loss"/>
      <sheetName val="Cash Flow"/>
      <sheetName val="Equity"/>
      <sheetName val="Loans"/>
      <sheetName val="Creditors"/>
      <sheetName val="Fixed Assets"/>
      <sheetName val="assets notes"/>
      <sheetName val="Assets notes 2 amended tax rec"/>
      <sheetName val="Assets notes 2"/>
      <sheetName val="Risk managment"/>
      <sheetName val="Risk managment (2)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90.xml><?xml version="1.0" encoding="utf-8"?>
<externalLink xmlns="http://schemas.openxmlformats.org/spreadsheetml/2006/main">
  <externalBook xmlns:r="http://schemas.openxmlformats.org/officeDocument/2006/relationships" r:id="rId1">
    <sheetNames>
      <sheetName val="$WPM4C76"/>
    </sheetNames>
    <definedNames>
      <definedName name="Main"/>
    </definedNames>
    <sheetDataSet>
      <sheetData sheetId="0" refreshError="1"/>
    </sheetDataSet>
  </externalBook>
</externalLink>
</file>

<file path=xl/externalLinks/externalLink91.xml><?xml version="1.0" encoding="utf-8"?>
<externalLink xmlns="http://schemas.openxmlformats.org/spreadsheetml/2006/main">
  <externalBook xmlns:r="http://schemas.openxmlformats.org/officeDocument/2006/relationships" r:id="rId1">
    <sheetNames>
      <sheetName val="Sheet1 (2)"/>
      <sheetName val="Sheet1"/>
      <sheetName val="dep. start date"/>
      <sheetName val="Cashflow"/>
      <sheetName val="1999 Budget"/>
      <sheetName val="Fixed Asset Addition  Register "/>
      <sheetName val="VolJan04(runApr6)"/>
      <sheetName val="A"/>
      <sheetName val="Preside - List Price - Syd-Mel"/>
      <sheetName val="Sheet1_(2)"/>
      <sheetName val="dep__start_date"/>
      <sheetName val="Fixed_Asset_Addition__Register_"/>
      <sheetName val="1999_Budget"/>
      <sheetName val="Preside_-_List_Price_-_Syd-Mel"/>
      <sheetName val="Summary"/>
      <sheetName val="list"/>
      <sheetName val="Sheet1_(2)1"/>
      <sheetName val="dep__start_date1"/>
      <sheetName val="1999_Budget1"/>
      <sheetName val="Fixed_Asset_Addition__Register1"/>
      <sheetName val="Preside_-_List_Price_-_Syd-Mel1"/>
      <sheetName val="TRIAL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92.xml><?xml version="1.0" encoding="utf-8"?>
<externalLink xmlns="http://schemas.openxmlformats.org/spreadsheetml/2006/main">
  <externalBook xmlns:r="http://schemas.openxmlformats.org/officeDocument/2006/relationships" r:id="rId1">
    <sheetNames>
      <sheetName val="Reconcilliation of profit Pack "/>
      <sheetName val="Tickmarks"/>
    </sheetNames>
    <sheetDataSet>
      <sheetData sheetId="0">
        <row r="17">
          <cell r="E17">
            <v>55925668</v>
          </cell>
        </row>
      </sheetData>
      <sheetData sheetId="1" refreshError="1"/>
    </sheetDataSet>
  </externalBook>
</externalLink>
</file>

<file path=xl/externalLinks/externalLink93.xml><?xml version="1.0" encoding="utf-8"?>
<externalLink xmlns="http://schemas.openxmlformats.org/spreadsheetml/2006/main">
  <externalBook xmlns:r="http://schemas.openxmlformats.org/officeDocument/2006/relationships" r:id="rId1">
    <sheetNames>
      <sheetName val="BS"/>
      <sheetName val="PL"/>
      <sheetName val="CF 2010"/>
      <sheetName val="Equity"/>
      <sheetName val="Notes"/>
      <sheetName val="Note-3.1"/>
      <sheetName val="Note-3.3"/>
      <sheetName val="Note-33-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94.xml><?xml version="1.0" encoding="utf-8"?>
<externalLink xmlns="http://schemas.openxmlformats.org/spreadsheetml/2006/main">
  <externalBook xmlns:r="http://schemas.openxmlformats.org/officeDocument/2006/relationships" r:id="rId1">
    <sheetNames>
      <sheetName val="Notes"/>
      <sheetName val="Note 4.2.1"/>
      <sheetName val="Note 13.1 &amp; 13.2"/>
      <sheetName val="Notes 38"/>
      <sheetName val="Cash Flow"/>
      <sheetName val="C-Equity"/>
      <sheetName val="BS"/>
      <sheetName val="Leave Encashment"/>
      <sheetName val="Audit Report"/>
      <sheetName val="B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5.xml><?xml version="1.0" encoding="utf-8"?>
<externalLink xmlns="http://schemas.openxmlformats.org/spreadsheetml/2006/main">
  <externalBook xmlns:r="http://schemas.openxmlformats.org/officeDocument/2006/relationships" r:id="rId1">
    <sheetNames>
      <sheetName val="Points"/>
      <sheetName val="Disposals"/>
      <sheetName val="Disposals (detail)"/>
      <sheetName val="Vehicles"/>
      <sheetName val="Furniture &amp; Fixture"/>
      <sheetName val="Plant &amp; Machinery"/>
      <sheetName val="L-C Detail"/>
      <sheetName val="Building on freehold land "/>
      <sheetName val="Manual"/>
      <sheetName val="Tickmarks"/>
      <sheetName val="Major add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96.xml><?xml version="1.0" encoding="utf-8"?>
<externalLink xmlns="http://schemas.openxmlformats.org/spreadsheetml/2006/main">
  <externalBook xmlns:r="http://schemas.openxmlformats.org/officeDocument/2006/relationships" r:id="rId1">
    <sheetNames>
      <sheetName val="Shedule"/>
      <sheetName val="Plant and machinery"/>
      <sheetName val="Office equipment"/>
      <sheetName val="Vehicles"/>
      <sheetName val="Tickmarks"/>
      <sheetName val="NTS"/>
      <sheetName val="PL "/>
      <sheetName val="Disposals (detail)"/>
      <sheetName val="Notes"/>
      <sheetName val="Input"/>
      <sheetName val="I Tax Working "/>
      <sheetName val="Sheet1"/>
    </sheetNames>
    <sheetDataSet>
      <sheetData sheetId="0" refreshError="1"/>
      <sheetData sheetId="1">
        <row r="46">
          <cell r="B46">
            <v>41611800</v>
          </cell>
        </row>
        <row r="89">
          <cell r="A89">
            <v>485176</v>
          </cell>
        </row>
        <row r="124">
          <cell r="B124">
            <v>1733825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7.xml><?xml version="1.0" encoding="utf-8"?>
<externalLink xmlns="http://schemas.openxmlformats.org/spreadsheetml/2006/main">
  <externalBook xmlns:r="http://schemas.openxmlformats.org/officeDocument/2006/relationships" r:id="rId1">
    <sheetNames>
      <sheetName val="BS"/>
      <sheetName val="PL"/>
      <sheetName val="SOCE"/>
      <sheetName val="CFS"/>
      <sheetName val="1-2"/>
      <sheetName val="Notes"/>
      <sheetName val="PPE"/>
      <sheetName val="LT Inv"/>
      <sheetName val="F Ins."/>
      <sheetName val="CF Working"/>
      <sheetName val="Deferred Tax"/>
      <sheetName val="Current Tax"/>
      <sheetName val="Tax depreciation"/>
      <sheetName val="WPPF working"/>
      <sheetName val="Lead"/>
      <sheetName val="Lead Sheet"/>
      <sheetName val="Entries"/>
    </sheetNames>
    <sheetDataSet>
      <sheetData sheetId="0" refreshError="1"/>
      <sheetData sheetId="1" refreshError="1">
        <row r="24">
          <cell r="I24">
            <v>139738</v>
          </cell>
        </row>
      </sheetData>
      <sheetData sheetId="2" refreshError="1"/>
      <sheetData sheetId="3" refreshError="1"/>
      <sheetData sheetId="4" refreshError="1"/>
      <sheetData sheetId="5" refreshError="1">
        <row r="99">
          <cell r="K99">
            <v>-74232</v>
          </cell>
        </row>
        <row r="127">
          <cell r="K127">
            <v>90794</v>
          </cell>
        </row>
        <row r="525">
          <cell r="K525">
            <v>15723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98.xml><?xml version="1.0" encoding="utf-8"?>
<externalLink xmlns="http://schemas.openxmlformats.org/spreadsheetml/2006/main">
  <externalBook xmlns:r="http://schemas.openxmlformats.org/officeDocument/2006/relationships" r:id="rId1">
    <sheetNames>
      <sheetName val="Statio"/>
      <sheetName val="Sheet1"/>
      <sheetName val="Sheet2"/>
      <sheetName val="Tickmarks"/>
      <sheetName val="tax"/>
      <sheetName val="Note 13.1 &amp; 13.2"/>
      <sheetName val="Notes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99.xml><?xml version="1.0" encoding="utf-8"?>
<externalLink xmlns="http://schemas.openxmlformats.org/spreadsheetml/2006/main">
  <externalBook xmlns:r="http://schemas.openxmlformats.org/officeDocument/2006/relationships" r:id="rId1">
    <sheetNames>
      <sheetName val="000"/>
      <sheetName val="000000"/>
      <sheetName val="Notes MSE"/>
      <sheetName val="Note - 8 (2007)"/>
      <sheetName val="Balance Sheet (MSE)"/>
      <sheetName val="Auditors' Report-FINAL"/>
      <sheetName val="TB"/>
      <sheetName val="2007 Cash flow"/>
      <sheetName val="Balance Sheet"/>
      <sheetName val="Notes"/>
      <sheetName val="WPPF"/>
      <sheetName val="Tax - final"/>
      <sheetName val="Cash flows"/>
      <sheetName val="Tax Paid-Obaid (2)"/>
      <sheetName val="Tax Paid-Obaid"/>
      <sheetName val="Tax-roygh"/>
      <sheetName val="Note - 8"/>
      <sheetName val="Note-27"/>
      <sheetName val="Links"/>
      <sheetName val="Sheet1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W146"/>
  <sheetViews>
    <sheetView showGridLines="0" view="pageBreakPreview" topLeftCell="A7" zoomScaleSheetLayoutView="100" workbookViewId="0">
      <selection activeCell="K34" sqref="K34"/>
    </sheetView>
  </sheetViews>
  <sheetFormatPr defaultColWidth="9.28515625" defaultRowHeight="15"/>
  <cols>
    <col min="1" max="1" width="13.7109375" style="5" customWidth="1"/>
    <col min="2" max="2" width="11.7109375" style="5" customWidth="1"/>
    <col min="3" max="3" width="5.7109375" style="5" customWidth="1"/>
    <col min="4" max="4" width="12" style="5" customWidth="1"/>
    <col min="5" max="5" width="0.42578125" style="5" customWidth="1"/>
    <col min="6" max="6" width="3.85546875" style="5" customWidth="1"/>
    <col min="7" max="7" width="0.42578125" style="5" customWidth="1"/>
    <col min="8" max="9" width="2.7109375" style="5" customWidth="1"/>
    <col min="10" max="10" width="8.7109375" style="5" customWidth="1"/>
    <col min="11" max="11" width="13.28515625" style="5" customWidth="1"/>
    <col min="12" max="12" width="0.42578125" style="5" customWidth="1"/>
    <col min="13" max="13" width="13.5703125" style="5" hidden="1" customWidth="1"/>
    <col min="14" max="14" width="13.5703125" style="5" customWidth="1"/>
    <col min="15" max="15" width="19.5703125" style="5" customWidth="1"/>
    <col min="16" max="16" width="12.42578125" style="4" bestFit="1" customWidth="1"/>
    <col min="17" max="17" width="14" style="4" bestFit="1" customWidth="1"/>
    <col min="18" max="18" width="9.28515625" style="5"/>
    <col min="19" max="19" width="14" style="5" bestFit="1" customWidth="1"/>
    <col min="20" max="20" width="14.5703125" style="5" bestFit="1" customWidth="1"/>
    <col min="21" max="22" width="9.28515625" style="5"/>
    <col min="23" max="23" width="11.28515625" style="5" bestFit="1" customWidth="1"/>
    <col min="24" max="16384" width="9.28515625" style="5"/>
  </cols>
  <sheetData>
    <row r="1" spans="1:20" ht="15.6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3"/>
    </row>
    <row r="2" spans="1:20" ht="15.6" customHeight="1">
      <c r="A2" s="6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7"/>
      <c r="P2" s="7"/>
    </row>
    <row r="3" spans="1:20" ht="15.6" customHeight="1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20" ht="5.0999999999999996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20" ht="14.25" customHeight="1">
      <c r="C5" s="9"/>
      <c r="D5" s="9"/>
      <c r="E5" s="9"/>
      <c r="F5" s="10"/>
      <c r="G5" s="9"/>
      <c r="J5" s="9"/>
      <c r="K5" s="11">
        <v>43160</v>
      </c>
      <c r="L5" s="9"/>
      <c r="M5" s="3">
        <v>42887</v>
      </c>
      <c r="N5" s="3"/>
      <c r="O5" s="3"/>
    </row>
    <row r="6" spans="1:20" ht="14.25" customHeight="1">
      <c r="A6" s="12" t="s">
        <v>3</v>
      </c>
      <c r="C6" s="9"/>
      <c r="D6" s="9"/>
      <c r="E6" s="9"/>
      <c r="F6" s="10"/>
      <c r="G6" s="9"/>
      <c r="J6" s="9"/>
      <c r="K6" s="9" t="s">
        <v>5</v>
      </c>
      <c r="L6" s="9"/>
      <c r="M6" s="10" t="s">
        <v>5</v>
      </c>
      <c r="N6" s="10"/>
      <c r="O6" s="13"/>
      <c r="Q6" s="14"/>
      <c r="S6" s="15"/>
    </row>
    <row r="7" spans="1:20" ht="3" customHeight="1">
      <c r="A7" s="12"/>
      <c r="C7" s="9"/>
      <c r="D7" s="9"/>
      <c r="E7" s="9"/>
      <c r="F7" s="10"/>
      <c r="G7" s="9"/>
      <c r="J7" s="9"/>
      <c r="K7" s="9"/>
      <c r="L7" s="9"/>
      <c r="M7" s="10"/>
      <c r="N7" s="10"/>
      <c r="O7" s="10"/>
    </row>
    <row r="8" spans="1:20" ht="14.25" customHeight="1">
      <c r="A8" s="16" t="s">
        <v>6</v>
      </c>
      <c r="C8" s="9"/>
      <c r="D8" s="9"/>
      <c r="E8" s="9"/>
      <c r="F8" s="10"/>
      <c r="G8" s="9"/>
      <c r="J8" s="9"/>
      <c r="K8" s="9"/>
      <c r="L8" s="9"/>
      <c r="M8" s="10"/>
      <c r="N8" s="10"/>
      <c r="O8" s="10"/>
    </row>
    <row r="9" spans="1:20" ht="3" customHeight="1">
      <c r="A9" s="17"/>
      <c r="C9" s="9"/>
      <c r="D9" s="9"/>
      <c r="E9" s="9"/>
      <c r="F9" s="10"/>
      <c r="G9" s="9"/>
      <c r="J9" s="9"/>
      <c r="K9" s="9"/>
      <c r="L9" s="9"/>
      <c r="M9" s="10"/>
      <c r="N9" s="10"/>
      <c r="O9" s="10"/>
    </row>
    <row r="10" spans="1:20" ht="14.25" customHeight="1">
      <c r="A10" s="17" t="s">
        <v>7</v>
      </c>
      <c r="C10" s="9"/>
      <c r="D10" s="9"/>
      <c r="E10" s="9"/>
      <c r="F10" s="10"/>
      <c r="G10" s="9"/>
      <c r="J10" s="9"/>
      <c r="K10" s="18">
        <v>3699182</v>
      </c>
      <c r="L10" s="9"/>
      <c r="M10" s="19">
        <v>3655140</v>
      </c>
      <c r="N10" s="19"/>
      <c r="O10" s="19"/>
      <c r="Q10" s="20"/>
      <c r="R10" s="17"/>
      <c r="T10" s="21"/>
    </row>
    <row r="11" spans="1:20" ht="3" customHeight="1">
      <c r="A11" s="22"/>
      <c r="C11" s="9"/>
      <c r="D11" s="9"/>
      <c r="E11" s="9"/>
      <c r="F11" s="10"/>
      <c r="G11" s="9"/>
      <c r="J11" s="9"/>
      <c r="K11" s="9"/>
      <c r="L11" s="9"/>
      <c r="M11" s="10"/>
      <c r="N11" s="10"/>
      <c r="O11" s="10"/>
      <c r="R11" s="23"/>
      <c r="T11" s="21"/>
    </row>
    <row r="12" spans="1:20" ht="14.25" customHeight="1">
      <c r="A12" s="17" t="s">
        <v>8</v>
      </c>
      <c r="C12" s="9"/>
      <c r="D12" s="9"/>
      <c r="E12" s="9"/>
      <c r="F12" s="10"/>
      <c r="G12" s="9"/>
      <c r="J12" s="9"/>
      <c r="K12" s="24">
        <v>4100000</v>
      </c>
      <c r="L12" s="9"/>
      <c r="M12" s="25">
        <v>4100000</v>
      </c>
      <c r="N12" s="25"/>
      <c r="O12" s="19"/>
      <c r="P12" s="26"/>
      <c r="T12" s="21"/>
    </row>
    <row r="13" spans="1:20" ht="3" customHeight="1">
      <c r="A13" s="17"/>
      <c r="C13" s="9"/>
      <c r="D13" s="9"/>
      <c r="E13" s="9"/>
      <c r="F13" s="10"/>
      <c r="G13" s="9"/>
      <c r="J13" s="9"/>
      <c r="K13" s="24"/>
      <c r="L13" s="9"/>
      <c r="M13" s="25"/>
      <c r="N13" s="25"/>
      <c r="O13" s="25"/>
      <c r="T13" s="21"/>
    </row>
    <row r="14" spans="1:20" ht="14.25" customHeight="1">
      <c r="A14" s="17" t="s">
        <v>9</v>
      </c>
      <c r="C14" s="9"/>
      <c r="D14" s="9"/>
      <c r="E14" s="9"/>
      <c r="F14" s="10"/>
      <c r="G14" s="9"/>
      <c r="J14" s="9"/>
      <c r="K14" s="24">
        <v>5955088</v>
      </c>
      <c r="L14" s="9"/>
      <c r="M14" s="25">
        <v>5955088</v>
      </c>
      <c r="N14" s="25"/>
      <c r="O14" s="19"/>
      <c r="P14" s="26"/>
      <c r="T14" s="21"/>
    </row>
    <row r="15" spans="1:20" ht="3" customHeight="1">
      <c r="A15" s="17"/>
      <c r="C15" s="9"/>
      <c r="D15" s="9"/>
      <c r="E15" s="9"/>
      <c r="F15" s="10"/>
      <c r="G15" s="9"/>
      <c r="J15" s="9"/>
      <c r="K15" s="24"/>
      <c r="L15" s="9"/>
      <c r="M15" s="25"/>
      <c r="N15" s="25"/>
      <c r="O15" s="25"/>
      <c r="T15" s="21"/>
    </row>
    <row r="16" spans="1:20" ht="14.25" customHeight="1">
      <c r="A16" s="17" t="s">
        <v>10</v>
      </c>
      <c r="C16" s="9"/>
      <c r="D16" s="9"/>
      <c r="E16" s="9"/>
      <c r="F16" s="10"/>
      <c r="G16" s="9"/>
      <c r="J16" s="9"/>
      <c r="K16" s="24">
        <v>1650000</v>
      </c>
      <c r="L16" s="9"/>
      <c r="M16" s="25">
        <v>650000</v>
      </c>
      <c r="N16" s="25"/>
      <c r="O16" s="19"/>
      <c r="P16" s="26"/>
      <c r="T16" s="21"/>
    </row>
    <row r="17" spans="1:20" ht="3" customHeight="1">
      <c r="A17" s="17"/>
      <c r="C17" s="9"/>
      <c r="D17" s="9"/>
      <c r="E17" s="9"/>
      <c r="F17" s="10"/>
      <c r="G17" s="9"/>
      <c r="J17" s="9"/>
      <c r="K17" s="27"/>
      <c r="L17" s="9"/>
      <c r="M17" s="28"/>
      <c r="N17" s="25"/>
      <c r="O17" s="25"/>
      <c r="T17" s="21"/>
    </row>
    <row r="18" spans="1:20" ht="17.100000000000001" customHeight="1">
      <c r="A18" s="17"/>
      <c r="C18" s="9"/>
      <c r="D18" s="9"/>
      <c r="E18" s="9"/>
      <c r="F18" s="10"/>
      <c r="G18" s="9"/>
      <c r="J18" s="9"/>
      <c r="K18" s="24">
        <v>15404270</v>
      </c>
      <c r="L18" s="9"/>
      <c r="M18" s="19">
        <v>14360228</v>
      </c>
      <c r="N18" s="19"/>
      <c r="O18" s="19"/>
      <c r="T18" s="21"/>
    </row>
    <row r="19" spans="1:20" ht="3" customHeight="1">
      <c r="A19" s="22"/>
      <c r="C19" s="9"/>
      <c r="D19" s="9"/>
      <c r="E19" s="9"/>
      <c r="F19" s="10"/>
      <c r="G19" s="9"/>
      <c r="J19" s="9"/>
      <c r="K19" s="9"/>
      <c r="L19" s="9"/>
      <c r="M19" s="19"/>
      <c r="N19" s="19"/>
      <c r="O19" s="19"/>
      <c r="T19" s="21"/>
    </row>
    <row r="20" spans="1:20" ht="14.25" customHeight="1">
      <c r="A20" s="5" t="s">
        <v>11</v>
      </c>
      <c r="C20" s="9"/>
      <c r="D20" s="9"/>
      <c r="E20" s="9"/>
      <c r="F20" s="10"/>
      <c r="G20" s="9"/>
      <c r="S20" s="29"/>
      <c r="T20" s="21"/>
    </row>
    <row r="21" spans="1:20" ht="3" customHeight="1">
      <c r="C21" s="9"/>
      <c r="D21" s="9"/>
      <c r="E21" s="9"/>
      <c r="F21" s="10"/>
      <c r="G21" s="9"/>
      <c r="K21" s="30"/>
      <c r="M21" s="31"/>
      <c r="N21" s="32"/>
      <c r="O21" s="32"/>
      <c r="T21" s="21"/>
    </row>
    <row r="22" spans="1:20" ht="14.25" customHeight="1">
      <c r="A22" s="17" t="s">
        <v>12</v>
      </c>
      <c r="C22" s="9"/>
      <c r="D22" s="9"/>
      <c r="E22" s="9"/>
      <c r="F22" s="10"/>
      <c r="G22" s="9"/>
      <c r="J22" s="9"/>
      <c r="K22" s="33">
        <v>34814498</v>
      </c>
      <c r="L22" s="9"/>
      <c r="M22" s="34">
        <v>33382498</v>
      </c>
      <c r="N22" s="25"/>
      <c r="O22" s="25"/>
      <c r="T22" s="21"/>
    </row>
    <row r="23" spans="1:20" ht="3" customHeight="1">
      <c r="C23" s="9"/>
      <c r="D23" s="9"/>
      <c r="E23" s="9"/>
      <c r="F23" s="10"/>
      <c r="G23" s="9"/>
      <c r="K23" s="35"/>
      <c r="M23" s="36"/>
      <c r="N23" s="32"/>
      <c r="O23" s="32"/>
      <c r="T23" s="21"/>
    </row>
    <row r="24" spans="1:20" ht="14.25" customHeight="1">
      <c r="A24" s="17" t="s">
        <v>13</v>
      </c>
      <c r="C24" s="9"/>
      <c r="D24" s="9"/>
      <c r="E24" s="9"/>
      <c r="F24" s="10"/>
      <c r="G24" s="9"/>
      <c r="J24" s="9"/>
      <c r="K24" s="33">
        <v>123188230</v>
      </c>
      <c r="L24" s="9"/>
      <c r="M24" s="34">
        <v>95895250</v>
      </c>
      <c r="N24" s="25"/>
      <c r="O24" s="25"/>
      <c r="S24" s="4"/>
      <c r="T24" s="21"/>
    </row>
    <row r="25" spans="1:20" ht="3" customHeight="1">
      <c r="A25" s="17"/>
      <c r="C25" s="9"/>
      <c r="D25" s="9"/>
      <c r="E25" s="9"/>
      <c r="F25" s="10"/>
      <c r="G25" s="9"/>
      <c r="J25" s="9"/>
      <c r="K25" s="33"/>
      <c r="L25" s="9"/>
      <c r="M25" s="34"/>
      <c r="N25" s="25"/>
      <c r="O25" s="25"/>
      <c r="S25" s="4"/>
      <c r="T25" s="21"/>
    </row>
    <row r="26" spans="1:20" ht="14.25" customHeight="1">
      <c r="A26" s="17" t="s">
        <v>14</v>
      </c>
      <c r="C26" s="9"/>
      <c r="D26" s="9"/>
      <c r="E26" s="9"/>
      <c r="F26" s="10"/>
      <c r="G26" s="9"/>
      <c r="J26" s="9"/>
      <c r="K26" s="33">
        <v>77595</v>
      </c>
      <c r="L26" s="9"/>
      <c r="M26" s="37">
        <v>76980</v>
      </c>
      <c r="N26" s="38"/>
      <c r="O26" s="19"/>
      <c r="S26" s="4"/>
      <c r="T26" s="21"/>
    </row>
    <row r="27" spans="1:20" ht="3" customHeight="1">
      <c r="A27" s="17"/>
      <c r="C27" s="9"/>
      <c r="D27" s="9"/>
      <c r="E27" s="9"/>
      <c r="F27" s="10"/>
      <c r="G27" s="9"/>
      <c r="J27" s="9"/>
      <c r="K27" s="33"/>
      <c r="L27" s="9"/>
      <c r="M27" s="34"/>
      <c r="N27" s="25"/>
      <c r="O27" s="25"/>
      <c r="S27" s="4"/>
      <c r="T27" s="21"/>
    </row>
    <row r="28" spans="1:20" ht="14.25" customHeight="1">
      <c r="A28" s="17" t="s">
        <v>15</v>
      </c>
      <c r="C28" s="9"/>
      <c r="D28" s="9"/>
      <c r="E28" s="9"/>
      <c r="F28" s="10"/>
      <c r="G28" s="9"/>
      <c r="J28" s="9"/>
      <c r="K28" s="33">
        <v>8938108</v>
      </c>
      <c r="L28" s="9"/>
      <c r="M28" s="34">
        <v>2092703</v>
      </c>
      <c r="N28" s="25"/>
      <c r="O28" s="19"/>
      <c r="S28" s="4"/>
      <c r="T28" s="21"/>
    </row>
    <row r="29" spans="1:20" ht="3" customHeight="1">
      <c r="A29" s="17"/>
      <c r="C29" s="9"/>
      <c r="D29" s="9"/>
      <c r="E29" s="9"/>
      <c r="F29" s="10"/>
      <c r="G29" s="9"/>
      <c r="J29" s="9"/>
      <c r="K29" s="33"/>
      <c r="L29" s="9"/>
      <c r="M29" s="34"/>
      <c r="N29" s="25"/>
      <c r="O29" s="19"/>
      <c r="S29" s="4"/>
      <c r="T29" s="21"/>
    </row>
    <row r="30" spans="1:20" ht="14.25" customHeight="1">
      <c r="A30" s="17" t="s">
        <v>16</v>
      </c>
      <c r="C30" s="9"/>
      <c r="D30" s="9"/>
      <c r="E30" s="9"/>
      <c r="F30" s="10"/>
      <c r="G30" s="9"/>
      <c r="J30" s="9"/>
      <c r="K30" s="33">
        <v>121163</v>
      </c>
      <c r="L30" s="9"/>
      <c r="M30" s="37">
        <v>0</v>
      </c>
      <c r="N30" s="25"/>
      <c r="O30" s="19"/>
      <c r="S30" s="4"/>
      <c r="T30" s="21"/>
    </row>
    <row r="31" spans="1:20" ht="3" customHeight="1">
      <c r="A31" s="17"/>
      <c r="C31" s="9"/>
      <c r="D31" s="9"/>
      <c r="E31" s="9"/>
      <c r="F31" s="10"/>
      <c r="G31" s="9"/>
      <c r="K31" s="35"/>
      <c r="M31" s="39"/>
      <c r="N31" s="40"/>
      <c r="O31" s="40"/>
      <c r="T31" s="21"/>
    </row>
    <row r="32" spans="1:20" ht="14.25" customHeight="1">
      <c r="A32" s="17" t="s">
        <v>17</v>
      </c>
      <c r="C32" s="9"/>
      <c r="D32" s="9"/>
      <c r="E32" s="9"/>
      <c r="F32" s="10"/>
      <c r="G32" s="9"/>
      <c r="J32" s="9"/>
      <c r="K32" s="33">
        <v>4652915</v>
      </c>
      <c r="M32" s="36">
        <v>3933594</v>
      </c>
      <c r="N32" s="32"/>
      <c r="O32" s="19"/>
      <c r="T32" s="21"/>
    </row>
    <row r="33" spans="1:23" ht="3" customHeight="1">
      <c r="C33" s="9"/>
      <c r="D33" s="9"/>
      <c r="E33" s="9"/>
      <c r="F33" s="10"/>
      <c r="G33" s="9"/>
      <c r="K33" s="39"/>
      <c r="M33" s="36"/>
      <c r="N33" s="32"/>
      <c r="O33" s="32"/>
      <c r="T33" s="21"/>
    </row>
    <row r="34" spans="1:23" ht="14.25" customHeight="1">
      <c r="A34" s="17" t="s">
        <v>18</v>
      </c>
      <c r="C34" s="9"/>
      <c r="D34" s="9"/>
      <c r="E34" s="9"/>
      <c r="F34" s="10"/>
      <c r="G34" s="9"/>
      <c r="J34" s="9"/>
      <c r="K34" s="41">
        <v>29112225</v>
      </c>
      <c r="M34" s="36">
        <v>46467251</v>
      </c>
      <c r="N34" s="32"/>
      <c r="O34" s="19"/>
      <c r="P34" s="5"/>
      <c r="T34" s="21"/>
    </row>
    <row r="35" spans="1:23" ht="3" customHeight="1">
      <c r="C35" s="9"/>
      <c r="D35" s="9"/>
      <c r="E35" s="9"/>
      <c r="F35" s="10"/>
      <c r="G35" s="9"/>
      <c r="K35" s="42"/>
      <c r="M35" s="42"/>
      <c r="N35" s="43"/>
      <c r="O35" s="43"/>
      <c r="T35" s="21"/>
    </row>
    <row r="36" spans="1:23" ht="17.100000000000001" customHeight="1">
      <c r="C36" s="9"/>
      <c r="D36" s="9"/>
      <c r="E36" s="9"/>
      <c r="F36" s="10"/>
      <c r="G36" s="9"/>
      <c r="K36" s="24">
        <v>200904734</v>
      </c>
      <c r="L36" s="43"/>
      <c r="M36" s="32">
        <v>181848276</v>
      </c>
      <c r="N36" s="32"/>
      <c r="O36" s="32"/>
      <c r="S36" s="44"/>
      <c r="T36" s="21"/>
      <c r="U36" s="44"/>
      <c r="W36" s="4"/>
    </row>
    <row r="37" spans="1:23" ht="3" customHeight="1">
      <c r="C37" s="9"/>
      <c r="D37" s="9"/>
      <c r="E37" s="9"/>
      <c r="F37" s="10"/>
      <c r="G37" s="9"/>
      <c r="J37" s="9"/>
      <c r="K37" s="9"/>
      <c r="L37" s="9"/>
      <c r="M37" s="10"/>
      <c r="N37" s="10"/>
      <c r="O37" s="10"/>
      <c r="T37" s="21"/>
    </row>
    <row r="38" spans="1:23" ht="18" customHeight="1" thickBot="1">
      <c r="A38" s="45" t="s">
        <v>19</v>
      </c>
      <c r="C38" s="9"/>
      <c r="D38" s="9"/>
      <c r="E38" s="9"/>
      <c r="F38" s="10"/>
      <c r="G38" s="9"/>
      <c r="J38" s="9"/>
      <c r="K38" s="46">
        <v>216309004</v>
      </c>
      <c r="M38" s="47">
        <v>196208504</v>
      </c>
      <c r="N38" s="25"/>
      <c r="O38" s="25"/>
      <c r="T38" s="21"/>
    </row>
    <row r="39" spans="1:23" ht="3" customHeight="1" thickTop="1">
      <c r="C39" s="9"/>
      <c r="D39" s="9"/>
      <c r="E39" s="9"/>
      <c r="F39" s="10"/>
      <c r="G39" s="9"/>
      <c r="J39" s="9"/>
      <c r="K39" s="48"/>
      <c r="M39" s="25"/>
      <c r="N39" s="25"/>
      <c r="O39" s="25"/>
      <c r="T39" s="21"/>
    </row>
    <row r="40" spans="1:23" ht="14.25" customHeight="1">
      <c r="A40" s="12" t="s">
        <v>20</v>
      </c>
      <c r="C40" s="9"/>
      <c r="D40" s="9"/>
      <c r="E40" s="9"/>
      <c r="F40" s="12"/>
      <c r="G40" s="9"/>
      <c r="J40" s="9"/>
      <c r="K40" s="48"/>
      <c r="M40" s="25"/>
      <c r="N40" s="25"/>
      <c r="O40" s="25"/>
      <c r="T40" s="21"/>
    </row>
    <row r="41" spans="1:23" ht="3" customHeight="1">
      <c r="A41" s="12"/>
      <c r="C41" s="9"/>
      <c r="D41" s="9"/>
      <c r="E41" s="9"/>
      <c r="F41" s="10"/>
      <c r="G41" s="9"/>
      <c r="J41" s="9"/>
      <c r="K41" s="48"/>
      <c r="M41" s="25"/>
      <c r="N41" s="25"/>
      <c r="O41" s="25"/>
      <c r="T41" s="21"/>
    </row>
    <row r="42" spans="1:23" ht="14.25" customHeight="1">
      <c r="A42" s="5" t="s">
        <v>21</v>
      </c>
      <c r="C42" s="9"/>
      <c r="D42" s="9"/>
      <c r="E42" s="9"/>
      <c r="F42" s="10"/>
      <c r="G42" s="9"/>
      <c r="J42" s="9"/>
      <c r="K42" s="48"/>
      <c r="M42" s="25"/>
      <c r="N42" s="25"/>
      <c r="O42" s="25"/>
      <c r="T42" s="21"/>
    </row>
    <row r="43" spans="1:23" ht="3" customHeight="1">
      <c r="A43" s="49"/>
      <c r="C43" s="9"/>
      <c r="D43" s="9"/>
      <c r="E43" s="9"/>
      <c r="F43" s="10"/>
      <c r="G43" s="9"/>
      <c r="J43" s="9"/>
      <c r="K43" s="48"/>
      <c r="M43" s="25"/>
      <c r="N43" s="25"/>
      <c r="O43" s="25"/>
      <c r="T43" s="21"/>
    </row>
    <row r="44" spans="1:23" ht="17.100000000000001" customHeight="1">
      <c r="A44" s="17" t="s">
        <v>22</v>
      </c>
      <c r="C44" s="9"/>
      <c r="D44" s="9"/>
      <c r="E44" s="9"/>
      <c r="F44" s="10"/>
      <c r="G44" s="9"/>
      <c r="J44" s="9"/>
      <c r="T44" s="21"/>
    </row>
    <row r="45" spans="1:23" ht="17.100000000000001" customHeight="1" thickBot="1">
      <c r="A45" s="50" t="s">
        <v>23</v>
      </c>
      <c r="C45" s="9"/>
      <c r="D45" s="9"/>
      <c r="E45" s="9"/>
      <c r="F45" s="10"/>
      <c r="G45" s="9"/>
      <c r="J45" s="9"/>
      <c r="K45" s="51">
        <v>100000000</v>
      </c>
      <c r="M45" s="52">
        <v>100000000</v>
      </c>
      <c r="N45" s="25"/>
      <c r="O45" s="25"/>
      <c r="T45" s="21"/>
    </row>
    <row r="46" spans="1:23" ht="3" customHeight="1" thickTop="1">
      <c r="A46" s="53"/>
      <c r="C46" s="9"/>
      <c r="D46" s="9"/>
      <c r="E46" s="9"/>
      <c r="F46" s="10"/>
      <c r="G46" s="9"/>
      <c r="M46" s="54"/>
      <c r="N46" s="54"/>
      <c r="O46" s="54"/>
      <c r="T46" s="21"/>
    </row>
    <row r="47" spans="1:23" ht="14.25" customHeight="1">
      <c r="A47" s="17" t="s">
        <v>24</v>
      </c>
      <c r="C47" s="9"/>
      <c r="D47" s="9"/>
      <c r="E47" s="9"/>
      <c r="F47" s="10"/>
      <c r="G47" s="9"/>
      <c r="J47" s="55"/>
      <c r="T47" s="21"/>
    </row>
    <row r="48" spans="1:23" ht="14.25" customHeight="1">
      <c r="A48" s="50" t="s">
        <v>25</v>
      </c>
      <c r="C48" s="9"/>
      <c r="D48" s="9"/>
      <c r="E48" s="9"/>
      <c r="F48" s="10"/>
      <c r="G48" s="9"/>
      <c r="J48" s="55"/>
      <c r="K48" s="56">
        <v>51000000</v>
      </c>
      <c r="M48" s="57">
        <v>51000000</v>
      </c>
      <c r="N48" s="57"/>
      <c r="O48" s="57"/>
      <c r="T48" s="21"/>
    </row>
    <row r="49" spans="1:20" ht="3" customHeight="1">
      <c r="A49" s="16"/>
      <c r="C49" s="9"/>
      <c r="D49" s="9"/>
      <c r="E49" s="9"/>
      <c r="F49" s="10"/>
      <c r="G49" s="9"/>
      <c r="J49" s="58"/>
      <c r="K49" s="24"/>
      <c r="L49" s="58"/>
      <c r="M49" s="32"/>
      <c r="N49" s="32"/>
      <c r="O49" s="32"/>
      <c r="T49" s="21"/>
    </row>
    <row r="50" spans="1:20" ht="14.25" customHeight="1">
      <c r="A50" s="17" t="s">
        <v>26</v>
      </c>
      <c r="C50" s="9"/>
      <c r="D50" s="9"/>
      <c r="E50" s="9"/>
      <c r="F50" s="10"/>
      <c r="G50" s="9"/>
      <c r="J50" s="58"/>
      <c r="K50" s="24">
        <v>30000000</v>
      </c>
      <c r="L50" s="58"/>
      <c r="M50" s="38">
        <v>0</v>
      </c>
      <c r="N50" s="32"/>
      <c r="O50" s="19"/>
      <c r="T50" s="21"/>
    </row>
    <row r="51" spans="1:20" ht="3" customHeight="1">
      <c r="A51" s="16"/>
      <c r="C51" s="9"/>
      <c r="D51" s="9"/>
      <c r="E51" s="9"/>
      <c r="F51" s="10"/>
      <c r="G51" s="9"/>
      <c r="J51" s="58"/>
      <c r="K51" s="24"/>
      <c r="L51" s="58"/>
      <c r="M51" s="32"/>
      <c r="N51" s="32"/>
      <c r="O51" s="32"/>
      <c r="T51" s="21"/>
    </row>
    <row r="52" spans="1:20" ht="14.25" customHeight="1">
      <c r="A52" s="17" t="s">
        <v>27</v>
      </c>
      <c r="C52" s="9"/>
      <c r="D52" s="9"/>
      <c r="E52" s="9"/>
      <c r="F52" s="10"/>
      <c r="G52" s="9"/>
      <c r="J52" s="9"/>
      <c r="K52" s="56"/>
      <c r="M52" s="57"/>
      <c r="N52" s="57"/>
      <c r="O52" s="57"/>
      <c r="T52" s="21"/>
    </row>
    <row r="53" spans="1:20" ht="14.25" customHeight="1">
      <c r="A53" s="59" t="s">
        <v>28</v>
      </c>
      <c r="C53" s="9"/>
      <c r="D53" s="9"/>
      <c r="E53" s="9"/>
      <c r="F53" s="10"/>
      <c r="G53" s="9"/>
      <c r="J53" s="9"/>
      <c r="K53" s="56">
        <v>2039044</v>
      </c>
      <c r="M53" s="32">
        <v>2039044</v>
      </c>
      <c r="N53" s="32"/>
      <c r="O53" s="19"/>
      <c r="T53" s="21"/>
    </row>
    <row r="54" spans="1:20" ht="3" customHeight="1">
      <c r="A54" s="60"/>
      <c r="C54" s="9"/>
      <c r="D54" s="9"/>
      <c r="E54" s="9"/>
      <c r="F54" s="10"/>
      <c r="G54" s="9"/>
      <c r="J54" s="9"/>
      <c r="K54" s="56"/>
      <c r="M54" s="57"/>
      <c r="N54" s="57"/>
      <c r="O54" s="57"/>
      <c r="T54" s="21"/>
    </row>
    <row r="55" spans="1:20" ht="14.25" customHeight="1">
      <c r="A55" s="17" t="s">
        <v>29</v>
      </c>
      <c r="C55" s="9"/>
      <c r="D55" s="9"/>
      <c r="E55" s="9"/>
      <c r="F55" s="10"/>
      <c r="G55" s="9"/>
      <c r="K55" s="56">
        <v>-16616893</v>
      </c>
      <c r="L55" s="9"/>
      <c r="M55" s="61">
        <v>8788418</v>
      </c>
      <c r="N55" s="61"/>
      <c r="O55" s="19"/>
      <c r="T55" s="21"/>
    </row>
    <row r="56" spans="1:20" ht="3" customHeight="1">
      <c r="A56" s="53"/>
      <c r="C56" s="9"/>
      <c r="D56" s="9"/>
      <c r="E56" s="9"/>
      <c r="F56" s="10"/>
      <c r="G56" s="9"/>
      <c r="J56" s="9"/>
      <c r="K56" s="62"/>
      <c r="L56" s="9"/>
      <c r="M56" s="63"/>
      <c r="N56" s="32"/>
      <c r="O56" s="32"/>
      <c r="T56" s="21"/>
    </row>
    <row r="57" spans="1:20" ht="17.100000000000001" customHeight="1">
      <c r="A57" s="16"/>
      <c r="C57" s="9"/>
      <c r="D57" s="9"/>
      <c r="E57" s="9"/>
      <c r="F57" s="10"/>
      <c r="G57" s="9"/>
      <c r="J57" s="58"/>
      <c r="K57" s="24">
        <v>66422151</v>
      </c>
      <c r="L57" s="58"/>
      <c r="M57" s="32">
        <v>61827462</v>
      </c>
      <c r="N57" s="32"/>
      <c r="O57" s="32"/>
      <c r="T57" s="21"/>
    </row>
    <row r="58" spans="1:20" ht="3" customHeight="1">
      <c r="A58" s="16"/>
      <c r="C58" s="9"/>
      <c r="D58" s="9"/>
      <c r="E58" s="9"/>
      <c r="F58" s="10"/>
      <c r="G58" s="9"/>
      <c r="J58" s="58"/>
      <c r="K58" s="24"/>
      <c r="L58" s="58"/>
      <c r="M58" s="32"/>
      <c r="N58" s="32"/>
      <c r="O58" s="32"/>
      <c r="T58" s="21"/>
    </row>
    <row r="59" spans="1:20" ht="14.25" customHeight="1">
      <c r="A59" s="5" t="s">
        <v>30</v>
      </c>
      <c r="C59" s="9"/>
      <c r="D59" s="9"/>
      <c r="E59" s="9"/>
      <c r="F59" s="10"/>
      <c r="G59" s="9"/>
      <c r="J59" s="58"/>
      <c r="K59" s="24"/>
      <c r="L59" s="58"/>
      <c r="M59" s="32"/>
      <c r="N59" s="32"/>
      <c r="O59" s="32"/>
      <c r="T59" s="21"/>
    </row>
    <row r="60" spans="1:20" ht="3" customHeight="1">
      <c r="C60" s="9"/>
      <c r="D60" s="9"/>
      <c r="E60" s="9"/>
      <c r="F60" s="10"/>
      <c r="G60" s="9"/>
      <c r="J60" s="58"/>
      <c r="K60" s="24"/>
      <c r="L60" s="58"/>
      <c r="M60" s="32"/>
      <c r="N60" s="32"/>
      <c r="O60" s="32"/>
      <c r="T60" s="21"/>
    </row>
    <row r="61" spans="1:20" ht="14.25" customHeight="1">
      <c r="A61" s="17" t="s">
        <v>31</v>
      </c>
      <c r="C61" s="9"/>
      <c r="D61" s="9"/>
      <c r="E61" s="9"/>
      <c r="F61" s="10"/>
      <c r="G61" s="9"/>
      <c r="J61" s="55"/>
      <c r="K61" s="64">
        <v>0</v>
      </c>
      <c r="L61" s="58"/>
      <c r="M61" s="32">
        <v>109500000</v>
      </c>
      <c r="N61" s="32"/>
      <c r="O61" s="19"/>
      <c r="T61" s="21"/>
    </row>
    <row r="62" spans="1:20" ht="5.0999999999999996" customHeight="1">
      <c r="A62" s="17"/>
      <c r="C62" s="9"/>
      <c r="D62" s="9"/>
      <c r="E62" s="9"/>
      <c r="F62" s="10"/>
      <c r="G62" s="9"/>
      <c r="J62" s="55"/>
      <c r="K62" s="64"/>
      <c r="L62" s="58"/>
      <c r="M62" s="32"/>
      <c r="N62" s="32"/>
      <c r="O62" s="19"/>
      <c r="T62" s="21"/>
    </row>
    <row r="63" spans="1:20" ht="14.25" customHeight="1">
      <c r="A63" s="17" t="s">
        <v>32</v>
      </c>
      <c r="C63" s="12"/>
      <c r="D63" s="9"/>
      <c r="E63" s="9"/>
      <c r="F63" s="10"/>
      <c r="G63" s="9"/>
      <c r="J63" s="55"/>
      <c r="K63" s="64">
        <v>26666666</v>
      </c>
      <c r="L63" s="58"/>
      <c r="M63" s="38">
        <v>0</v>
      </c>
      <c r="N63" s="32"/>
      <c r="O63" s="19"/>
      <c r="T63" s="21"/>
    </row>
    <row r="64" spans="1:20" ht="3" customHeight="1">
      <c r="A64" s="16"/>
      <c r="C64" s="9"/>
      <c r="D64" s="9"/>
      <c r="E64" s="9"/>
      <c r="F64" s="10"/>
      <c r="G64" s="9"/>
      <c r="J64" s="58"/>
      <c r="K64" s="24"/>
      <c r="L64" s="58"/>
      <c r="M64" s="32"/>
      <c r="N64" s="32"/>
      <c r="O64" s="32"/>
      <c r="T64" s="21"/>
    </row>
    <row r="65" spans="1:20" ht="14.25" customHeight="1">
      <c r="A65" s="5" t="s">
        <v>33</v>
      </c>
      <c r="C65" s="9"/>
      <c r="D65" s="9"/>
      <c r="E65" s="9"/>
      <c r="F65" s="10"/>
      <c r="G65" s="9"/>
      <c r="J65" s="43"/>
      <c r="K65" s="43"/>
      <c r="L65" s="43"/>
      <c r="M65" s="48"/>
      <c r="N65" s="48"/>
      <c r="O65" s="48"/>
      <c r="T65" s="21"/>
    </row>
    <row r="66" spans="1:20" ht="3" customHeight="1">
      <c r="C66" s="9"/>
      <c r="D66" s="9"/>
      <c r="E66" s="9"/>
      <c r="F66" s="10"/>
      <c r="G66" s="9"/>
      <c r="J66" s="58"/>
      <c r="K66" s="25"/>
      <c r="L66" s="58"/>
      <c r="M66" s="25"/>
      <c r="N66" s="25"/>
      <c r="O66" s="25"/>
      <c r="T66" s="21"/>
    </row>
    <row r="67" spans="1:20" ht="14.25" customHeight="1">
      <c r="A67" s="17" t="s">
        <v>34</v>
      </c>
      <c r="C67" s="9"/>
      <c r="D67" s="9"/>
      <c r="E67" s="9"/>
      <c r="F67" s="10"/>
      <c r="G67" s="9"/>
      <c r="J67" s="65"/>
      <c r="K67" s="24">
        <v>31492853</v>
      </c>
      <c r="L67" s="43"/>
      <c r="M67" s="25">
        <v>24881042</v>
      </c>
      <c r="N67" s="25"/>
      <c r="O67" s="19"/>
      <c r="T67" s="21"/>
    </row>
    <row r="68" spans="1:20" ht="3" customHeight="1">
      <c r="A68" s="17"/>
      <c r="C68" s="9"/>
      <c r="D68" s="9"/>
      <c r="E68" s="9"/>
      <c r="F68" s="10"/>
      <c r="G68" s="9"/>
      <c r="J68" s="65"/>
      <c r="K68" s="24"/>
      <c r="L68" s="43"/>
      <c r="M68" s="25"/>
      <c r="N68" s="25"/>
      <c r="O68" s="25"/>
      <c r="T68" s="21"/>
    </row>
    <row r="69" spans="1:20" ht="14.25" customHeight="1">
      <c r="A69" s="17" t="s">
        <v>35</v>
      </c>
      <c r="C69" s="9"/>
      <c r="D69" s="9"/>
      <c r="E69" s="9"/>
      <c r="F69" s="10"/>
      <c r="G69" s="9"/>
      <c r="J69" s="65"/>
      <c r="K69" s="64">
        <v>78394000</v>
      </c>
      <c r="L69" s="43"/>
      <c r="M69" s="38">
        <v>0</v>
      </c>
      <c r="N69" s="25"/>
      <c r="O69" s="19"/>
      <c r="T69" s="21"/>
    </row>
    <row r="70" spans="1:20" ht="5.0999999999999996" customHeight="1">
      <c r="A70" s="17"/>
      <c r="C70" s="9"/>
      <c r="D70" s="9"/>
      <c r="E70" s="9"/>
      <c r="F70" s="10"/>
      <c r="G70" s="9"/>
      <c r="J70" s="65"/>
      <c r="K70" s="64"/>
      <c r="L70" s="43"/>
      <c r="M70" s="38"/>
      <c r="N70" s="25"/>
      <c r="O70" s="19"/>
      <c r="T70" s="21"/>
    </row>
    <row r="71" spans="1:20" ht="14.25" customHeight="1">
      <c r="A71" s="17" t="s">
        <v>36</v>
      </c>
      <c r="C71" s="9"/>
      <c r="D71" s="9"/>
      <c r="E71" s="9"/>
      <c r="F71" s="10"/>
      <c r="G71" s="9"/>
      <c r="J71" s="65"/>
      <c r="K71" s="64">
        <v>13333334</v>
      </c>
      <c r="L71" s="43"/>
      <c r="M71" s="38">
        <v>0</v>
      </c>
      <c r="N71" s="25"/>
      <c r="O71" s="19"/>
      <c r="T71" s="21"/>
    </row>
    <row r="72" spans="1:20" ht="3" customHeight="1">
      <c r="C72" s="9"/>
      <c r="D72" s="9"/>
      <c r="E72" s="9"/>
      <c r="F72" s="10"/>
      <c r="G72" s="9"/>
      <c r="J72" s="43"/>
      <c r="K72" s="43"/>
      <c r="L72" s="43"/>
      <c r="M72" s="43"/>
      <c r="N72" s="43"/>
      <c r="O72" s="43"/>
      <c r="T72" s="21"/>
    </row>
    <row r="73" spans="1:20" ht="14.25" customHeight="1">
      <c r="A73" s="5" t="s">
        <v>37</v>
      </c>
      <c r="C73" s="9"/>
      <c r="D73" s="9"/>
      <c r="E73" s="9"/>
      <c r="F73" s="10"/>
      <c r="G73" s="9"/>
      <c r="J73" s="9"/>
      <c r="K73" s="40"/>
      <c r="M73" s="32"/>
      <c r="N73" s="32"/>
      <c r="O73" s="32"/>
      <c r="T73" s="21"/>
    </row>
    <row r="74" spans="1:20" ht="3" customHeight="1">
      <c r="A74" s="22"/>
      <c r="C74" s="9"/>
      <c r="D74" s="9"/>
      <c r="E74" s="9"/>
      <c r="F74" s="10"/>
      <c r="G74" s="9"/>
      <c r="J74" s="9"/>
      <c r="K74" s="40"/>
      <c r="M74" s="32"/>
      <c r="N74" s="32"/>
      <c r="O74" s="32"/>
      <c r="T74" s="21"/>
    </row>
    <row r="75" spans="1:20" ht="17.100000000000001" customHeight="1" thickBot="1">
      <c r="A75" s="66" t="s">
        <v>38</v>
      </c>
      <c r="C75" s="9"/>
      <c r="D75" s="9"/>
      <c r="E75" s="9"/>
      <c r="F75" s="10"/>
      <c r="G75" s="9"/>
      <c r="J75" s="9"/>
      <c r="K75" s="67">
        <v>216309004</v>
      </c>
      <c r="L75" s="9"/>
      <c r="M75" s="47">
        <v>196208504</v>
      </c>
      <c r="N75" s="25"/>
      <c r="O75" s="25"/>
      <c r="T75" s="21"/>
    </row>
    <row r="76" spans="1:20" ht="3" customHeight="1" thickTop="1">
      <c r="A76" s="22"/>
      <c r="C76" s="9"/>
      <c r="D76" s="9"/>
      <c r="E76" s="9"/>
      <c r="F76" s="10"/>
      <c r="G76" s="9"/>
      <c r="J76" s="9"/>
      <c r="K76" s="40"/>
      <c r="M76" s="32"/>
      <c r="N76" s="32"/>
      <c r="O76" s="32"/>
      <c r="T76" s="21"/>
    </row>
    <row r="77" spans="1:20" ht="14.25" customHeight="1">
      <c r="A77" s="68" t="s">
        <v>39</v>
      </c>
      <c r="C77" s="9"/>
      <c r="D77" s="9"/>
      <c r="E77" s="9"/>
      <c r="F77" s="10"/>
      <c r="G77" s="9"/>
      <c r="J77" s="9"/>
      <c r="K77" s="40"/>
      <c r="M77" s="32"/>
      <c r="N77" s="32"/>
      <c r="O77" s="32"/>
      <c r="T77" s="21"/>
    </row>
    <row r="78" spans="1:20" ht="3" customHeight="1">
      <c r="A78" s="68"/>
      <c r="C78" s="9"/>
      <c r="D78" s="9"/>
      <c r="E78" s="9"/>
      <c r="F78" s="10"/>
      <c r="G78" s="9"/>
      <c r="J78" s="9"/>
      <c r="K78" s="40"/>
      <c r="M78" s="32"/>
      <c r="N78" s="32"/>
      <c r="O78" s="32"/>
    </row>
    <row r="79" spans="1:20" ht="9" customHeight="1">
      <c r="A79" s="68"/>
      <c r="C79" s="9"/>
      <c r="D79" s="9"/>
      <c r="E79" s="9"/>
      <c r="F79" s="10"/>
      <c r="G79" s="9"/>
      <c r="J79" s="9"/>
      <c r="K79" s="40"/>
      <c r="M79" s="32"/>
      <c r="N79" s="32"/>
      <c r="O79" s="32"/>
    </row>
    <row r="80" spans="1:20" ht="9.9499999999999993" customHeight="1">
      <c r="A80" s="68"/>
      <c r="C80" s="9"/>
      <c r="D80" s="9"/>
      <c r="E80" s="9"/>
      <c r="F80" s="10"/>
      <c r="G80" s="9"/>
      <c r="J80" s="9"/>
      <c r="K80" s="40"/>
      <c r="M80" s="32"/>
      <c r="N80" s="32"/>
      <c r="O80" s="32"/>
    </row>
    <row r="81" spans="1:19" ht="9.9499999999999993" customHeight="1">
      <c r="A81" s="68"/>
      <c r="C81" s="9"/>
      <c r="D81" s="9"/>
      <c r="E81" s="9"/>
      <c r="F81" s="10"/>
      <c r="G81" s="9"/>
      <c r="J81" s="9"/>
      <c r="K81" s="40"/>
      <c r="M81" s="32"/>
      <c r="N81" s="32"/>
      <c r="O81" s="32"/>
    </row>
    <row r="82" spans="1:19" ht="9.9499999999999993" customHeight="1">
      <c r="A82" s="68"/>
      <c r="C82" s="9"/>
      <c r="D82" s="9"/>
      <c r="E82" s="9"/>
      <c r="F82" s="10"/>
      <c r="G82" s="9"/>
      <c r="J82" s="9"/>
      <c r="K82" s="40"/>
      <c r="M82" s="32"/>
      <c r="N82" s="32"/>
      <c r="O82" s="32"/>
    </row>
    <row r="83" spans="1:19" ht="3" customHeight="1">
      <c r="A83" s="68"/>
      <c r="C83" s="9"/>
      <c r="D83" s="9"/>
      <c r="E83" s="9"/>
      <c r="F83" s="10"/>
      <c r="G83" s="9"/>
      <c r="J83" s="9"/>
      <c r="K83" s="40"/>
      <c r="M83" s="32"/>
      <c r="N83" s="32"/>
      <c r="O83" s="32"/>
    </row>
    <row r="84" spans="1:19" ht="14.25" customHeight="1">
      <c r="A84" s="5" t="s">
        <v>40</v>
      </c>
      <c r="C84" s="9"/>
      <c r="D84" s="9"/>
      <c r="E84" s="9"/>
      <c r="M84" s="69" t="s">
        <v>41</v>
      </c>
      <c r="N84" s="69"/>
      <c r="O84" s="69"/>
    </row>
    <row r="85" spans="1:19" ht="14.25" customHeight="1">
      <c r="A85" s="68"/>
      <c r="C85" s="9"/>
      <c r="D85" s="9"/>
      <c r="E85" s="9"/>
      <c r="F85" s="10"/>
      <c r="G85" s="9"/>
      <c r="J85" s="9"/>
      <c r="K85" s="40"/>
      <c r="M85" s="32"/>
      <c r="N85" s="32"/>
      <c r="O85" s="32"/>
    </row>
    <row r="86" spans="1:19" ht="14.25" customHeight="1">
      <c r="A86" s="68"/>
      <c r="C86" s="9"/>
      <c r="D86" s="9"/>
      <c r="E86" s="9"/>
      <c r="F86" s="10"/>
      <c r="G86" s="9"/>
      <c r="J86" s="9"/>
      <c r="K86" s="40"/>
      <c r="M86" s="32"/>
      <c r="N86" s="32"/>
      <c r="O86" s="32"/>
    </row>
    <row r="87" spans="1:19" ht="14.25" customHeight="1">
      <c r="A87" s="68"/>
      <c r="C87" s="9"/>
      <c r="D87" s="9"/>
      <c r="E87" s="9"/>
      <c r="F87" s="10"/>
      <c r="G87" s="9"/>
      <c r="J87" s="9"/>
      <c r="K87" s="40"/>
      <c r="M87" s="32"/>
      <c r="N87" s="32"/>
      <c r="O87" s="32"/>
    </row>
    <row r="88" spans="1:19" ht="14.25" customHeight="1">
      <c r="A88" s="68"/>
      <c r="C88" s="9"/>
      <c r="D88" s="9"/>
      <c r="E88" s="9"/>
      <c r="F88" s="10"/>
      <c r="G88" s="9"/>
      <c r="J88" s="9"/>
      <c r="K88" s="40"/>
      <c r="M88" s="32"/>
      <c r="N88" s="32"/>
      <c r="O88" s="32"/>
    </row>
    <row r="89" spans="1:19" ht="14.25" customHeight="1">
      <c r="A89" s="68"/>
      <c r="C89" s="9"/>
      <c r="D89" s="9"/>
      <c r="E89" s="9"/>
      <c r="F89" s="10"/>
      <c r="G89" s="9"/>
      <c r="J89" s="9"/>
      <c r="K89" s="40"/>
      <c r="M89" s="32"/>
      <c r="N89" s="32"/>
      <c r="O89" s="32"/>
    </row>
    <row r="90" spans="1:19" ht="14.25" customHeight="1">
      <c r="A90" s="68"/>
      <c r="C90" s="9"/>
      <c r="D90" s="9"/>
      <c r="E90" s="9"/>
      <c r="F90" s="10"/>
      <c r="G90" s="9"/>
      <c r="J90" s="9"/>
      <c r="K90" s="70">
        <v>43189</v>
      </c>
      <c r="M90" s="70">
        <v>42887</v>
      </c>
      <c r="N90" s="32"/>
      <c r="O90" s="32"/>
    </row>
    <row r="91" spans="1:19" ht="14.25" customHeight="1">
      <c r="A91" s="68"/>
      <c r="C91" s="9"/>
      <c r="D91" s="9"/>
      <c r="E91" s="9"/>
      <c r="F91" s="10"/>
      <c r="G91" s="9"/>
      <c r="J91" s="9"/>
      <c r="K91" s="40"/>
      <c r="M91" s="32"/>
      <c r="N91" s="32"/>
      <c r="O91" s="32"/>
    </row>
    <row r="92" spans="1:19" ht="14.25" customHeight="1">
      <c r="A92" s="68"/>
      <c r="C92" s="9"/>
      <c r="D92" s="9"/>
      <c r="E92" s="9"/>
      <c r="F92" s="10"/>
      <c r="G92" s="9"/>
      <c r="J92" s="9"/>
      <c r="K92" s="71">
        <v>0</v>
      </c>
      <c r="L92" s="72"/>
      <c r="M92" s="71">
        <v>0</v>
      </c>
      <c r="N92" s="73"/>
      <c r="O92" s="73"/>
      <c r="S92" s="44"/>
    </row>
    <row r="93" spans="1:19" ht="5.0999999999999996" customHeight="1">
      <c r="A93" s="68"/>
      <c r="C93" s="9"/>
      <c r="D93" s="9"/>
      <c r="E93" s="9"/>
      <c r="F93" s="10"/>
      <c r="G93" s="9"/>
      <c r="J93" s="9"/>
      <c r="K93" s="71"/>
      <c r="L93" s="72"/>
      <c r="M93" s="71"/>
      <c r="N93" s="73"/>
      <c r="O93" s="73"/>
      <c r="S93" s="44"/>
    </row>
    <row r="94" spans="1:19" ht="14.25" customHeight="1">
      <c r="A94" s="68"/>
      <c r="C94" s="9"/>
      <c r="D94" s="9"/>
      <c r="E94" s="9"/>
      <c r="F94" s="10"/>
      <c r="G94" s="9"/>
      <c r="J94" s="9"/>
      <c r="K94" s="74">
        <v>0</v>
      </c>
      <c r="M94" s="74">
        <v>0</v>
      </c>
      <c r="N94" s="32"/>
      <c r="O94" s="32"/>
    </row>
    <row r="95" spans="1:19" ht="5.0999999999999996" customHeight="1">
      <c r="A95" s="68"/>
      <c r="C95" s="9"/>
      <c r="D95" s="9"/>
      <c r="E95" s="9"/>
      <c r="F95" s="10"/>
      <c r="G95" s="9"/>
      <c r="J95" s="9"/>
      <c r="K95" s="43"/>
      <c r="M95" s="43"/>
      <c r="N95" s="32"/>
      <c r="O95" s="32"/>
    </row>
    <row r="96" spans="1:19" ht="14.25" customHeight="1">
      <c r="A96" s="68"/>
      <c r="C96" s="9"/>
      <c r="D96" s="9"/>
      <c r="E96" s="9"/>
      <c r="F96" s="10"/>
      <c r="G96" s="9"/>
      <c r="J96" s="9"/>
      <c r="K96" s="74">
        <v>0</v>
      </c>
      <c r="M96" s="74">
        <v>0</v>
      </c>
      <c r="N96" s="32"/>
      <c r="O96" s="32"/>
    </row>
    <row r="97" spans="1:15" ht="14.25" customHeight="1">
      <c r="A97" s="22"/>
      <c r="C97" s="9"/>
      <c r="D97" s="9"/>
      <c r="E97" s="9"/>
      <c r="F97" s="10"/>
      <c r="G97" s="9"/>
      <c r="J97" s="9"/>
      <c r="K97" s="43"/>
      <c r="M97" s="48"/>
      <c r="N97" s="32"/>
      <c r="O97" s="32"/>
    </row>
    <row r="98" spans="1:15" ht="14.25" customHeight="1">
      <c r="A98" s="22"/>
      <c r="C98" s="9"/>
      <c r="D98" s="9"/>
      <c r="E98" s="9"/>
      <c r="F98" s="10"/>
      <c r="G98" s="9"/>
      <c r="J98" s="9"/>
      <c r="K98" s="40"/>
      <c r="M98" s="32"/>
      <c r="N98" s="32"/>
      <c r="O98" s="32"/>
    </row>
    <row r="99" spans="1:15" ht="14.25" customHeight="1">
      <c r="A99" s="22"/>
      <c r="C99" s="9"/>
      <c r="D99" s="9"/>
      <c r="E99" s="9"/>
      <c r="F99" s="10"/>
      <c r="G99" s="9"/>
      <c r="J99" s="9"/>
      <c r="K99" s="40"/>
      <c r="M99" s="32"/>
      <c r="N99" s="32"/>
      <c r="O99" s="32"/>
    </row>
    <row r="100" spans="1:15" ht="14.25" customHeight="1">
      <c r="A100" s="22"/>
      <c r="C100" s="9"/>
      <c r="D100" s="9"/>
      <c r="E100" s="9"/>
      <c r="F100" s="10"/>
      <c r="G100" s="9"/>
      <c r="J100" s="9"/>
      <c r="K100" s="40"/>
      <c r="M100" s="32"/>
      <c r="N100" s="32"/>
      <c r="O100" s="32"/>
    </row>
    <row r="101" spans="1:15" ht="14.25" customHeight="1">
      <c r="C101" s="9"/>
      <c r="D101" s="9"/>
      <c r="E101" s="9"/>
      <c r="F101" s="10"/>
      <c r="G101" s="9"/>
      <c r="J101" s="9"/>
      <c r="K101" s="9"/>
      <c r="L101" s="9"/>
      <c r="M101" s="10"/>
      <c r="N101" s="10"/>
      <c r="O101" s="10"/>
    </row>
    <row r="102" spans="1:15" ht="14.25" customHeight="1">
      <c r="C102" s="9"/>
      <c r="D102" s="9"/>
      <c r="E102" s="9"/>
    </row>
    <row r="103" spans="1:15" ht="14.25" customHeight="1">
      <c r="C103" s="9"/>
      <c r="D103" s="9"/>
      <c r="E103" s="9"/>
      <c r="H103" s="16"/>
    </row>
    <row r="104" spans="1:15" ht="14.25" customHeight="1">
      <c r="A104" s="49"/>
      <c r="C104" s="9"/>
      <c r="D104" s="9"/>
      <c r="E104" s="9"/>
      <c r="F104" s="68"/>
      <c r="H104" s="17"/>
      <c r="J104" s="9"/>
      <c r="K104" s="9"/>
      <c r="L104" s="9"/>
      <c r="M104" s="56"/>
      <c r="N104" s="56"/>
      <c r="O104" s="56"/>
    </row>
    <row r="105" spans="1:15" ht="14.25" customHeight="1">
      <c r="A105" s="17"/>
      <c r="B105" s="49"/>
      <c r="G105" s="75"/>
      <c r="H105" s="60"/>
    </row>
    <row r="106" spans="1:15" ht="14.25" customHeight="1">
      <c r="A106" s="53"/>
      <c r="B106" s="49"/>
      <c r="G106" s="76"/>
      <c r="H106" s="22"/>
    </row>
    <row r="107" spans="1:15" ht="14.25" customHeight="1">
      <c r="A107" s="17"/>
      <c r="B107" s="49"/>
      <c r="G107" s="76"/>
      <c r="H107" s="17"/>
    </row>
    <row r="108" spans="1:15" ht="14.25" customHeight="1">
      <c r="A108" s="60"/>
      <c r="B108" s="49"/>
      <c r="G108" s="76"/>
      <c r="H108" s="60"/>
    </row>
    <row r="109" spans="1:15" ht="4.1500000000000004" customHeight="1">
      <c r="A109" s="60"/>
      <c r="B109" s="49"/>
      <c r="G109" s="76"/>
      <c r="H109" s="60"/>
    </row>
    <row r="110" spans="1:15" ht="2.1" customHeight="1">
      <c r="A110" s="60"/>
      <c r="B110" s="49"/>
      <c r="G110" s="76"/>
      <c r="H110" s="60"/>
    </row>
    <row r="111" spans="1:15" ht="14.25" customHeight="1">
      <c r="A111" s="53"/>
      <c r="B111" s="49"/>
      <c r="G111" s="77"/>
    </row>
    <row r="112" spans="1:15" ht="14.25" customHeight="1">
      <c r="A112" s="17"/>
      <c r="G112" s="77"/>
    </row>
    <row r="113" spans="1:8" ht="4.1500000000000004" customHeight="1">
      <c r="A113" s="53"/>
      <c r="G113" s="77"/>
    </row>
    <row r="114" spans="1:8" ht="2.1" customHeight="1">
      <c r="A114" s="53"/>
      <c r="G114" s="77"/>
    </row>
    <row r="115" spans="1:8" ht="14.25" customHeight="1">
      <c r="A115" s="16"/>
      <c r="G115" s="76"/>
    </row>
    <row r="116" spans="1:8" ht="14.25" customHeight="1">
      <c r="G116" s="77"/>
      <c r="H116" s="17"/>
    </row>
    <row r="117" spans="1:8" ht="14.25" customHeight="1">
      <c r="G117" s="78"/>
      <c r="H117" s="17"/>
    </row>
    <row r="118" spans="1:8" ht="14.25" customHeight="1">
      <c r="A118" s="17"/>
      <c r="G118" s="78"/>
      <c r="H118" s="17"/>
    </row>
    <row r="119" spans="1:8" ht="14.25" customHeight="1">
      <c r="G119" s="78"/>
      <c r="H119" s="17"/>
    </row>
    <row r="120" spans="1:8" ht="14.25" customHeight="1">
      <c r="A120" s="17"/>
      <c r="G120" s="78"/>
      <c r="H120" s="17"/>
    </row>
    <row r="121" spans="1:8" ht="2.1" customHeight="1">
      <c r="G121" s="78"/>
    </row>
    <row r="122" spans="1:8" ht="2.1" customHeight="1">
      <c r="G122" s="78"/>
    </row>
    <row r="123" spans="1:8" ht="14.25" customHeight="1">
      <c r="G123" s="78"/>
    </row>
    <row r="124" spans="1:8" ht="14.25" customHeight="1">
      <c r="G124" s="76"/>
      <c r="H124" s="29"/>
    </row>
    <row r="125" spans="1:8" ht="14.25" customHeight="1">
      <c r="G125" s="76"/>
      <c r="H125" s="29"/>
    </row>
    <row r="126" spans="1:8" ht="14.25" customHeight="1">
      <c r="A126" s="22"/>
      <c r="G126" s="76"/>
    </row>
    <row r="127" spans="1:8" ht="14.25" customHeight="1">
      <c r="F127" s="79"/>
      <c r="G127" s="77"/>
    </row>
    <row r="128" spans="1:8" ht="22.15" customHeight="1">
      <c r="C128" s="9"/>
      <c r="G128" s="80"/>
    </row>
    <row r="129" spans="3:16" ht="14.25" customHeight="1">
      <c r="F129" s="68"/>
      <c r="M129" s="29"/>
      <c r="N129" s="29"/>
      <c r="O129" s="29"/>
    </row>
    <row r="130" spans="3:16" ht="14.25" customHeight="1">
      <c r="M130" s="29"/>
      <c r="N130" s="29"/>
      <c r="O130" s="29"/>
    </row>
    <row r="131" spans="3:16" ht="14.25" customHeight="1">
      <c r="C131" s="9"/>
      <c r="D131" s="9"/>
      <c r="E131" s="9"/>
      <c r="M131" s="29"/>
      <c r="N131" s="29"/>
      <c r="O131" s="29"/>
    </row>
    <row r="132" spans="3:16" ht="14.25" customHeight="1">
      <c r="C132" s="9"/>
      <c r="D132" s="9"/>
      <c r="E132" s="9"/>
      <c r="M132" s="29"/>
      <c r="N132" s="29"/>
      <c r="O132" s="29"/>
    </row>
    <row r="133" spans="3:16" ht="14.25" customHeight="1">
      <c r="C133" s="9"/>
      <c r="D133" s="9"/>
      <c r="E133" s="9"/>
      <c r="M133" s="29"/>
      <c r="N133" s="29"/>
      <c r="O133" s="29"/>
    </row>
    <row r="134" spans="3:16" ht="14.25" customHeight="1">
      <c r="C134" s="9"/>
      <c r="D134" s="9"/>
      <c r="E134" s="9"/>
    </row>
    <row r="135" spans="3:16" ht="14.25" customHeight="1">
      <c r="C135" s="9"/>
      <c r="D135" s="9"/>
      <c r="E135" s="9"/>
    </row>
    <row r="136" spans="3:16" ht="14.25" customHeight="1">
      <c r="P136" s="81"/>
    </row>
    <row r="137" spans="3:16" ht="14.25" customHeight="1">
      <c r="C137" s="9"/>
      <c r="D137" s="9"/>
      <c r="E137" s="9"/>
    </row>
    <row r="138" spans="3:16" ht="14.25" customHeight="1">
      <c r="D138" s="9">
        <f>+D5</f>
        <v>0</v>
      </c>
      <c r="F138" s="9">
        <f>+F5</f>
        <v>0</v>
      </c>
      <c r="G138" s="9"/>
    </row>
    <row r="139" spans="3:16" ht="14.25" customHeight="1">
      <c r="D139" s="9" t="str">
        <f>IF((K75=K38),"Balance","Not Balance")</f>
        <v>Balance</v>
      </c>
      <c r="F139" s="9" t="str">
        <f>IF((M75=M38),"Balance","Not Balance")</f>
        <v>Balance</v>
      </c>
      <c r="G139" s="9"/>
    </row>
    <row r="140" spans="3:16" ht="14.25" customHeight="1">
      <c r="D140" s="15">
        <f>+K75-K38</f>
        <v>0</v>
      </c>
      <c r="F140" s="15">
        <f>+M75-M38</f>
        <v>0</v>
      </c>
      <c r="G140" s="82"/>
    </row>
    <row r="141" spans="3:16" ht="14.25" customHeight="1"/>
    <row r="142" spans="3:16" ht="14.25" customHeight="1">
      <c r="D142" s="5">
        <f>+D140/2</f>
        <v>0</v>
      </c>
    </row>
    <row r="143" spans="3:16" ht="14.25" customHeight="1"/>
    <row r="144" spans="3:16" ht="14.25" customHeight="1">
      <c r="D144" s="5">
        <f>+D140*2</f>
        <v>0</v>
      </c>
    </row>
    <row r="145" spans="4:4" ht="14.25" customHeight="1"/>
    <row r="146" spans="4:4" ht="14.25" customHeight="1">
      <c r="D146" s="5">
        <f>+D140/9</f>
        <v>0</v>
      </c>
    </row>
  </sheetData>
  <conditionalFormatting sqref="D140 F140 Q6 S6">
    <cfRule type="cellIs" dxfId="1" priority="1" stopIfTrue="1" operator="equal">
      <formula>0</formula>
    </cfRule>
    <cfRule type="cellIs" dxfId="0" priority="2" stopIfTrue="1" operator="notEqual">
      <formula>0</formula>
    </cfRule>
  </conditionalFormatting>
  <pageMargins left="1.1000000000000001" right="0.3" top="0.75" bottom="0.5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L67"/>
  <sheetViews>
    <sheetView showGridLines="0" view="pageBreakPreview" zoomScaleSheetLayoutView="100" workbookViewId="0">
      <selection activeCell="K11" sqref="K11:L67"/>
    </sheetView>
  </sheetViews>
  <sheetFormatPr defaultColWidth="9.28515625" defaultRowHeight="14.25" customHeight="1"/>
  <cols>
    <col min="1" max="1" width="9.5703125" style="115" bestFit="1" customWidth="1"/>
    <col min="2" max="3" width="9.28515625" style="115"/>
    <col min="4" max="4" width="15.7109375" style="115" customWidth="1"/>
    <col min="5" max="5" width="2.7109375" style="115" customWidth="1"/>
    <col min="6" max="6" width="7.140625" style="115" customWidth="1"/>
    <col min="7" max="7" width="6.7109375" style="116" customWidth="1"/>
    <col min="8" max="8" width="14" style="115" customWidth="1"/>
    <col min="9" max="9" width="0.7109375" style="84" customWidth="1"/>
    <col min="10" max="10" width="14" style="98" hidden="1" customWidth="1"/>
    <col min="11" max="12" width="12" style="84" bestFit="1" customWidth="1"/>
    <col min="13" max="13" width="11.28515625" style="84" bestFit="1" customWidth="1"/>
    <col min="14" max="16384" width="9.28515625" style="84"/>
  </cols>
  <sheetData>
    <row r="1" spans="1:12" ht="15.95" customHeight="1">
      <c r="A1" s="83" t="str">
        <f>+[103]BS!A1:M1</f>
        <v>BACKERS &amp; PARTNERS (PVT.) LIMITED</v>
      </c>
      <c r="B1" s="83"/>
      <c r="C1" s="83"/>
      <c r="D1" s="83"/>
      <c r="E1" s="83"/>
      <c r="F1" s="83"/>
      <c r="G1" s="83"/>
      <c r="H1" s="83"/>
      <c r="J1" s="84"/>
    </row>
    <row r="2" spans="1:12" ht="15.95" customHeight="1">
      <c r="A2" s="85" t="str">
        <f>+[103]BS!A2:M2</f>
        <v>(Formerly A.N. EQUITIES (PVT.) LIMITED)</v>
      </c>
      <c r="B2" s="83"/>
      <c r="C2" s="83"/>
      <c r="D2" s="83"/>
      <c r="E2" s="83"/>
      <c r="F2" s="83"/>
      <c r="G2" s="83"/>
      <c r="H2" s="83"/>
      <c r="J2" s="84"/>
    </row>
    <row r="3" spans="1:12" ht="15.95" customHeight="1">
      <c r="A3" s="86" t="s">
        <v>42</v>
      </c>
      <c r="B3" s="86"/>
      <c r="C3" s="86"/>
      <c r="D3" s="86"/>
      <c r="E3" s="86"/>
      <c r="F3" s="86"/>
      <c r="G3" s="86"/>
      <c r="H3" s="86"/>
      <c r="J3" s="84"/>
    </row>
    <row r="4" spans="1:12" ht="15.95" customHeight="1">
      <c r="A4" s="86" t="s">
        <v>43</v>
      </c>
      <c r="B4" s="86"/>
      <c r="C4" s="86"/>
      <c r="D4" s="86"/>
      <c r="E4" s="86"/>
      <c r="F4" s="86"/>
      <c r="G4" s="86"/>
      <c r="H4" s="86"/>
      <c r="J4" s="84"/>
    </row>
    <row r="5" spans="1:12" ht="8.1" customHeight="1">
      <c r="A5" s="87"/>
      <c r="B5" s="88"/>
      <c r="C5" s="88"/>
      <c r="D5" s="88"/>
      <c r="E5" s="88"/>
      <c r="F5" s="88"/>
      <c r="G5" s="88"/>
      <c r="H5" s="89"/>
      <c r="J5" s="90"/>
    </row>
    <row r="6" spans="1:12" ht="14.25" customHeight="1">
      <c r="A6" s="87"/>
      <c r="B6" s="88"/>
      <c r="C6" s="88"/>
      <c r="D6" s="88"/>
      <c r="E6" s="88"/>
      <c r="F6" s="88"/>
      <c r="G6" s="88"/>
      <c r="H6" s="11">
        <v>43160</v>
      </c>
      <c r="J6" s="91">
        <v>42887</v>
      </c>
    </row>
    <row r="7" spans="1:12" ht="14.25" customHeight="1">
      <c r="A7" s="88"/>
      <c r="B7" s="88"/>
      <c r="C7" s="88"/>
      <c r="D7" s="88"/>
      <c r="E7" s="88"/>
      <c r="F7" s="88"/>
      <c r="G7" s="92"/>
      <c r="H7" s="92" t="s">
        <v>5</v>
      </c>
      <c r="J7" s="93" t="s">
        <v>5</v>
      </c>
    </row>
    <row r="8" spans="1:12" ht="3.95" customHeight="1">
      <c r="A8" s="88"/>
      <c r="B8" s="88"/>
      <c r="C8" s="88"/>
      <c r="D8" s="88"/>
      <c r="E8" s="88"/>
      <c r="F8" s="88"/>
      <c r="G8" s="94"/>
      <c r="H8" s="92"/>
      <c r="J8" s="84"/>
    </row>
    <row r="9" spans="1:12" ht="3.95" customHeight="1">
      <c r="A9" s="12"/>
      <c r="B9" s="95"/>
      <c r="C9" s="95"/>
      <c r="D9" s="95"/>
      <c r="E9" s="95"/>
      <c r="F9" s="95"/>
      <c r="G9" s="96"/>
      <c r="H9" s="97"/>
      <c r="K9" s="99"/>
    </row>
    <row r="10" spans="1:12" s="102" customFormat="1" ht="14.25" customHeight="1">
      <c r="A10" s="12" t="s">
        <v>44</v>
      </c>
      <c r="B10" s="100"/>
      <c r="C10" s="100"/>
      <c r="D10" s="100"/>
      <c r="E10" s="100"/>
      <c r="F10" s="100"/>
      <c r="G10" s="9"/>
      <c r="H10" s="101">
        <f>+[103]Notes!L511</f>
        <v>22015076</v>
      </c>
      <c r="J10" s="103">
        <f>+[103]Notes!N511</f>
        <v>71584031</v>
      </c>
      <c r="K10" s="104"/>
      <c r="L10" s="104"/>
    </row>
    <row r="11" spans="1:12" s="102" customFormat="1" ht="8.1" customHeight="1">
      <c r="A11" s="105"/>
      <c r="B11" s="100"/>
      <c r="C11" s="100"/>
      <c r="D11" s="100"/>
      <c r="E11" s="100"/>
      <c r="F11" s="100"/>
      <c r="G11" s="106"/>
      <c r="H11" s="101"/>
      <c r="J11" s="103"/>
      <c r="K11" s="107"/>
    </row>
    <row r="12" spans="1:12" ht="14.25" customHeight="1">
      <c r="A12" s="12" t="s">
        <v>45</v>
      </c>
      <c r="B12" s="95"/>
      <c r="C12" s="95"/>
      <c r="D12" s="95"/>
      <c r="E12" s="95"/>
      <c r="F12" s="95"/>
      <c r="G12" s="96"/>
      <c r="H12" s="97"/>
      <c r="K12" s="108"/>
      <c r="L12" s="108"/>
    </row>
    <row r="13" spans="1:12" ht="3.95" customHeight="1">
      <c r="A13" s="12"/>
      <c r="B13" s="95"/>
      <c r="C13" s="95"/>
      <c r="D13" s="95"/>
      <c r="E13" s="95"/>
      <c r="F13" s="95"/>
      <c r="G13" s="96"/>
      <c r="H13" s="109"/>
      <c r="J13" s="110"/>
      <c r="K13" s="99"/>
    </row>
    <row r="14" spans="1:12" ht="14.25" customHeight="1">
      <c r="A14" s="111" t="s">
        <v>46</v>
      </c>
      <c r="B14" s="95"/>
      <c r="C14" s="95"/>
      <c r="D14" s="95"/>
      <c r="E14" s="95"/>
      <c r="F14" s="95"/>
      <c r="G14" s="9"/>
      <c r="H14" s="112">
        <v>14457636</v>
      </c>
      <c r="J14" s="37">
        <v>11905341</v>
      </c>
      <c r="K14" s="99"/>
    </row>
    <row r="15" spans="1:12" ht="3.95" customHeight="1">
      <c r="A15" s="12"/>
      <c r="B15" s="95"/>
      <c r="C15" s="95"/>
      <c r="D15" s="95"/>
      <c r="E15" s="95"/>
      <c r="F15" s="95"/>
      <c r="G15" s="96"/>
      <c r="H15" s="113"/>
      <c r="J15" s="114"/>
      <c r="K15" s="99"/>
    </row>
    <row r="16" spans="1:12" ht="14.25" customHeight="1">
      <c r="A16" s="111" t="s">
        <v>47</v>
      </c>
      <c r="H16" s="112">
        <v>10579579</v>
      </c>
      <c r="J16" s="37">
        <v>29512798</v>
      </c>
      <c r="K16" s="99"/>
    </row>
    <row r="17" spans="1:11" ht="3.95" customHeight="1">
      <c r="A17" s="117"/>
      <c r="H17" s="112"/>
      <c r="J17" s="114"/>
      <c r="K17" s="99"/>
    </row>
    <row r="18" spans="1:11" ht="14.25" customHeight="1">
      <c r="A18" s="111" t="s">
        <v>48</v>
      </c>
      <c r="H18" s="112">
        <f>1192997+479140</f>
        <v>1672137</v>
      </c>
      <c r="J18" s="37">
        <v>96617</v>
      </c>
      <c r="K18" s="99"/>
    </row>
    <row r="19" spans="1:11" ht="3.95" customHeight="1">
      <c r="A19" s="117"/>
      <c r="H19" s="112"/>
      <c r="J19" s="114"/>
      <c r="K19" s="99"/>
    </row>
    <row r="20" spans="1:11" ht="14.25" customHeight="1">
      <c r="A20" s="111" t="s">
        <v>49</v>
      </c>
      <c r="H20" s="112">
        <v>160209</v>
      </c>
      <c r="J20" s="37">
        <v>160800</v>
      </c>
      <c r="K20" s="99"/>
    </row>
    <row r="21" spans="1:11" ht="3.95" customHeight="1">
      <c r="A21" s="117"/>
      <c r="H21" s="112"/>
      <c r="J21" s="114"/>
      <c r="K21" s="99"/>
    </row>
    <row r="22" spans="1:11" ht="14.25" customHeight="1">
      <c r="A22" s="111" t="s">
        <v>50</v>
      </c>
      <c r="H22" s="112">
        <v>346971</v>
      </c>
      <c r="J22" s="37">
        <v>454022</v>
      </c>
      <c r="K22" s="99"/>
    </row>
    <row r="23" spans="1:11" ht="3.95" customHeight="1">
      <c r="A23" s="117"/>
      <c r="H23" s="112"/>
      <c r="J23" s="114"/>
      <c r="K23" s="99"/>
    </row>
    <row r="24" spans="1:11" ht="14.25" customHeight="1">
      <c r="A24" s="111" t="s">
        <v>51</v>
      </c>
      <c r="H24" s="112">
        <f>50022+498971+2902929</f>
        <v>3451922</v>
      </c>
      <c r="J24" s="37">
        <v>1246657</v>
      </c>
      <c r="K24" s="99"/>
    </row>
    <row r="25" spans="1:11" ht="3.95" customHeight="1">
      <c r="A25" s="117"/>
      <c r="H25" s="112"/>
      <c r="J25" s="114"/>
      <c r="K25" s="99"/>
    </row>
    <row r="26" spans="1:11" ht="14.25" customHeight="1">
      <c r="A26" s="111" t="s">
        <v>52</v>
      </c>
      <c r="H26" s="112">
        <f>810902-559000</f>
        <v>251902</v>
      </c>
      <c r="J26" s="37">
        <v>197794</v>
      </c>
      <c r="K26" s="99"/>
    </row>
    <row r="27" spans="1:11" ht="3.95" customHeight="1">
      <c r="A27" s="117"/>
      <c r="H27" s="112"/>
      <c r="J27" s="114"/>
      <c r="K27" s="99"/>
    </row>
    <row r="28" spans="1:11" ht="14.25" customHeight="1">
      <c r="A28" s="111" t="s">
        <v>53</v>
      </c>
      <c r="H28" s="112">
        <f>472910-125375</f>
        <v>347535</v>
      </c>
      <c r="J28" s="37">
        <v>303600</v>
      </c>
    </row>
    <row r="29" spans="1:11" ht="3.95" customHeight="1">
      <c r="A29" s="117"/>
      <c r="H29" s="112"/>
      <c r="J29" s="114"/>
    </row>
    <row r="30" spans="1:11" ht="14.25" customHeight="1">
      <c r="A30" s="111" t="s">
        <v>54</v>
      </c>
      <c r="G30" s="9"/>
      <c r="H30" s="112">
        <f>+'[103]FAS -'!I48</f>
        <v>571968</v>
      </c>
      <c r="J30" s="37">
        <f>+'[103]FAS -'!I24</f>
        <v>502470</v>
      </c>
    </row>
    <row r="31" spans="1:11" ht="3.95" customHeight="1">
      <c r="A31" s="111"/>
      <c r="H31" s="112"/>
      <c r="J31" s="114"/>
    </row>
    <row r="32" spans="1:11" ht="14.25" customHeight="1">
      <c r="A32" s="111" t="s">
        <v>55</v>
      </c>
      <c r="G32" s="9"/>
      <c r="H32" s="112">
        <f>-+[103]Notes!L365+[103]Notes!N365</f>
        <v>14758389</v>
      </c>
      <c r="J32" s="37">
        <f>-+[103]Notes!N365</f>
        <v>10784692</v>
      </c>
    </row>
    <row r="33" spans="1:12" ht="3.95" customHeight="1">
      <c r="A33" s="117"/>
      <c r="H33" s="112"/>
      <c r="J33" s="114"/>
    </row>
    <row r="34" spans="1:12" ht="14.25" customHeight="1">
      <c r="A34" s="111" t="s">
        <v>56</v>
      </c>
      <c r="H34" s="112"/>
      <c r="J34" s="114"/>
    </row>
    <row r="35" spans="1:12" ht="14.25" customHeight="1">
      <c r="A35" s="59" t="s">
        <v>57</v>
      </c>
      <c r="H35" s="112">
        <f>125375+15000</f>
        <v>140375</v>
      </c>
      <c r="J35" s="37">
        <v>104350</v>
      </c>
    </row>
    <row r="36" spans="1:12" ht="3.95" customHeight="1">
      <c r="A36" s="111"/>
      <c r="B36" s="95"/>
      <c r="C36" s="95"/>
      <c r="D36" s="95"/>
      <c r="E36" s="95"/>
      <c r="F36" s="95"/>
      <c r="G36" s="96"/>
      <c r="H36" s="113"/>
      <c r="I36" s="102"/>
      <c r="J36" s="118"/>
      <c r="K36" s="119"/>
    </row>
    <row r="37" spans="1:12" ht="14.25" customHeight="1">
      <c r="A37" s="111" t="s">
        <v>58</v>
      </c>
      <c r="B37" s="95"/>
      <c r="C37" s="95"/>
      <c r="D37" s="95"/>
      <c r="E37" s="95"/>
      <c r="F37" s="95"/>
      <c r="G37" s="96"/>
      <c r="H37" s="112">
        <f>979425+723432+559000</f>
        <v>2261857</v>
      </c>
      <c r="I37" s="102"/>
      <c r="J37" s="37">
        <v>898236</v>
      </c>
      <c r="K37" s="119"/>
    </row>
    <row r="38" spans="1:12" ht="3.95" customHeight="1">
      <c r="A38" s="111"/>
      <c r="B38" s="95"/>
      <c r="C38" s="95"/>
      <c r="D38" s="95"/>
      <c r="E38" s="95"/>
      <c r="F38" s="95"/>
      <c r="G38" s="96"/>
      <c r="H38" s="112"/>
      <c r="I38" s="102"/>
      <c r="J38" s="118"/>
      <c r="K38" s="119"/>
    </row>
    <row r="39" spans="1:12" ht="14.25" customHeight="1">
      <c r="A39" s="111" t="s">
        <v>59</v>
      </c>
      <c r="B39" s="95"/>
      <c r="C39" s="95"/>
      <c r="D39" s="95"/>
      <c r="E39" s="95"/>
      <c r="F39" s="95"/>
      <c r="G39" s="96"/>
      <c r="H39" s="112">
        <v>124470</v>
      </c>
      <c r="I39" s="102"/>
      <c r="J39" s="37">
        <v>56110</v>
      </c>
      <c r="K39" s="119"/>
    </row>
    <row r="40" spans="1:12" ht="3.95" customHeight="1">
      <c r="A40" s="111"/>
      <c r="B40" s="95"/>
      <c r="C40" s="95"/>
      <c r="D40" s="95"/>
      <c r="E40" s="95"/>
      <c r="F40" s="95"/>
      <c r="G40" s="96"/>
      <c r="H40" s="112"/>
      <c r="I40" s="102"/>
      <c r="J40" s="118"/>
      <c r="K40" s="119"/>
    </row>
    <row r="41" spans="1:12" ht="14.25" customHeight="1">
      <c r="A41" s="111" t="s">
        <v>60</v>
      </c>
      <c r="B41" s="95"/>
      <c r="C41" s="95"/>
      <c r="D41" s="95"/>
      <c r="E41" s="95"/>
      <c r="F41" s="95"/>
      <c r="G41" s="96"/>
      <c r="H41" s="112">
        <f>405889+611978+35951</f>
        <v>1053818</v>
      </c>
      <c r="I41" s="102"/>
      <c r="J41" s="37">
        <v>833374</v>
      </c>
      <c r="K41" s="119"/>
    </row>
    <row r="42" spans="1:12" ht="3.95" customHeight="1">
      <c r="A42" s="111"/>
      <c r="B42" s="95"/>
      <c r="C42" s="95"/>
      <c r="D42" s="95"/>
      <c r="E42" s="95"/>
      <c r="F42" s="95"/>
      <c r="G42" s="96"/>
      <c r="H42" s="112"/>
      <c r="I42" s="102"/>
      <c r="J42" s="118"/>
      <c r="K42" s="119"/>
    </row>
    <row r="43" spans="1:12" ht="14.25" customHeight="1">
      <c r="A43" s="111" t="s">
        <v>61</v>
      </c>
      <c r="B43" s="95"/>
      <c r="C43" s="95"/>
      <c r="D43" s="95"/>
      <c r="E43" s="95"/>
      <c r="F43" s="95"/>
      <c r="G43" s="96"/>
      <c r="H43" s="112">
        <v>528639</v>
      </c>
      <c r="I43" s="102"/>
      <c r="J43" s="37">
        <v>732093</v>
      </c>
      <c r="K43" s="119"/>
    </row>
    <row r="44" spans="1:12" ht="3.95" customHeight="1">
      <c r="A44" s="111"/>
      <c r="B44" s="95"/>
      <c r="C44" s="95"/>
      <c r="D44" s="95"/>
      <c r="E44" s="95"/>
      <c r="F44" s="95"/>
      <c r="G44" s="96"/>
      <c r="H44" s="112"/>
      <c r="I44" s="102"/>
      <c r="J44" s="118"/>
      <c r="K44" s="119"/>
    </row>
    <row r="45" spans="1:12" ht="14.25" customHeight="1">
      <c r="A45" s="111" t="s">
        <v>62</v>
      </c>
      <c r="B45" s="95"/>
      <c r="C45" s="95"/>
      <c r="D45" s="95"/>
      <c r="E45" s="95"/>
      <c r="F45" s="95"/>
      <c r="G45" s="96"/>
      <c r="H45" s="112">
        <f>288500+138227+17170</f>
        <v>443897</v>
      </c>
      <c r="I45" s="102"/>
      <c r="J45" s="37">
        <v>247910</v>
      </c>
      <c r="K45" s="119"/>
    </row>
    <row r="46" spans="1:12" ht="3.95" customHeight="1">
      <c r="A46" s="111"/>
      <c r="B46" s="95"/>
      <c r="C46" s="95"/>
      <c r="D46" s="95"/>
      <c r="E46" s="95"/>
      <c r="F46" s="95"/>
      <c r="G46" s="96"/>
      <c r="H46" s="120"/>
      <c r="I46" s="102"/>
      <c r="J46" s="121"/>
      <c r="K46" s="119"/>
      <c r="L46" s="119"/>
    </row>
    <row r="47" spans="1:12" ht="18" customHeight="1">
      <c r="A47" s="117"/>
      <c r="B47" s="95"/>
      <c r="C47" s="95"/>
      <c r="D47" s="95"/>
      <c r="E47" s="95"/>
      <c r="F47" s="95"/>
      <c r="G47" s="96"/>
      <c r="H47" s="74">
        <f>SUM(H14:H46)</f>
        <v>51151304</v>
      </c>
      <c r="I47" s="102"/>
      <c r="J47" s="38">
        <f>SUM(J14:J46)</f>
        <v>58036864</v>
      </c>
      <c r="K47" s="122"/>
      <c r="L47" s="119"/>
    </row>
    <row r="48" spans="1:12" s="102" customFormat="1" ht="3.95" customHeight="1">
      <c r="B48" s="100"/>
      <c r="C48" s="100"/>
      <c r="D48" s="100"/>
      <c r="E48" s="100"/>
      <c r="F48" s="100"/>
      <c r="G48" s="106"/>
      <c r="K48" s="119"/>
      <c r="L48" s="119"/>
    </row>
    <row r="49" spans="1:12" s="102" customFormat="1" ht="14.25" customHeight="1">
      <c r="A49" s="12" t="s">
        <v>63</v>
      </c>
      <c r="B49" s="100"/>
      <c r="C49" s="100"/>
      <c r="D49" s="100"/>
      <c r="E49" s="100"/>
      <c r="F49" s="100"/>
      <c r="G49" s="106"/>
      <c r="K49" s="119"/>
      <c r="L49" s="119"/>
    </row>
    <row r="50" spans="1:12" s="102" customFormat="1" ht="14.25" customHeight="1">
      <c r="A50" s="123" t="s">
        <v>64</v>
      </c>
      <c r="B50" s="100"/>
      <c r="C50" s="100"/>
      <c r="D50" s="100"/>
      <c r="E50" s="100"/>
      <c r="F50" s="100"/>
      <c r="G50" s="9"/>
      <c r="H50" s="124">
        <f>-[103]investment!L9+[103]investment!N9</f>
        <v>-615</v>
      </c>
      <c r="J50" s="38">
        <f>-+[103]investment!N9</f>
        <v>18805</v>
      </c>
      <c r="K50" s="119"/>
      <c r="L50" s="119"/>
    </row>
    <row r="51" spans="1:12" s="102" customFormat="1" ht="3.95" customHeight="1">
      <c r="B51" s="100"/>
      <c r="C51" s="100"/>
      <c r="D51" s="100"/>
      <c r="E51" s="100"/>
      <c r="F51" s="100"/>
      <c r="G51" s="106"/>
      <c r="K51" s="119"/>
      <c r="L51" s="119"/>
    </row>
    <row r="52" spans="1:12" s="102" customFormat="1" ht="14.25" customHeight="1">
      <c r="A52" s="125" t="s">
        <v>65</v>
      </c>
      <c r="B52" s="100"/>
      <c r="C52" s="100"/>
      <c r="D52" s="100"/>
      <c r="E52" s="100"/>
      <c r="F52" s="100"/>
      <c r="G52" s="9"/>
      <c r="H52" s="102">
        <f>+[103]Notes!L524</f>
        <v>2329494</v>
      </c>
      <c r="J52" s="103">
        <f>+[103]Notes!N524</f>
        <v>9569415</v>
      </c>
      <c r="K52" s="119"/>
      <c r="L52" s="119"/>
    </row>
    <row r="53" spans="1:12" s="102" customFormat="1" ht="3.95" customHeight="1">
      <c r="A53" s="125"/>
      <c r="B53" s="100"/>
      <c r="C53" s="100"/>
      <c r="D53" s="100"/>
      <c r="E53" s="100"/>
      <c r="F53" s="100"/>
      <c r="G53" s="106"/>
      <c r="J53" s="103"/>
      <c r="K53" s="119"/>
      <c r="L53" s="119"/>
    </row>
    <row r="54" spans="1:12" s="102" customFormat="1" ht="14.25" customHeight="1">
      <c r="A54" s="125" t="s">
        <v>66</v>
      </c>
      <c r="B54" s="100"/>
      <c r="C54" s="100"/>
      <c r="D54" s="100"/>
      <c r="E54" s="100"/>
      <c r="F54" s="100"/>
      <c r="G54" s="9"/>
      <c r="H54" s="102">
        <f>[103]Notes!L540</f>
        <v>12179796</v>
      </c>
      <c r="J54" s="103">
        <f>[103]Notes!N540</f>
        <v>8416555</v>
      </c>
      <c r="K54" s="119"/>
      <c r="L54" s="119"/>
    </row>
    <row r="55" spans="1:12" ht="3.95" customHeight="1">
      <c r="A55" s="111"/>
      <c r="B55" s="95"/>
      <c r="C55" s="95"/>
      <c r="D55" s="95"/>
      <c r="E55" s="95"/>
      <c r="F55" s="95"/>
      <c r="G55" s="96"/>
      <c r="H55" s="102"/>
      <c r="J55" s="103"/>
      <c r="K55" s="119"/>
      <c r="L55" s="119"/>
    </row>
    <row r="56" spans="1:12" s="128" customFormat="1" ht="18" customHeight="1">
      <c r="A56" s="66" t="s">
        <v>67</v>
      </c>
      <c r="B56" s="66"/>
      <c r="C56" s="66"/>
      <c r="D56" s="66"/>
      <c r="E56" s="66"/>
      <c r="F56" s="66"/>
      <c r="G56" s="126"/>
      <c r="H56" s="127">
        <f>+H10-H47-H50-H52+H54</f>
        <v>-19285311</v>
      </c>
      <c r="J56" s="129">
        <f>+J10-J47-J50-J52+J54</f>
        <v>12375502</v>
      </c>
      <c r="K56" s="130"/>
    </row>
    <row r="57" spans="1:12" ht="3.95" customHeight="1">
      <c r="A57" s="95"/>
      <c r="B57" s="95"/>
      <c r="C57" s="95"/>
      <c r="D57" s="95"/>
      <c r="E57" s="95"/>
      <c r="F57" s="95"/>
      <c r="G57" s="96"/>
      <c r="H57" s="101"/>
      <c r="I57" s="102"/>
      <c r="J57" s="103"/>
      <c r="K57" s="119"/>
    </row>
    <row r="58" spans="1:12" ht="14.25" customHeight="1">
      <c r="A58" s="131" t="s">
        <v>68</v>
      </c>
      <c r="B58" s="95"/>
      <c r="C58" s="95"/>
      <c r="D58" s="95"/>
      <c r="E58" s="95"/>
      <c r="F58" s="95"/>
      <c r="G58" s="9"/>
      <c r="H58" s="64">
        <f>+[103]Notes!L548</f>
        <v>0</v>
      </c>
      <c r="J58" s="103">
        <f>-[103]Notes!N404</f>
        <v>3546659</v>
      </c>
      <c r="K58" s="119"/>
    </row>
    <row r="59" spans="1:12" ht="3.95" customHeight="1">
      <c r="A59" s="95"/>
      <c r="B59" s="99"/>
      <c r="C59" s="12"/>
      <c r="D59" s="12"/>
      <c r="E59" s="12"/>
      <c r="F59" s="12"/>
      <c r="G59" s="96"/>
      <c r="H59" s="132"/>
    </row>
    <row r="60" spans="1:12" ht="18" customHeight="1" thickBot="1">
      <c r="A60" s="95" t="s">
        <v>69</v>
      </c>
      <c r="B60" s="99"/>
      <c r="C60" s="12"/>
      <c r="D60" s="12"/>
      <c r="E60" s="12"/>
      <c r="F60" s="12"/>
      <c r="G60" s="96"/>
      <c r="H60" s="67">
        <f>+H56-H58</f>
        <v>-19285311</v>
      </c>
      <c r="J60" s="133">
        <f>+J56-J58</f>
        <v>8828843</v>
      </c>
    </row>
    <row r="61" spans="1:12" ht="9.9499999999999993" customHeight="1" thickTop="1">
      <c r="A61" s="95"/>
      <c r="B61" s="134"/>
      <c r="C61" s="135"/>
      <c r="D61" s="135"/>
      <c r="E61" s="135"/>
      <c r="F61" s="135"/>
      <c r="G61" s="96"/>
      <c r="H61" s="101"/>
    </row>
    <row r="62" spans="1:12" s="137" customFormat="1" ht="14.25" customHeight="1">
      <c r="A62" s="136" t="s">
        <v>39</v>
      </c>
      <c r="G62" s="92"/>
      <c r="H62" s="136"/>
      <c r="J62" s="136"/>
    </row>
    <row r="63" spans="1:12" ht="14.25" customHeight="1">
      <c r="A63" s="138"/>
      <c r="B63" s="84"/>
      <c r="C63" s="84"/>
      <c r="D63" s="84"/>
      <c r="E63" s="84"/>
      <c r="F63" s="84"/>
      <c r="G63" s="89"/>
      <c r="H63" s="84"/>
    </row>
    <row r="64" spans="1:12" ht="14.25" customHeight="1">
      <c r="A64" s="138"/>
      <c r="B64" s="84"/>
      <c r="C64" s="84"/>
      <c r="D64" s="84"/>
      <c r="E64" s="84"/>
      <c r="F64" s="84"/>
      <c r="G64" s="89"/>
      <c r="H64" s="84"/>
    </row>
    <row r="65" spans="1:10" ht="14.25" customHeight="1">
      <c r="A65" s="138"/>
      <c r="B65" s="84"/>
      <c r="C65" s="84"/>
      <c r="D65" s="84"/>
      <c r="E65" s="84"/>
      <c r="F65" s="84"/>
      <c r="G65" s="89"/>
      <c r="H65" s="84"/>
    </row>
    <row r="66" spans="1:10" ht="14.25" customHeight="1">
      <c r="A66" s="84"/>
      <c r="B66" s="84"/>
      <c r="C66" s="84"/>
      <c r="D66" s="84"/>
      <c r="E66" s="84"/>
      <c r="F66" s="84"/>
      <c r="G66" s="89"/>
      <c r="H66" s="84"/>
    </row>
    <row r="67" spans="1:10" ht="14.25" customHeight="1">
      <c r="A67" s="12" t="s">
        <v>40</v>
      </c>
      <c r="B67" s="139"/>
      <c r="C67" s="139"/>
      <c r="D67" s="84"/>
      <c r="E67" s="84"/>
      <c r="F67" s="84"/>
      <c r="G67" s="89"/>
      <c r="H67" s="140"/>
      <c r="J67" s="140" t="s">
        <v>41</v>
      </c>
    </row>
  </sheetData>
  <pageMargins left="1.1000000000000001" right="0.3" top="0.75" bottom="0.5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O21"/>
  <sheetViews>
    <sheetView showGridLines="0" view="pageBreakPreview" zoomScaleSheetLayoutView="100" workbookViewId="0">
      <selection activeCell="N21" sqref="N21"/>
    </sheetView>
  </sheetViews>
  <sheetFormatPr defaultColWidth="9.28515625" defaultRowHeight="14.25"/>
  <cols>
    <col min="1" max="1" width="3.5703125" style="99" customWidth="1"/>
    <col min="2" max="2" width="5.5703125" style="99" customWidth="1"/>
    <col min="3" max="4" width="9.28515625" style="99"/>
    <col min="5" max="5" width="10.7109375" style="99" customWidth="1"/>
    <col min="6" max="6" width="15.7109375" style="99" customWidth="1"/>
    <col min="7" max="7" width="5.7109375" style="99" customWidth="1"/>
    <col min="8" max="8" width="13.28515625" style="99" customWidth="1"/>
    <col min="9" max="9" width="0.7109375" style="99" customWidth="1"/>
    <col min="10" max="10" width="13.28515625" style="99" customWidth="1"/>
    <col min="11" max="11" width="14" style="99" bestFit="1" customWidth="1"/>
    <col min="12" max="12" width="15" style="99" bestFit="1" customWidth="1"/>
    <col min="13" max="13" width="9.28515625" style="99"/>
    <col min="14" max="14" width="15" style="99" bestFit="1" customWidth="1"/>
    <col min="15" max="16384" width="9.28515625" style="99"/>
  </cols>
  <sheetData>
    <row r="1" spans="1:15" ht="15.95" customHeight="1">
      <c r="A1" s="141" t="str">
        <f>+'[103]PL '!A1:H1</f>
        <v>BACKERS &amp; PARTNERS (PVT.) LIMITED</v>
      </c>
      <c r="B1" s="141"/>
      <c r="C1" s="141"/>
      <c r="D1" s="141"/>
      <c r="E1" s="141"/>
      <c r="F1" s="141"/>
      <c r="G1" s="141"/>
      <c r="H1" s="141"/>
      <c r="I1" s="141"/>
      <c r="J1" s="141"/>
      <c r="K1" s="142"/>
      <c r="L1" s="141"/>
      <c r="M1" s="141"/>
      <c r="N1" s="141"/>
      <c r="O1" s="141"/>
    </row>
    <row r="2" spans="1:15" ht="15.95" customHeight="1">
      <c r="A2" s="143" t="str">
        <f>+'[103]PL '!A2:H2</f>
        <v>(Formerly A.N. EQUITIES (PVT.) LIMITED)</v>
      </c>
      <c r="B2" s="141"/>
      <c r="C2" s="141"/>
      <c r="D2" s="141"/>
      <c r="E2" s="141"/>
      <c r="F2" s="141"/>
      <c r="G2" s="141"/>
      <c r="H2" s="141"/>
      <c r="I2" s="141"/>
      <c r="J2" s="141"/>
      <c r="K2" s="142"/>
      <c r="L2" s="141"/>
      <c r="M2" s="141"/>
      <c r="N2" s="141"/>
      <c r="O2" s="141"/>
    </row>
    <row r="3" spans="1:15" ht="15.95" customHeight="1">
      <c r="A3" s="141" t="s">
        <v>70</v>
      </c>
      <c r="B3" s="141"/>
      <c r="C3" s="141"/>
      <c r="D3" s="141"/>
      <c r="E3" s="141"/>
      <c r="G3" s="141"/>
      <c r="H3" s="141"/>
      <c r="I3" s="141"/>
      <c r="J3" s="141"/>
    </row>
    <row r="4" spans="1:15" ht="15.95" customHeight="1">
      <c r="A4" s="144" t="str">
        <f>+'[103]PL '!A4</f>
        <v>FOR THE PERIOD ENDED MARCH 31, 2018</v>
      </c>
      <c r="B4" s="141"/>
      <c r="C4" s="141"/>
      <c r="D4" s="141"/>
      <c r="E4" s="141"/>
      <c r="G4" s="141"/>
      <c r="H4" s="141"/>
      <c r="I4" s="141"/>
      <c r="J4" s="141"/>
    </row>
    <row r="5" spans="1:15" ht="16.149999999999999" customHeight="1">
      <c r="A5" s="141"/>
      <c r="B5" s="141"/>
      <c r="C5" s="141"/>
      <c r="D5" s="141"/>
      <c r="E5" s="141"/>
      <c r="F5" s="141"/>
      <c r="G5" s="141"/>
      <c r="H5" s="141"/>
      <c r="I5" s="141"/>
      <c r="J5" s="141"/>
    </row>
    <row r="6" spans="1:15" ht="14.25" customHeight="1">
      <c r="G6" s="96"/>
      <c r="H6" s="11">
        <v>43160</v>
      </c>
      <c r="I6" s="145"/>
      <c r="J6" s="146">
        <v>42887</v>
      </c>
    </row>
    <row r="7" spans="1:15" ht="14.25" customHeight="1">
      <c r="G7" s="96" t="s">
        <v>4</v>
      </c>
      <c r="H7" s="147" t="s">
        <v>5</v>
      </c>
      <c r="I7" s="145"/>
      <c r="J7" s="148" t="s">
        <v>5</v>
      </c>
    </row>
    <row r="8" spans="1:15" ht="14.25" customHeight="1">
      <c r="G8" s="96"/>
      <c r="H8" s="147"/>
      <c r="I8" s="145"/>
      <c r="J8" s="148"/>
    </row>
    <row r="9" spans="1:15" ht="14.25" customHeight="1">
      <c r="A9" s="149" t="s">
        <v>69</v>
      </c>
      <c r="B9" s="12"/>
      <c r="G9" s="96"/>
      <c r="H9" s="24">
        <f>+'[103]PL '!H60</f>
        <v>-19285311</v>
      </c>
      <c r="I9" s="150"/>
      <c r="J9" s="61">
        <f>+'[103]PL '!J60</f>
        <v>8828843</v>
      </c>
      <c r="K9" s="122"/>
    </row>
    <row r="10" spans="1:15" ht="10.35" customHeight="1">
      <c r="A10" s="12"/>
      <c r="B10" s="12"/>
      <c r="G10" s="96"/>
      <c r="H10" s="24"/>
      <c r="I10" s="150"/>
      <c r="J10" s="25"/>
      <c r="K10" s="122"/>
    </row>
    <row r="11" spans="1:15" ht="14.25" customHeight="1">
      <c r="A11" s="99" t="s">
        <v>71</v>
      </c>
      <c r="B11" s="12"/>
      <c r="G11" s="96"/>
      <c r="H11" s="64">
        <f>+[103]Notes!L499</f>
        <v>0</v>
      </c>
      <c r="I11" s="150"/>
      <c r="J11" s="38">
        <f>+[103]Notes!N499</f>
        <v>0</v>
      </c>
      <c r="K11" s="122"/>
    </row>
    <row r="12" spans="1:15" ht="10.35" customHeight="1">
      <c r="A12" s="151"/>
      <c r="B12" s="151"/>
      <c r="C12" s="151"/>
      <c r="D12" s="151"/>
      <c r="E12" s="151"/>
      <c r="F12" s="151"/>
      <c r="G12" s="96"/>
      <c r="H12" s="24"/>
      <c r="I12" s="150"/>
      <c r="J12" s="25"/>
      <c r="K12" s="122"/>
    </row>
    <row r="13" spans="1:15" ht="18" customHeight="1" thickBot="1">
      <c r="A13" s="12" t="s">
        <v>72</v>
      </c>
      <c r="B13" s="12"/>
      <c r="G13" s="96"/>
      <c r="H13" s="67">
        <f>+H9+H11</f>
        <v>-19285311</v>
      </c>
      <c r="I13" s="150"/>
      <c r="J13" s="47">
        <f>+J9+J11</f>
        <v>8828843</v>
      </c>
      <c r="K13" s="122"/>
    </row>
    <row r="14" spans="1:15" ht="10.35" customHeight="1" thickTop="1">
      <c r="A14" s="12" t="s">
        <v>73</v>
      </c>
      <c r="B14" s="12"/>
      <c r="G14" s="96"/>
      <c r="H14" s="152"/>
      <c r="I14" s="150"/>
      <c r="J14" s="150"/>
      <c r="K14" s="122"/>
    </row>
    <row r="15" spans="1:15" ht="14.25" customHeight="1">
      <c r="A15" s="99" t="s">
        <v>39</v>
      </c>
      <c r="H15" s="153"/>
    </row>
    <row r="16" spans="1:15" ht="14.25" customHeight="1">
      <c r="H16" s="153"/>
    </row>
    <row r="17" spans="1:15" ht="14.25" customHeight="1"/>
    <row r="18" spans="1:15" ht="14.25" customHeight="1"/>
    <row r="19" spans="1:15" ht="14.25" customHeight="1"/>
    <row r="20" spans="1:15" ht="14.25" customHeight="1"/>
    <row r="21" spans="1:15" ht="14.25" customHeight="1">
      <c r="A21" s="149" t="s">
        <v>40</v>
      </c>
      <c r="C21" s="12"/>
      <c r="H21" s="12"/>
      <c r="J21" s="154" t="s">
        <v>41</v>
      </c>
      <c r="L21" s="12"/>
      <c r="M21" s="12"/>
      <c r="N21" s="12"/>
      <c r="O21" s="12"/>
    </row>
  </sheetData>
  <pageMargins left="1" right="0.3" top="0.75" bottom="0.5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K131"/>
  <sheetViews>
    <sheetView showGridLines="0" view="pageBreakPreview" topLeftCell="A49" zoomScaleSheetLayoutView="100" workbookViewId="0">
      <selection activeCell="G78" sqref="G78"/>
    </sheetView>
  </sheetViews>
  <sheetFormatPr defaultColWidth="9.28515625" defaultRowHeight="14.25" customHeight="1"/>
  <cols>
    <col min="1" max="1" width="9.7109375" style="159" bestFit="1" customWidth="1"/>
    <col min="2" max="2" width="9.42578125" style="159" bestFit="1" customWidth="1"/>
    <col min="3" max="3" width="8.7109375" style="159" customWidth="1"/>
    <col min="4" max="4" width="13.7109375" style="159" customWidth="1"/>
    <col min="5" max="5" width="9.7109375" style="159" customWidth="1"/>
    <col min="6" max="6" width="8.5703125" style="159" customWidth="1"/>
    <col min="7" max="7" width="14.85546875" style="159" bestFit="1" customWidth="1"/>
    <col min="8" max="8" width="0.7109375" style="159" customWidth="1"/>
    <col min="9" max="9" width="13.7109375" style="204" hidden="1" customWidth="1"/>
    <col min="10" max="10" width="14.140625" style="157" bestFit="1" customWidth="1"/>
    <col min="11" max="11" width="12.7109375" style="157" bestFit="1" customWidth="1"/>
    <col min="12" max="12" width="9.5703125" style="157" bestFit="1" customWidth="1"/>
    <col min="13" max="13" width="11.85546875" style="157" bestFit="1" customWidth="1"/>
    <col min="14" max="16384" width="9.28515625" style="157"/>
  </cols>
  <sheetData>
    <row r="1" spans="1:10" ht="15" customHeight="1">
      <c r="A1" s="155" t="str">
        <f>+'[103]PL '!A1:H1</f>
        <v>BACKERS &amp; PARTNERS (PVT.) LIMITED</v>
      </c>
      <c r="B1" s="156"/>
      <c r="C1" s="156"/>
      <c r="D1" s="156"/>
      <c r="E1" s="156"/>
      <c r="F1" s="156"/>
      <c r="G1" s="156"/>
      <c r="H1" s="156"/>
      <c r="I1" s="156"/>
    </row>
    <row r="2" spans="1:10" ht="15" customHeight="1">
      <c r="A2" s="158" t="str">
        <f>+'[103]PL '!A2:H2</f>
        <v>(Formerly A.N. EQUITIES (PVT.) LIMITED)</v>
      </c>
      <c r="B2" s="156"/>
      <c r="C2" s="156"/>
      <c r="D2" s="156"/>
      <c r="E2" s="156"/>
      <c r="F2" s="156"/>
      <c r="G2" s="156"/>
      <c r="H2" s="156"/>
      <c r="I2" s="156"/>
    </row>
    <row r="3" spans="1:10" ht="15" customHeight="1">
      <c r="A3" s="155" t="s">
        <v>74</v>
      </c>
      <c r="B3" s="156"/>
      <c r="C3" s="156"/>
      <c r="E3" s="156"/>
      <c r="F3" s="156"/>
      <c r="G3" s="156"/>
      <c r="H3" s="156"/>
      <c r="I3" s="156"/>
    </row>
    <row r="4" spans="1:10" ht="15" customHeight="1">
      <c r="A4" s="155" t="str">
        <f>+'[103]PL '!A4:H4</f>
        <v>FOR THE PERIOD ENDED MARCH 31, 2018</v>
      </c>
      <c r="B4" s="156"/>
      <c r="C4" s="156"/>
      <c r="D4" s="156"/>
      <c r="E4" s="156"/>
      <c r="F4" s="156"/>
      <c r="G4" s="156"/>
      <c r="H4" s="156"/>
      <c r="I4" s="156"/>
    </row>
    <row r="5" spans="1:10" ht="3" customHeight="1">
      <c r="A5" s="156"/>
      <c r="B5" s="156"/>
      <c r="C5" s="156"/>
      <c r="D5" s="156"/>
      <c r="E5" s="156"/>
      <c r="F5" s="156"/>
      <c r="G5" s="156"/>
      <c r="H5" s="156"/>
      <c r="I5" s="156"/>
    </row>
    <row r="6" spans="1:10" ht="14.25" customHeight="1">
      <c r="A6" s="160"/>
      <c r="B6" s="160"/>
      <c r="C6" s="160"/>
      <c r="D6" s="160"/>
      <c r="E6" s="160"/>
      <c r="F6" s="160"/>
      <c r="G6" s="11">
        <v>43160</v>
      </c>
      <c r="H6" s="145"/>
      <c r="I6" s="146">
        <v>42887</v>
      </c>
    </row>
    <row r="7" spans="1:10" ht="14.25" customHeight="1">
      <c r="A7" s="161" t="s">
        <v>75</v>
      </c>
      <c r="E7" s="162"/>
      <c r="F7" s="163"/>
      <c r="G7" s="163" t="s">
        <v>5</v>
      </c>
      <c r="H7" s="163"/>
      <c r="I7" s="164" t="s">
        <v>5</v>
      </c>
    </row>
    <row r="8" spans="1:10" ht="3" customHeight="1">
      <c r="E8" s="162"/>
      <c r="F8" s="163"/>
      <c r="G8" s="163"/>
      <c r="H8" s="163"/>
      <c r="I8" s="164"/>
    </row>
    <row r="9" spans="1:10" ht="14.25" customHeight="1">
      <c r="A9" s="165" t="s">
        <v>67</v>
      </c>
      <c r="E9" s="162"/>
      <c r="F9" s="163"/>
      <c r="G9" s="166">
        <f>+'[103]PL '!H56</f>
        <v>-19285311</v>
      </c>
      <c r="H9" s="163"/>
      <c r="I9" s="167">
        <f>+'[103]PL '!J56</f>
        <v>12375502</v>
      </c>
    </row>
    <row r="10" spans="1:10" ht="3" customHeight="1">
      <c r="A10" s="165"/>
      <c r="E10" s="162"/>
      <c r="F10" s="163"/>
      <c r="G10" s="163"/>
      <c r="H10" s="163"/>
      <c r="I10" s="167"/>
    </row>
    <row r="11" spans="1:10" ht="14.25" customHeight="1">
      <c r="A11" s="165" t="s">
        <v>76</v>
      </c>
      <c r="E11" s="162"/>
      <c r="F11" s="163"/>
      <c r="G11" s="168">
        <f>'[103]PL '!H30</f>
        <v>571968</v>
      </c>
      <c r="H11" s="163"/>
      <c r="I11" s="167">
        <f>'[103]PL '!J30</f>
        <v>502470</v>
      </c>
      <c r="J11" s="99"/>
    </row>
    <row r="12" spans="1:10" ht="3" customHeight="1">
      <c r="A12" s="165"/>
      <c r="E12" s="162"/>
      <c r="F12" s="163"/>
      <c r="G12" s="168"/>
      <c r="H12" s="163"/>
      <c r="I12" s="167"/>
      <c r="J12" s="99"/>
    </row>
    <row r="13" spans="1:10" ht="14.25" customHeight="1">
      <c r="A13" s="165" t="s">
        <v>63</v>
      </c>
      <c r="E13" s="162"/>
      <c r="F13" s="163"/>
      <c r="G13" s="168"/>
      <c r="H13" s="163"/>
      <c r="I13" s="167"/>
      <c r="J13" s="99"/>
    </row>
    <row r="14" spans="1:10" ht="14.25" customHeight="1">
      <c r="A14" s="165" t="s">
        <v>77</v>
      </c>
      <c r="E14" s="162"/>
      <c r="F14" s="163"/>
      <c r="G14" s="124">
        <f>+'[103]PL '!H50</f>
        <v>-615</v>
      </c>
      <c r="H14" s="163"/>
      <c r="I14" s="38">
        <f>+'[103]PL '!J50</f>
        <v>18805</v>
      </c>
      <c r="J14" s="99"/>
    </row>
    <row r="15" spans="1:10" ht="3" customHeight="1">
      <c r="A15" s="165"/>
      <c r="E15" s="162"/>
      <c r="F15" s="163"/>
      <c r="G15" s="168"/>
      <c r="H15" s="163"/>
      <c r="I15" s="167"/>
      <c r="J15" s="99"/>
    </row>
    <row r="16" spans="1:10" ht="14.25" customHeight="1">
      <c r="A16" s="165" t="s">
        <v>78</v>
      </c>
      <c r="E16" s="162"/>
      <c r="F16" s="163"/>
      <c r="G16" s="168">
        <f>+[103]Notes!L518+[103]Notes!L520</f>
        <v>2054521</v>
      </c>
      <c r="H16" s="163"/>
      <c r="I16" s="38">
        <v>9491841</v>
      </c>
      <c r="J16" s="99"/>
    </row>
    <row r="17" spans="1:10" ht="3" customHeight="1">
      <c r="A17" s="165"/>
      <c r="E17" s="162"/>
      <c r="F17" s="163"/>
      <c r="G17" s="168"/>
      <c r="H17" s="163"/>
      <c r="I17" s="167"/>
      <c r="J17" s="99"/>
    </row>
    <row r="18" spans="1:10" ht="14.25" customHeight="1">
      <c r="A18" s="165" t="s">
        <v>79</v>
      </c>
      <c r="E18" s="162"/>
      <c r="F18" s="163"/>
      <c r="G18" s="166">
        <f>-+[103]Notes!L532</f>
        <v>-426113</v>
      </c>
      <c r="H18" s="163"/>
      <c r="I18" s="169">
        <f>-+[103]Notes!N532</f>
        <v>-168795</v>
      </c>
      <c r="J18" s="99"/>
    </row>
    <row r="19" spans="1:10" ht="3" customHeight="1">
      <c r="A19" s="165"/>
      <c r="E19" s="162"/>
      <c r="F19" s="163"/>
      <c r="G19" s="168"/>
      <c r="H19" s="163"/>
      <c r="I19" s="167"/>
      <c r="J19" s="99"/>
    </row>
    <row r="20" spans="1:10" ht="14.25" customHeight="1">
      <c r="A20" s="165" t="s">
        <v>80</v>
      </c>
      <c r="E20" s="162"/>
      <c r="F20" s="163"/>
      <c r="G20" s="168">
        <f>+'[103]PL '!H32</f>
        <v>14758389</v>
      </c>
      <c r="H20" s="163"/>
      <c r="I20" s="170">
        <f>+'[103]PL '!J32</f>
        <v>10784692</v>
      </c>
      <c r="J20" s="99"/>
    </row>
    <row r="21" spans="1:10" ht="3" customHeight="1">
      <c r="A21" s="165"/>
      <c r="E21" s="162"/>
      <c r="F21" s="163"/>
      <c r="G21" s="171"/>
      <c r="H21" s="163"/>
      <c r="I21" s="172"/>
    </row>
    <row r="22" spans="1:10" ht="14.25" customHeight="1">
      <c r="A22" s="12" t="s">
        <v>81</v>
      </c>
      <c r="E22" s="162"/>
      <c r="F22" s="163"/>
      <c r="G22" s="166">
        <f>SUM(G9:G21)</f>
        <v>-2327161</v>
      </c>
      <c r="H22" s="163"/>
      <c r="I22" s="167">
        <f>SUM(I9:I21)</f>
        <v>33004515</v>
      </c>
    </row>
    <row r="23" spans="1:10" ht="3" customHeight="1">
      <c r="A23" s="165"/>
      <c r="E23" s="162"/>
      <c r="F23" s="163"/>
      <c r="G23" s="163"/>
      <c r="H23" s="163"/>
      <c r="I23" s="167"/>
    </row>
    <row r="24" spans="1:10" ht="14.25" customHeight="1">
      <c r="A24" s="12" t="s">
        <v>82</v>
      </c>
      <c r="E24" s="162"/>
      <c r="F24" s="163"/>
      <c r="G24" s="163"/>
      <c r="H24" s="163"/>
      <c r="I24" s="99"/>
    </row>
    <row r="25" spans="1:10" ht="3" customHeight="1">
      <c r="A25" s="12"/>
      <c r="E25" s="162"/>
      <c r="F25" s="163"/>
      <c r="G25" s="163"/>
      <c r="H25" s="163"/>
      <c r="I25" s="99"/>
    </row>
    <row r="26" spans="1:10" ht="14.25" customHeight="1">
      <c r="A26" s="99" t="s">
        <v>83</v>
      </c>
      <c r="E26" s="162"/>
      <c r="F26" s="163"/>
      <c r="G26" s="163"/>
      <c r="H26" s="163"/>
      <c r="I26" s="99"/>
    </row>
    <row r="27" spans="1:10" ht="3" customHeight="1">
      <c r="A27" s="99"/>
      <c r="E27" s="162"/>
      <c r="F27" s="163"/>
      <c r="G27" s="163"/>
      <c r="H27" s="163"/>
      <c r="I27" s="99"/>
    </row>
    <row r="28" spans="1:10" ht="14.25" customHeight="1">
      <c r="A28" s="135" t="s">
        <v>13</v>
      </c>
      <c r="E28" s="162"/>
      <c r="F28" s="163"/>
      <c r="G28" s="166">
        <f>+[103]BS!M24-[103]BS!K24+[103]Notes!L365-[103]Notes!N365</f>
        <v>-42051369</v>
      </c>
      <c r="H28" s="163"/>
      <c r="I28" s="173">
        <v>-62738917</v>
      </c>
    </row>
    <row r="29" spans="1:10" ht="3" customHeight="1">
      <c r="A29" s="99"/>
      <c r="E29" s="162"/>
      <c r="F29" s="163"/>
      <c r="G29" s="174"/>
      <c r="H29" s="163"/>
      <c r="I29" s="99"/>
    </row>
    <row r="30" spans="1:10" ht="14.25" customHeight="1">
      <c r="A30" s="135" t="s">
        <v>15</v>
      </c>
      <c r="E30" s="162"/>
      <c r="F30" s="163"/>
      <c r="G30" s="166">
        <f>+[103]BS!M28-[103]BS!K28</f>
        <v>-6845405</v>
      </c>
      <c r="H30" s="163"/>
      <c r="I30" s="173">
        <v>-1678833</v>
      </c>
    </row>
    <row r="31" spans="1:10" ht="3" customHeight="1">
      <c r="A31" s="135"/>
      <c r="E31" s="162"/>
      <c r="F31" s="163"/>
      <c r="G31" s="166"/>
      <c r="H31" s="163"/>
      <c r="I31" s="173"/>
    </row>
    <row r="32" spans="1:10" ht="14.25" customHeight="1">
      <c r="A32" s="135" t="s">
        <v>16</v>
      </c>
      <c r="E32" s="162"/>
      <c r="F32" s="163"/>
      <c r="G32" s="166">
        <f>+[103]BS!M30-[103]BS!K30</f>
        <v>-121163</v>
      </c>
      <c r="H32" s="163"/>
      <c r="I32" s="38">
        <v>0</v>
      </c>
    </row>
    <row r="33" spans="1:9" ht="3" customHeight="1">
      <c r="A33" s="135"/>
      <c r="E33" s="162"/>
      <c r="F33" s="163"/>
      <c r="G33" s="175"/>
      <c r="H33" s="163"/>
      <c r="I33" s="99"/>
    </row>
    <row r="34" spans="1:9" ht="14.25" customHeight="1">
      <c r="A34" s="176" t="s">
        <v>84</v>
      </c>
      <c r="E34" s="162"/>
      <c r="G34" s="166">
        <f>+[103]Notes!L480-[103]Notes!N480</f>
        <v>6611811</v>
      </c>
      <c r="I34" s="167">
        <v>4540698</v>
      </c>
    </row>
    <row r="35" spans="1:9" ht="3" customHeight="1">
      <c r="A35" s="165"/>
      <c r="E35" s="162"/>
      <c r="G35" s="177"/>
      <c r="I35" s="178"/>
    </row>
    <row r="36" spans="1:9" ht="15.95" customHeight="1">
      <c r="A36" s="12" t="s">
        <v>85</v>
      </c>
      <c r="E36" s="162"/>
      <c r="G36" s="179">
        <f>SUM(G22:G34)</f>
        <v>-44733287</v>
      </c>
      <c r="I36" s="180">
        <f>SUM(I22:I34)</f>
        <v>-26872537</v>
      </c>
    </row>
    <row r="37" spans="1:9" ht="3" customHeight="1">
      <c r="A37" s="181"/>
      <c r="E37" s="162"/>
      <c r="G37" s="4"/>
      <c r="I37" s="182"/>
    </row>
    <row r="38" spans="1:9" ht="14.25" customHeight="1">
      <c r="A38" s="17" t="s">
        <v>86</v>
      </c>
      <c r="E38" s="162"/>
      <c r="G38" s="4">
        <f>-D94</f>
        <v>-719321</v>
      </c>
      <c r="I38" s="173">
        <v>-7277823</v>
      </c>
    </row>
    <row r="39" spans="1:9" ht="3" customHeight="1">
      <c r="A39" s="17"/>
      <c r="E39" s="162"/>
      <c r="G39" s="4"/>
      <c r="I39" s="173"/>
    </row>
    <row r="40" spans="1:9" ht="14.25" customHeight="1">
      <c r="A40" s="17" t="s">
        <v>87</v>
      </c>
      <c r="E40" s="162"/>
      <c r="G40" s="4">
        <f>[103]EQ!L34</f>
        <v>-6120000</v>
      </c>
      <c r="I40" s="38">
        <v>0</v>
      </c>
    </row>
    <row r="41" spans="1:9" ht="3" customHeight="1">
      <c r="A41" s="17"/>
      <c r="E41" s="162"/>
      <c r="G41" s="183"/>
      <c r="I41" s="182"/>
    </row>
    <row r="42" spans="1:9" ht="15.95" customHeight="1">
      <c r="A42" s="161" t="s">
        <v>88</v>
      </c>
      <c r="E42" s="162"/>
      <c r="G42" s="184">
        <f>SUM(G36:G40)</f>
        <v>-51572608</v>
      </c>
      <c r="I42" s="180">
        <f>SUM(I36:I38)</f>
        <v>-34150360</v>
      </c>
    </row>
    <row r="43" spans="1:9" ht="3" customHeight="1">
      <c r="A43" s="181"/>
      <c r="E43" s="162"/>
      <c r="I43" s="182"/>
    </row>
    <row r="44" spans="1:9" ht="14.25" customHeight="1">
      <c r="A44" s="12" t="s">
        <v>89</v>
      </c>
      <c r="E44" s="162"/>
      <c r="I44" s="182"/>
    </row>
    <row r="45" spans="1:9" ht="3" customHeight="1">
      <c r="A45" s="12"/>
      <c r="E45" s="162"/>
      <c r="G45" s="185"/>
      <c r="I45" s="186"/>
    </row>
    <row r="46" spans="1:9" ht="14.25" customHeight="1">
      <c r="A46" s="165" t="s">
        <v>90</v>
      </c>
      <c r="E46" s="162"/>
      <c r="G46" s="187">
        <f>+[103]BS!M10-[103]BS!K10-'[103]FAS -'!I48</f>
        <v>-616010</v>
      </c>
      <c r="I46" s="188">
        <v>-2678030</v>
      </c>
    </row>
    <row r="47" spans="1:9" ht="3" customHeight="1">
      <c r="E47" s="162"/>
      <c r="G47" s="187"/>
      <c r="I47" s="118"/>
    </row>
    <row r="48" spans="1:9" ht="14.25" customHeight="1">
      <c r="A48" s="135" t="s">
        <v>14</v>
      </c>
      <c r="E48" s="162"/>
      <c r="G48" s="189">
        <v>0</v>
      </c>
      <c r="I48" s="37">
        <v>-95785</v>
      </c>
    </row>
    <row r="49" spans="1:10" ht="3" customHeight="1">
      <c r="A49" s="135"/>
      <c r="E49" s="162"/>
      <c r="G49" s="187"/>
      <c r="I49" s="118"/>
    </row>
    <row r="50" spans="1:10" ht="14.25" customHeight="1">
      <c r="A50" s="135" t="s">
        <v>12</v>
      </c>
      <c r="E50" s="162"/>
      <c r="G50" s="187">
        <f>-[103]BS!K22+[103]BS!M22</f>
        <v>-1432000</v>
      </c>
      <c r="I50" s="188">
        <v>-10014000</v>
      </c>
    </row>
    <row r="51" spans="1:10" ht="3" customHeight="1">
      <c r="E51" s="162"/>
      <c r="G51" s="187"/>
      <c r="I51" s="118"/>
    </row>
    <row r="52" spans="1:10" ht="14.25" customHeight="1">
      <c r="A52" s="17" t="s">
        <v>91</v>
      </c>
      <c r="E52" s="162"/>
      <c r="G52" s="187">
        <f>+[103]BS!M16-[103]BS!K16</f>
        <v>-1000000</v>
      </c>
      <c r="I52" s="37">
        <v>-120000</v>
      </c>
    </row>
    <row r="53" spans="1:10" ht="3" customHeight="1">
      <c r="A53" s="17"/>
      <c r="E53" s="162"/>
      <c r="G53" s="187"/>
      <c r="I53" s="118"/>
    </row>
    <row r="54" spans="1:10" ht="14.25" customHeight="1">
      <c r="A54" s="17" t="s">
        <v>92</v>
      </c>
      <c r="E54" s="162"/>
      <c r="G54" s="187">
        <f>+[103]Notes!L532</f>
        <v>426113</v>
      </c>
      <c r="I54" s="190">
        <f>+[103]Notes!N532</f>
        <v>168795</v>
      </c>
    </row>
    <row r="55" spans="1:10" ht="3" customHeight="1">
      <c r="E55" s="162"/>
      <c r="G55" s="191"/>
      <c r="I55" s="192"/>
    </row>
    <row r="56" spans="1:10" ht="15.95" customHeight="1">
      <c r="A56" s="12" t="s">
        <v>93</v>
      </c>
      <c r="E56" s="162"/>
      <c r="G56" s="193">
        <f>SUM(G46:G55)</f>
        <v>-2621897</v>
      </c>
      <c r="I56" s="173">
        <f>SUM(I46:I55)</f>
        <v>-12739020</v>
      </c>
    </row>
    <row r="57" spans="1:10" ht="2.1" customHeight="1">
      <c r="A57" s="12"/>
      <c r="E57" s="162"/>
      <c r="I57" s="182"/>
    </row>
    <row r="58" spans="1:10" ht="14.25" customHeight="1">
      <c r="A58" s="12" t="s">
        <v>94</v>
      </c>
      <c r="E58" s="162"/>
      <c r="I58" s="182"/>
    </row>
    <row r="59" spans="1:10" ht="2.1" customHeight="1">
      <c r="A59" s="12"/>
      <c r="E59" s="162"/>
      <c r="G59" s="185"/>
      <c r="I59" s="186"/>
    </row>
    <row r="60" spans="1:10" ht="14.25" customHeight="1">
      <c r="A60" s="194" t="s">
        <v>95</v>
      </c>
      <c r="E60" s="162"/>
      <c r="G60" s="187">
        <f>+[103]BS!K61-[103]BS!M61</f>
        <v>-109500000</v>
      </c>
      <c r="I60" s="195">
        <v>95500000</v>
      </c>
      <c r="J60" s="196"/>
    </row>
    <row r="61" spans="1:10" ht="2.1" customHeight="1">
      <c r="A61" s="194"/>
      <c r="E61" s="162"/>
      <c r="G61" s="187"/>
      <c r="I61" s="195"/>
      <c r="J61" s="196"/>
    </row>
    <row r="62" spans="1:10" ht="14.25" customHeight="1">
      <c r="A62" s="17" t="s">
        <v>32</v>
      </c>
      <c r="E62" s="162"/>
      <c r="G62" s="187">
        <f>[103]BS!K63</f>
        <v>26666666</v>
      </c>
      <c r="I62" s="37">
        <v>0</v>
      </c>
      <c r="J62" s="196"/>
    </row>
    <row r="63" spans="1:10" ht="2.1" customHeight="1">
      <c r="A63" s="194"/>
      <c r="E63" s="162"/>
      <c r="G63" s="197"/>
      <c r="I63" s="195"/>
      <c r="J63" s="196"/>
    </row>
    <row r="64" spans="1:10" ht="14.25" customHeight="1">
      <c r="A64" s="194" t="s">
        <v>96</v>
      </c>
      <c r="E64" s="162"/>
      <c r="G64" s="197">
        <f>-[103]BS!M50+[103]BS!K50</f>
        <v>30000000</v>
      </c>
      <c r="I64" s="37">
        <v>0</v>
      </c>
      <c r="J64" s="196"/>
    </row>
    <row r="65" spans="1:11" ht="2.1" customHeight="1">
      <c r="A65" s="194"/>
      <c r="E65" s="162"/>
      <c r="G65" s="197"/>
      <c r="I65" s="195"/>
      <c r="J65" s="196"/>
    </row>
    <row r="66" spans="1:11" ht="14.25" customHeight="1">
      <c r="A66" s="17" t="s">
        <v>97</v>
      </c>
      <c r="E66" s="162"/>
      <c r="G66" s="197">
        <f>[103]BS!K71</f>
        <v>13333334</v>
      </c>
      <c r="I66" s="37">
        <v>0</v>
      </c>
      <c r="J66" s="196"/>
    </row>
    <row r="67" spans="1:11" ht="2.1" customHeight="1">
      <c r="A67" s="194"/>
      <c r="E67" s="162"/>
      <c r="G67" s="197"/>
      <c r="I67" s="195"/>
      <c r="J67" s="196"/>
    </row>
    <row r="68" spans="1:11" ht="14.25" customHeight="1">
      <c r="A68" s="194" t="s">
        <v>98</v>
      </c>
      <c r="E68" s="162"/>
      <c r="G68" s="187">
        <f>-[103]BS!M69+[103]BS!K69</f>
        <v>78394000</v>
      </c>
      <c r="I68" s="37">
        <v>0</v>
      </c>
      <c r="J68" s="196"/>
    </row>
    <row r="69" spans="1:11" ht="2.1" customHeight="1">
      <c r="A69" s="194"/>
      <c r="E69" s="162"/>
      <c r="G69" s="197"/>
      <c r="I69" s="195"/>
      <c r="J69" s="196"/>
    </row>
    <row r="70" spans="1:11" ht="14.25" customHeight="1">
      <c r="A70" s="17" t="s">
        <v>99</v>
      </c>
      <c r="E70" s="162"/>
      <c r="G70" s="187">
        <f>-[103]Notes!L518-[103]Notes!L520</f>
        <v>-2054521</v>
      </c>
      <c r="I70" s="37">
        <v>-9491841</v>
      </c>
      <c r="J70" s="196"/>
    </row>
    <row r="71" spans="1:11" ht="3" customHeight="1">
      <c r="A71" s="194"/>
      <c r="E71" s="162"/>
      <c r="G71" s="191"/>
      <c r="I71" s="192"/>
      <c r="J71" s="196"/>
    </row>
    <row r="72" spans="1:11" ht="14.25" customHeight="1">
      <c r="A72" s="12" t="s">
        <v>100</v>
      </c>
      <c r="E72" s="162"/>
      <c r="G72" s="193">
        <f>SUM(G60:G70)</f>
        <v>36839479</v>
      </c>
      <c r="I72" s="167">
        <f>SUM(I60:I70)</f>
        <v>86008159</v>
      </c>
      <c r="J72" s="196"/>
    </row>
    <row r="73" spans="1:11" ht="3" customHeight="1">
      <c r="A73" s="12"/>
      <c r="E73" s="162"/>
      <c r="I73" s="182"/>
    </row>
    <row r="74" spans="1:11" ht="18" customHeight="1">
      <c r="A74" s="198" t="s">
        <v>101</v>
      </c>
      <c r="E74" s="162"/>
      <c r="G74" s="179">
        <f>+G56+G42+G72</f>
        <v>-17355026</v>
      </c>
      <c r="I74" s="199">
        <f>+I56+I42+I72</f>
        <v>39118779</v>
      </c>
      <c r="J74" s="196"/>
    </row>
    <row r="75" spans="1:11" ht="2.1" customHeight="1">
      <c r="A75" s="194"/>
      <c r="E75" s="162"/>
      <c r="I75" s="182"/>
      <c r="J75" s="196"/>
    </row>
    <row r="76" spans="1:11" ht="14.25" customHeight="1">
      <c r="A76" s="198" t="s">
        <v>102</v>
      </c>
      <c r="E76" s="162"/>
      <c r="G76" s="200">
        <f>+I78</f>
        <v>46467251</v>
      </c>
      <c r="I76" s="167">
        <v>7348472</v>
      </c>
      <c r="J76" s="196"/>
    </row>
    <row r="77" spans="1:11" ht="2.1" customHeight="1">
      <c r="A77" s="194"/>
      <c r="E77" s="162"/>
      <c r="I77" s="182"/>
      <c r="J77" s="196"/>
    </row>
    <row r="78" spans="1:11" ht="15.95" customHeight="1" thickBot="1">
      <c r="A78" s="66" t="s">
        <v>103</v>
      </c>
      <c r="E78" s="162"/>
      <c r="G78" s="201">
        <f>+G76+G74</f>
        <v>29112225</v>
      </c>
      <c r="I78" s="202">
        <f>+I76+I74</f>
        <v>46467251</v>
      </c>
      <c r="J78" s="203"/>
      <c r="K78" s="203"/>
    </row>
    <row r="79" spans="1:11" ht="3" customHeight="1" thickTop="1">
      <c r="A79" s="1"/>
      <c r="E79" s="162"/>
      <c r="I79" s="99"/>
    </row>
    <row r="80" spans="1:11" ht="14.25" customHeight="1">
      <c r="A80" s="99" t="s">
        <v>39</v>
      </c>
    </row>
    <row r="81" spans="1:11" ht="14.25" customHeight="1">
      <c r="A81" s="204"/>
    </row>
    <row r="82" spans="1:11" ht="14.25" customHeight="1">
      <c r="A82" s="204"/>
    </row>
    <row r="83" spans="1:11" ht="14.25" customHeight="1">
      <c r="A83" s="205" t="s">
        <v>40</v>
      </c>
      <c r="B83" s="5"/>
      <c r="C83" s="5"/>
      <c r="D83" s="5"/>
      <c r="E83" s="5"/>
      <c r="F83" s="5"/>
      <c r="G83" s="5"/>
      <c r="H83" s="5"/>
      <c r="I83" s="206" t="s">
        <v>41</v>
      </c>
    </row>
    <row r="84" spans="1:11" ht="14.25" customHeight="1">
      <c r="A84" s="262"/>
      <c r="B84" s="262"/>
      <c r="C84" s="262"/>
      <c r="D84" s="262"/>
      <c r="E84" s="262"/>
      <c r="F84" s="262"/>
      <c r="G84" s="262"/>
      <c r="H84" s="262"/>
      <c r="I84" s="262"/>
    </row>
    <row r="85" spans="1:11" ht="14.25" customHeight="1">
      <c r="A85" s="262"/>
      <c r="B85" s="262"/>
      <c r="C85" s="262"/>
      <c r="D85" s="262"/>
      <c r="E85" s="262"/>
      <c r="F85" s="262"/>
      <c r="G85" s="262"/>
      <c r="H85" s="262"/>
      <c r="I85" s="262"/>
    </row>
    <row r="86" spans="1:11" ht="14.25" customHeight="1">
      <c r="A86" s="263" t="s">
        <v>104</v>
      </c>
      <c r="B86" s="263"/>
      <c r="C86" s="263"/>
      <c r="D86" s="263"/>
      <c r="E86" s="263"/>
      <c r="F86" s="263"/>
      <c r="G86" s="263"/>
      <c r="H86" s="263"/>
      <c r="I86" s="263"/>
    </row>
    <row r="87" spans="1:11" ht="14.25" customHeight="1">
      <c r="A87" s="99"/>
      <c r="B87" s="99"/>
      <c r="C87" s="99"/>
      <c r="D87" s="99"/>
      <c r="E87" s="99"/>
      <c r="F87" s="99"/>
      <c r="G87" s="12"/>
      <c r="H87" s="99"/>
      <c r="I87" s="99"/>
      <c r="J87" s="99"/>
      <c r="K87" s="106"/>
    </row>
    <row r="88" spans="1:11" ht="14.25" customHeight="1">
      <c r="A88" s="264" t="s">
        <v>105</v>
      </c>
      <c r="B88" s="264"/>
      <c r="C88" s="264"/>
      <c r="D88" s="264"/>
      <c r="E88" s="264"/>
      <c r="F88" s="264"/>
      <c r="G88" s="264"/>
      <c r="H88" s="264"/>
      <c r="I88" s="264"/>
      <c r="J88" s="99"/>
    </row>
    <row r="89" spans="1:11" ht="14.25" customHeight="1">
      <c r="A89" s="207"/>
      <c r="B89" s="207"/>
      <c r="C89" s="207"/>
      <c r="D89" s="207"/>
      <c r="E89" s="207"/>
      <c r="F89" s="207"/>
      <c r="G89" s="207"/>
      <c r="H89" s="207"/>
      <c r="I89" s="107"/>
      <c r="J89" s="99"/>
    </row>
    <row r="90" spans="1:11" ht="14.25" customHeight="1">
      <c r="A90" s="208"/>
      <c r="B90" s="208"/>
      <c r="C90" s="208"/>
      <c r="D90" s="208"/>
      <c r="E90" s="208"/>
      <c r="F90" s="208"/>
      <c r="G90" s="208"/>
      <c r="H90" s="208"/>
      <c r="I90" s="209"/>
      <c r="J90" s="99"/>
    </row>
    <row r="91" spans="1:11" ht="14.25" customHeight="1">
      <c r="A91" s="210" t="s">
        <v>106</v>
      </c>
      <c r="B91" s="207"/>
      <c r="C91" s="207"/>
      <c r="D91" s="207"/>
      <c r="E91" s="211"/>
      <c r="F91" s="207"/>
      <c r="G91" s="207"/>
      <c r="H91" s="207"/>
      <c r="I91" s="107"/>
      <c r="J91" s="99"/>
    </row>
    <row r="92" spans="1:11" ht="14.25" customHeight="1">
      <c r="A92" s="212" t="s">
        <v>107</v>
      </c>
      <c r="B92" s="207"/>
      <c r="C92" s="207"/>
      <c r="D92" s="213">
        <f>+[103]Notes!L398</f>
        <v>3933594</v>
      </c>
      <c r="E92" s="214"/>
      <c r="F92" s="207"/>
      <c r="G92" s="157"/>
      <c r="H92" s="213"/>
      <c r="I92" s="207"/>
      <c r="J92" s="99"/>
    </row>
    <row r="93" spans="1:11" ht="14.25" customHeight="1">
      <c r="A93" s="207"/>
      <c r="B93" s="207"/>
      <c r="C93" s="207"/>
      <c r="D93" s="213"/>
      <c r="E93" s="214"/>
      <c r="F93" s="207"/>
      <c r="G93" s="157"/>
      <c r="H93" s="213"/>
      <c r="I93" s="207"/>
      <c r="J93" s="99"/>
    </row>
    <row r="94" spans="1:11" ht="14.25" customHeight="1">
      <c r="A94" s="207" t="s">
        <v>108</v>
      </c>
      <c r="B94" s="207"/>
      <c r="C94" s="207"/>
      <c r="D94" s="213">
        <f>+D101-D92-D98-D93-D96</f>
        <v>719321</v>
      </c>
      <c r="E94" s="214"/>
      <c r="F94" s="207" t="s">
        <v>109</v>
      </c>
      <c r="G94" s="157"/>
      <c r="H94" s="213" t="e">
        <f>+[104]NOTES!J1099</f>
        <v>#REF!</v>
      </c>
      <c r="I94" s="213">
        <f>+'[103]PL '!H58</f>
        <v>0</v>
      </c>
      <c r="J94" s="99"/>
    </row>
    <row r="95" spans="1:11" ht="14.25" customHeight="1">
      <c r="A95" s="207"/>
      <c r="B95" s="207"/>
      <c r="C95" s="207"/>
      <c r="D95" s="213"/>
      <c r="E95" s="214"/>
      <c r="F95" s="207"/>
      <c r="G95" s="157"/>
      <c r="H95" s="213"/>
      <c r="I95" s="207"/>
      <c r="J95" s="99"/>
    </row>
    <row r="96" spans="1:11" ht="14.25" customHeight="1">
      <c r="A96" s="207"/>
      <c r="B96" s="207"/>
      <c r="C96" s="207"/>
      <c r="D96" s="213"/>
      <c r="E96" s="214"/>
      <c r="F96" s="207"/>
      <c r="G96" s="157"/>
      <c r="H96" s="207"/>
      <c r="I96" s="207"/>
      <c r="J96" s="99"/>
    </row>
    <row r="97" spans="1:10" ht="14.25" customHeight="1">
      <c r="A97" s="207"/>
      <c r="B97" s="207"/>
      <c r="C97" s="207"/>
      <c r="D97" s="207"/>
      <c r="E97" s="214"/>
      <c r="F97" s="210" t="s">
        <v>106</v>
      </c>
      <c r="G97" s="157"/>
      <c r="H97" s="207"/>
      <c r="I97" s="207"/>
      <c r="J97" s="99"/>
    </row>
    <row r="98" spans="1:10" s="216" customFormat="1" ht="14.25" customHeight="1">
      <c r="A98" s="207"/>
      <c r="B98" s="207"/>
      <c r="C98" s="207"/>
      <c r="D98" s="215"/>
      <c r="F98" s="212" t="s">
        <v>110</v>
      </c>
      <c r="H98" s="213">
        <f>+[104]NOTES!J685</f>
        <v>0</v>
      </c>
      <c r="I98" s="213">
        <f>+[103]Notes!L406</f>
        <v>4652915</v>
      </c>
      <c r="J98" s="99"/>
    </row>
    <row r="99" spans="1:10" ht="14.25" customHeight="1">
      <c r="A99" s="207"/>
      <c r="B99" s="207"/>
      <c r="C99" s="207"/>
      <c r="D99" s="215"/>
      <c r="E99" s="207"/>
      <c r="F99" s="207"/>
      <c r="G99" s="207"/>
      <c r="H99" s="213"/>
      <c r="I99" s="107"/>
      <c r="J99" s="99"/>
    </row>
    <row r="100" spans="1:10" ht="14.25" customHeight="1">
      <c r="A100" s="207"/>
      <c r="B100" s="213"/>
      <c r="C100" s="213"/>
      <c r="D100" s="215"/>
      <c r="E100" s="207"/>
      <c r="F100" s="207"/>
      <c r="G100" s="207"/>
      <c r="H100" s="207"/>
      <c r="I100" s="107"/>
      <c r="J100" s="99"/>
    </row>
    <row r="101" spans="1:10" ht="14.25" customHeight="1" thickBot="1">
      <c r="A101" s="207"/>
      <c r="B101" s="207"/>
      <c r="C101" s="207"/>
      <c r="D101" s="217">
        <f>+I101</f>
        <v>4652915</v>
      </c>
      <c r="E101" s="207"/>
      <c r="F101" s="207"/>
      <c r="G101" s="207"/>
      <c r="H101" s="213" t="e">
        <f>SUM(H92:H100)</f>
        <v>#REF!</v>
      </c>
      <c r="I101" s="218">
        <f>SUM(I92:I98)</f>
        <v>4652915</v>
      </c>
      <c r="J101" s="99"/>
    </row>
    <row r="102" spans="1:10" ht="14.25" customHeight="1" thickTop="1">
      <c r="A102" s="107"/>
      <c r="B102" s="107"/>
      <c r="C102" s="107"/>
      <c r="D102" s="107"/>
      <c r="E102" s="107"/>
      <c r="F102" s="107"/>
      <c r="G102" s="219"/>
      <c r="H102" s="107"/>
      <c r="I102" s="107"/>
      <c r="J102" s="99"/>
    </row>
    <row r="103" spans="1:10" ht="14.25" customHeight="1">
      <c r="A103" s="107"/>
      <c r="B103" s="107"/>
      <c r="C103" s="107"/>
      <c r="D103" s="107"/>
      <c r="E103" s="107"/>
      <c r="F103" s="107"/>
      <c r="G103" s="219"/>
      <c r="H103" s="107"/>
      <c r="I103" s="107"/>
      <c r="J103" s="99"/>
    </row>
    <row r="104" spans="1:10" ht="14.25" customHeight="1">
      <c r="A104" s="264" t="s">
        <v>111</v>
      </c>
      <c r="B104" s="264"/>
      <c r="C104" s="264"/>
      <c r="D104" s="264"/>
      <c r="E104" s="264"/>
      <c r="F104" s="264"/>
      <c r="G104" s="264"/>
      <c r="H104" s="264"/>
      <c r="I104" s="264"/>
      <c r="J104" s="99"/>
    </row>
    <row r="105" spans="1:10" ht="14.25" customHeight="1">
      <c r="A105" s="207"/>
      <c r="B105" s="207"/>
      <c r="C105" s="207"/>
      <c r="D105" s="207"/>
      <c r="E105" s="207"/>
      <c r="F105" s="207"/>
      <c r="G105" s="207"/>
      <c r="H105" s="207"/>
      <c r="I105" s="107"/>
      <c r="J105" s="99"/>
    </row>
    <row r="106" spans="1:10" ht="14.25" customHeight="1">
      <c r="A106" s="208"/>
      <c r="B106" s="208"/>
      <c r="C106" s="208"/>
      <c r="D106" s="208"/>
      <c r="E106" s="208"/>
      <c r="F106" s="208"/>
      <c r="G106" s="208"/>
      <c r="H106" s="208"/>
      <c r="I106" s="209"/>
      <c r="J106" s="99"/>
    </row>
    <row r="107" spans="1:10" ht="14.25" customHeight="1">
      <c r="A107" s="210"/>
      <c r="B107" s="207"/>
      <c r="C107" s="207"/>
      <c r="D107" s="207"/>
      <c r="E107" s="211"/>
      <c r="F107" s="207"/>
      <c r="G107" s="207"/>
      <c r="H107" s="207"/>
      <c r="I107" s="107"/>
      <c r="J107" s="99"/>
    </row>
    <row r="108" spans="1:10" ht="14.25" customHeight="1">
      <c r="A108" s="212" t="s">
        <v>112</v>
      </c>
      <c r="B108" s="207"/>
      <c r="C108" s="207"/>
      <c r="D108" s="213">
        <f>+[103]BS!M10</f>
        <v>3655140</v>
      </c>
      <c r="E108" s="214"/>
      <c r="F108" s="207"/>
      <c r="G108" s="157"/>
      <c r="H108" s="213"/>
      <c r="I108" s="207"/>
      <c r="J108" s="99"/>
    </row>
    <row r="109" spans="1:10" ht="14.25" customHeight="1">
      <c r="A109" s="207"/>
      <c r="B109" s="207"/>
      <c r="C109" s="207"/>
      <c r="D109" s="213"/>
      <c r="E109" s="214"/>
      <c r="F109" s="207"/>
      <c r="G109" s="157"/>
      <c r="H109" s="213"/>
      <c r="I109" s="207"/>
      <c r="J109" s="99"/>
    </row>
    <row r="110" spans="1:10" ht="14.25" customHeight="1">
      <c r="A110" s="207" t="s">
        <v>108</v>
      </c>
      <c r="B110" s="207"/>
      <c r="C110" s="207"/>
      <c r="D110" s="213">
        <f>+D117-D108-D114-D109-D112</f>
        <v>0</v>
      </c>
      <c r="E110" s="214"/>
      <c r="F110" s="207" t="s">
        <v>113</v>
      </c>
      <c r="G110" s="157"/>
      <c r="H110" s="213" t="e">
        <f>+[104]NOTES!J1115</f>
        <v>#REF!</v>
      </c>
      <c r="I110" s="213">
        <f>+'[103]PL '!H30</f>
        <v>571968</v>
      </c>
      <c r="J110" s="99"/>
    </row>
    <row r="111" spans="1:10" ht="14.25" customHeight="1">
      <c r="A111" s="207"/>
      <c r="B111" s="207"/>
      <c r="C111" s="207"/>
      <c r="D111" s="213"/>
      <c r="E111" s="214"/>
      <c r="F111" s="207"/>
      <c r="G111" s="157"/>
      <c r="H111" s="213"/>
      <c r="I111" s="207"/>
      <c r="J111" s="99"/>
    </row>
    <row r="112" spans="1:10" ht="14.25" customHeight="1">
      <c r="A112" s="207" t="s">
        <v>114</v>
      </c>
      <c r="B112" s="207">
        <v>0</v>
      </c>
      <c r="C112" s="207"/>
      <c r="D112" s="213">
        <f>+'[103]FAS -'!I40</f>
        <v>616010</v>
      </c>
      <c r="E112" s="214"/>
      <c r="F112" s="207"/>
      <c r="G112" s="157"/>
      <c r="H112" s="207"/>
      <c r="I112" s="207"/>
      <c r="J112" s="99"/>
    </row>
    <row r="113" spans="1:10" ht="14.25" customHeight="1">
      <c r="A113" s="207"/>
      <c r="B113" s="207"/>
      <c r="C113" s="207"/>
      <c r="D113" s="207"/>
      <c r="E113" s="214"/>
      <c r="F113" s="210"/>
      <c r="G113" s="157"/>
      <c r="H113" s="207"/>
      <c r="I113" s="207"/>
      <c r="J113" s="99"/>
    </row>
    <row r="114" spans="1:10" s="216" customFormat="1" ht="14.25" customHeight="1">
      <c r="A114" s="207"/>
      <c r="B114" s="207"/>
      <c r="C114" s="207"/>
      <c r="D114" s="215"/>
      <c r="F114" s="212" t="s">
        <v>115</v>
      </c>
      <c r="H114" s="213" t="e">
        <f>+[104]NOTES!J701</f>
        <v>#REF!</v>
      </c>
      <c r="I114" s="213">
        <f>+[103]BS!K10</f>
        <v>3699182</v>
      </c>
      <c r="J114" s="99"/>
    </row>
    <row r="115" spans="1:10" ht="14.25" customHeight="1">
      <c r="A115" s="207"/>
      <c r="B115" s="207"/>
      <c r="C115" s="207"/>
      <c r="D115" s="215"/>
      <c r="E115" s="207"/>
      <c r="F115" s="207"/>
      <c r="G115" s="207"/>
      <c r="H115" s="213"/>
      <c r="I115" s="107"/>
      <c r="J115" s="99"/>
    </row>
    <row r="116" spans="1:10" ht="14.25" customHeight="1">
      <c r="A116" s="207"/>
      <c r="B116" s="213"/>
      <c r="C116" s="213"/>
      <c r="D116" s="215"/>
      <c r="E116" s="207"/>
      <c r="F116" s="207"/>
      <c r="G116" s="207"/>
      <c r="H116" s="207"/>
      <c r="I116" s="107"/>
      <c r="J116" s="99"/>
    </row>
    <row r="117" spans="1:10" ht="14.25" customHeight="1" thickBot="1">
      <c r="A117" s="207"/>
      <c r="B117" s="207"/>
      <c r="C117" s="207"/>
      <c r="D117" s="217">
        <f>+I117</f>
        <v>4271150</v>
      </c>
      <c r="E117" s="207"/>
      <c r="F117" s="207"/>
      <c r="G117" s="207"/>
      <c r="H117" s="213" t="e">
        <f>SUM(H108:H116)</f>
        <v>#REF!</v>
      </c>
      <c r="I117" s="218">
        <f>SUM(I108:I114)</f>
        <v>4271150</v>
      </c>
      <c r="J117" s="99"/>
    </row>
    <row r="118" spans="1:10" ht="14.25" customHeight="1" thickTop="1">
      <c r="A118" s="99"/>
      <c r="B118" s="99"/>
      <c r="C118" s="99"/>
      <c r="D118" s="99"/>
      <c r="E118" s="99"/>
      <c r="F118" s="99"/>
      <c r="G118" s="12"/>
      <c r="H118" s="99"/>
      <c r="I118" s="99"/>
      <c r="J118" s="99"/>
    </row>
    <row r="119" spans="1:10" ht="14.25" customHeight="1">
      <c r="A119" s="99"/>
      <c r="B119" s="99"/>
      <c r="C119" s="99"/>
      <c r="D119" s="99"/>
      <c r="E119" s="99"/>
      <c r="F119" s="99"/>
      <c r="G119" s="12"/>
      <c r="H119" s="99"/>
      <c r="I119" s="99"/>
      <c r="J119" s="99"/>
    </row>
    <row r="120" spans="1:10" ht="14.25" customHeight="1">
      <c r="A120" s="99"/>
      <c r="B120" s="99"/>
      <c r="C120" s="99"/>
      <c r="D120" s="99"/>
      <c r="E120" s="99"/>
      <c r="F120" s="99"/>
      <c r="G120" s="12"/>
      <c r="H120" s="99"/>
      <c r="I120" s="99"/>
      <c r="J120" s="99"/>
    </row>
    <row r="121" spans="1:10" ht="14.25" customHeight="1">
      <c r="A121" s="99"/>
      <c r="B121" s="99"/>
      <c r="C121" s="99"/>
      <c r="D121" s="99"/>
      <c r="E121" s="99"/>
      <c r="F121" s="99"/>
      <c r="G121" s="12"/>
      <c r="H121" s="99"/>
      <c r="I121" s="99"/>
      <c r="J121" s="99"/>
    </row>
    <row r="122" spans="1:10" ht="14.25" customHeight="1">
      <c r="A122" s="99"/>
      <c r="B122" s="99"/>
      <c r="C122" s="99"/>
      <c r="D122" s="99"/>
      <c r="E122" s="99"/>
      <c r="F122" s="99"/>
      <c r="G122" s="12"/>
      <c r="H122" s="99"/>
      <c r="I122" s="99"/>
      <c r="J122" s="99"/>
    </row>
    <row r="123" spans="1:10" ht="14.25" customHeight="1">
      <c r="A123" s="99"/>
      <c r="B123" s="99"/>
      <c r="C123" s="99"/>
      <c r="D123" s="99"/>
      <c r="E123" s="99"/>
      <c r="F123" s="99"/>
      <c r="G123" s="12"/>
      <c r="H123" s="99"/>
      <c r="I123" s="99"/>
      <c r="J123" s="99"/>
    </row>
    <row r="124" spans="1:10" ht="14.25" customHeight="1">
      <c r="A124" s="99"/>
      <c r="B124" s="99"/>
      <c r="C124" s="99"/>
      <c r="D124" s="99"/>
      <c r="E124" s="99"/>
      <c r="F124" s="99"/>
      <c r="G124" s="12"/>
      <c r="H124" s="99"/>
      <c r="I124" s="99"/>
      <c r="J124" s="99"/>
    </row>
    <row r="125" spans="1:10" ht="14.25" customHeight="1">
      <c r="A125" s="99"/>
      <c r="B125" s="99"/>
      <c r="C125" s="99"/>
      <c r="D125" s="99"/>
      <c r="E125" s="99"/>
      <c r="F125" s="99"/>
      <c r="G125" s="12"/>
      <c r="H125" s="99"/>
      <c r="I125" s="99"/>
      <c r="J125" s="99"/>
    </row>
    <row r="126" spans="1:10" ht="14.25" customHeight="1">
      <c r="A126" s="99"/>
      <c r="B126" s="99"/>
      <c r="C126" s="99"/>
      <c r="D126" s="99"/>
      <c r="E126" s="99"/>
      <c r="F126" s="99"/>
      <c r="G126" s="12"/>
      <c r="H126" s="99"/>
      <c r="I126" s="99"/>
      <c r="J126" s="99"/>
    </row>
    <row r="127" spans="1:10" ht="14.25" customHeight="1">
      <c r="A127" s="99"/>
      <c r="B127" s="99"/>
      <c r="C127" s="99"/>
      <c r="D127" s="99"/>
      <c r="E127" s="99"/>
      <c r="F127" s="99"/>
      <c r="G127" s="12"/>
      <c r="H127" s="99"/>
      <c r="I127" s="99"/>
      <c r="J127" s="99"/>
    </row>
    <row r="128" spans="1:10" ht="14.25" customHeight="1">
      <c r="A128" s="99"/>
      <c r="B128" s="99"/>
      <c r="C128" s="99"/>
      <c r="D128" s="99"/>
      <c r="E128" s="99"/>
      <c r="F128" s="99"/>
      <c r="G128" s="12"/>
      <c r="H128" s="99"/>
      <c r="I128" s="99"/>
      <c r="J128" s="99"/>
    </row>
    <row r="129" spans="1:10" ht="14.25" customHeight="1">
      <c r="A129" s="99"/>
      <c r="B129" s="99"/>
      <c r="C129" s="99"/>
      <c r="D129" s="99"/>
      <c r="E129" s="99"/>
      <c r="F129" s="99"/>
      <c r="G129" s="12"/>
      <c r="H129" s="99"/>
      <c r="I129" s="99"/>
      <c r="J129" s="99"/>
    </row>
    <row r="130" spans="1:10" ht="14.25" customHeight="1">
      <c r="A130" s="99"/>
      <c r="B130" s="99"/>
      <c r="C130" s="99"/>
      <c r="D130" s="99"/>
      <c r="E130" s="99"/>
      <c r="F130" s="99"/>
      <c r="G130" s="12"/>
      <c r="H130" s="99"/>
      <c r="I130" s="99"/>
      <c r="J130" s="99"/>
    </row>
    <row r="131" spans="1:10" ht="14.25" customHeight="1">
      <c r="A131" s="99"/>
      <c r="B131" s="99"/>
      <c r="C131" s="99"/>
      <c r="D131" s="99"/>
      <c r="E131" s="99"/>
      <c r="F131" s="99"/>
      <c r="G131" s="12"/>
      <c r="H131" s="99"/>
      <c r="I131" s="99"/>
      <c r="J131" s="99"/>
    </row>
  </sheetData>
  <mergeCells count="5">
    <mergeCell ref="A84:I84"/>
    <mergeCell ref="A85:I85"/>
    <mergeCell ref="A86:I86"/>
    <mergeCell ref="A88:I88"/>
    <mergeCell ref="A104:I104"/>
  </mergeCells>
  <pageMargins left="1" right="0.3" top="0.75" bottom="0.5" header="0.5" footer="0.5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Q48"/>
  <sheetViews>
    <sheetView showGridLines="0" tabSelected="1" view="pageBreakPreview" topLeftCell="A19" zoomScaleSheetLayoutView="100" workbookViewId="0">
      <selection activeCell="Q11" sqref="Q11"/>
    </sheetView>
  </sheetViews>
  <sheetFormatPr defaultColWidth="9.28515625" defaultRowHeight="14.25" customHeight="1"/>
  <cols>
    <col min="1" max="2" width="9.28515625" style="259"/>
    <col min="3" max="3" width="9.28515625" style="259" customWidth="1"/>
    <col min="4" max="4" width="9.7109375" style="259" customWidth="1"/>
    <col min="5" max="5" width="4.7109375" style="259" hidden="1" customWidth="1"/>
    <col min="6" max="6" width="12" style="259" customWidth="1"/>
    <col min="7" max="7" width="0.5703125" style="259" customWidth="1"/>
    <col min="8" max="8" width="12.7109375" style="259" customWidth="1"/>
    <col min="9" max="9" width="0.5703125" style="259" customWidth="1"/>
    <col min="10" max="10" width="13.7109375" style="259" customWidth="1"/>
    <col min="11" max="11" width="0.5703125" style="259" customWidth="1"/>
    <col min="12" max="12" width="13.7109375" style="259" customWidth="1"/>
    <col min="13" max="13" width="0.5703125" style="259" customWidth="1"/>
    <col min="14" max="14" width="13.7109375" style="259" customWidth="1"/>
    <col min="15" max="15" width="12.7109375" style="259" bestFit="1" customWidth="1"/>
    <col min="16" max="16" width="9.28515625" style="259"/>
    <col min="17" max="17" width="10.7109375" style="259" bestFit="1" customWidth="1"/>
    <col min="18" max="18" width="9.28515625" style="259"/>
    <col min="19" max="19" width="9.7109375" style="259" bestFit="1" customWidth="1"/>
    <col min="20" max="20" width="9.28515625" style="259"/>
    <col min="21" max="21" width="10.28515625" style="259" bestFit="1" customWidth="1"/>
    <col min="22" max="16384" width="9.28515625" style="259"/>
  </cols>
  <sheetData>
    <row r="1" spans="1:14" s="222" customFormat="1" ht="15.95" customHeight="1">
      <c r="A1" s="220" t="str">
        <f>+[103]CF!A1:I1</f>
        <v>BACKERS &amp; PARTNERS (PVT.) LIMITED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</row>
    <row r="2" spans="1:14" s="222" customFormat="1" ht="15.95" customHeight="1">
      <c r="A2" s="223" t="str">
        <f>+[103]CF!A2:I2</f>
        <v>(Formerly A.N. EQUITIES (PVT.) LIMITED)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</row>
    <row r="3" spans="1:14" s="222" customFormat="1" ht="15.95" customHeight="1">
      <c r="A3" s="220" t="s">
        <v>116</v>
      </c>
      <c r="B3" s="221"/>
      <c r="C3" s="221"/>
      <c r="D3" s="221"/>
      <c r="E3" s="221"/>
      <c r="G3" s="221"/>
      <c r="H3" s="221"/>
      <c r="I3" s="221"/>
      <c r="J3" s="221"/>
      <c r="K3" s="221"/>
      <c r="L3" s="221"/>
      <c r="M3" s="221"/>
      <c r="N3" s="221"/>
    </row>
    <row r="4" spans="1:14" s="222" customFormat="1" ht="15.95" customHeight="1">
      <c r="A4" s="220" t="str">
        <f>+[103]CF!A4</f>
        <v>FOR THE PERIOD ENDED MARCH 31, 2018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</row>
    <row r="5" spans="1:14" s="222" customFormat="1" ht="20.100000000000001" customHeight="1">
      <c r="A5" s="224"/>
      <c r="B5" s="225"/>
      <c r="C5" s="225"/>
      <c r="D5" s="225"/>
      <c r="E5" s="225"/>
      <c r="F5" s="226"/>
      <c r="G5" s="226"/>
      <c r="H5" s="226"/>
      <c r="I5" s="226"/>
      <c r="J5" s="226"/>
      <c r="K5" s="226"/>
      <c r="L5" s="226"/>
      <c r="M5" s="226"/>
      <c r="N5" s="226"/>
    </row>
    <row r="6" spans="1:14" s="222" customFormat="1" ht="30" customHeight="1">
      <c r="F6" s="265" t="s">
        <v>117</v>
      </c>
      <c r="G6" s="227"/>
      <c r="H6" s="265" t="s">
        <v>118</v>
      </c>
      <c r="I6" s="227"/>
      <c r="J6" s="265" t="s">
        <v>119</v>
      </c>
      <c r="K6" s="227"/>
      <c r="L6" s="265" t="s">
        <v>120</v>
      </c>
      <c r="M6" s="227">
        <v>1</v>
      </c>
      <c r="N6" s="268" t="s">
        <v>121</v>
      </c>
    </row>
    <row r="7" spans="1:14" s="222" customFormat="1" ht="30" customHeight="1">
      <c r="F7" s="266"/>
      <c r="G7" s="227"/>
      <c r="H7" s="266"/>
      <c r="I7" s="227"/>
      <c r="J7" s="266"/>
      <c r="K7" s="227"/>
      <c r="L7" s="266"/>
      <c r="M7" s="227"/>
      <c r="N7" s="269"/>
    </row>
    <row r="8" spans="1:14" s="222" customFormat="1" ht="30" customHeight="1">
      <c r="C8" s="228"/>
      <c r="D8" s="228"/>
      <c r="E8" s="228"/>
      <c r="F8" s="267"/>
      <c r="G8" s="227"/>
      <c r="H8" s="267"/>
      <c r="I8" s="227"/>
      <c r="J8" s="267"/>
      <c r="K8" s="227"/>
      <c r="L8" s="267"/>
      <c r="M8" s="227"/>
      <c r="N8" s="270"/>
    </row>
    <row r="9" spans="1:14" s="222" customFormat="1" ht="3.95" customHeight="1">
      <c r="C9" s="228"/>
      <c r="D9" s="228"/>
      <c r="E9" s="228"/>
      <c r="F9" s="227"/>
      <c r="G9" s="227"/>
      <c r="H9" s="227"/>
      <c r="I9" s="227"/>
      <c r="J9" s="227"/>
      <c r="K9" s="227"/>
      <c r="L9" s="227"/>
      <c r="M9" s="227"/>
      <c r="N9" s="229"/>
    </row>
    <row r="10" spans="1:14" s="222" customFormat="1" ht="14.25" customHeight="1">
      <c r="C10" s="228"/>
      <c r="D10" s="228"/>
      <c r="E10" s="228"/>
      <c r="F10" s="271" t="s">
        <v>122</v>
      </c>
      <c r="G10" s="271"/>
      <c r="H10" s="271"/>
      <c r="I10" s="271"/>
      <c r="J10" s="271"/>
      <c r="K10" s="271"/>
      <c r="L10" s="269"/>
      <c r="M10" s="269"/>
      <c r="N10" s="269"/>
    </row>
    <row r="11" spans="1:14" s="222" customFormat="1" ht="14.25" customHeight="1">
      <c r="A11" s="230"/>
      <c r="C11" s="231"/>
      <c r="D11" s="231"/>
      <c r="E11" s="231"/>
    </row>
    <row r="12" spans="1:14" s="222" customFormat="1" ht="14.25" customHeight="1">
      <c r="A12" s="232" t="s">
        <v>123</v>
      </c>
      <c r="C12" s="231"/>
      <c r="D12" s="231"/>
      <c r="E12" s="231"/>
      <c r="F12" s="233">
        <v>51000000</v>
      </c>
      <c r="G12" s="233"/>
      <c r="H12" s="233"/>
      <c r="I12" s="233"/>
      <c r="J12" s="38">
        <v>2039044</v>
      </c>
      <c r="K12" s="233"/>
      <c r="L12" s="38">
        <v>-40425</v>
      </c>
      <c r="M12" s="233"/>
      <c r="N12" s="233">
        <f>SUM(F12:L12)</f>
        <v>52998619</v>
      </c>
    </row>
    <row r="13" spans="1:14" s="222" customFormat="1" ht="5.0999999999999996" customHeight="1">
      <c r="A13" s="232"/>
      <c r="C13" s="231"/>
      <c r="D13" s="231"/>
      <c r="E13" s="231"/>
      <c r="F13" s="234"/>
      <c r="G13" s="234"/>
      <c r="H13" s="234"/>
      <c r="I13" s="234"/>
      <c r="J13" s="235"/>
      <c r="K13" s="234"/>
      <c r="L13" s="234"/>
      <c r="M13" s="234"/>
      <c r="N13" s="234"/>
    </row>
    <row r="14" spans="1:14" s="222" customFormat="1" ht="14.25" customHeight="1">
      <c r="A14" s="68" t="s">
        <v>124</v>
      </c>
      <c r="C14" s="231"/>
      <c r="D14" s="231"/>
      <c r="E14" s="231"/>
      <c r="F14" s="233"/>
      <c r="G14" s="233"/>
      <c r="H14" s="233"/>
      <c r="I14" s="233"/>
      <c r="J14" s="233"/>
      <c r="K14" s="233"/>
      <c r="L14" s="236"/>
      <c r="M14" s="236"/>
      <c r="N14" s="233"/>
    </row>
    <row r="15" spans="1:14" s="222" customFormat="1" ht="14.25" customHeight="1">
      <c r="A15" s="17" t="s">
        <v>125</v>
      </c>
      <c r="C15" s="231"/>
      <c r="D15" s="231"/>
      <c r="E15" s="231"/>
      <c r="F15" s="233"/>
      <c r="G15" s="233"/>
      <c r="H15" s="233"/>
      <c r="I15" s="233"/>
      <c r="J15" s="233"/>
      <c r="K15" s="233"/>
      <c r="L15" s="236"/>
      <c r="M15" s="236"/>
      <c r="N15" s="233"/>
    </row>
    <row r="16" spans="1:14" s="222" customFormat="1" ht="5.0999999999999996" customHeight="1">
      <c r="A16" s="237"/>
      <c r="C16" s="231"/>
      <c r="D16" s="231"/>
      <c r="E16" s="231"/>
      <c r="F16" s="233"/>
      <c r="G16" s="233"/>
      <c r="H16" s="233"/>
      <c r="I16" s="233"/>
      <c r="J16" s="233"/>
      <c r="K16" s="233"/>
      <c r="L16" s="236"/>
      <c r="M16" s="236"/>
      <c r="N16" s="233"/>
    </row>
    <row r="17" spans="1:17" s="222" customFormat="1" ht="4.9000000000000004" customHeight="1">
      <c r="C17" s="231"/>
      <c r="D17" s="231"/>
      <c r="E17" s="231"/>
      <c r="F17" s="233"/>
      <c r="G17" s="233"/>
      <c r="H17" s="233"/>
      <c r="I17" s="233"/>
      <c r="J17" s="233"/>
      <c r="K17" s="233"/>
      <c r="L17" s="236"/>
      <c r="M17" s="236"/>
      <c r="N17" s="233"/>
    </row>
    <row r="18" spans="1:17" s="222" customFormat="1" ht="14.25" customHeight="1">
      <c r="A18" s="17" t="s">
        <v>126</v>
      </c>
      <c r="C18" s="231"/>
      <c r="D18" s="231"/>
      <c r="E18" s="231"/>
      <c r="F18" s="238">
        <v>0</v>
      </c>
      <c r="G18" s="236"/>
      <c r="H18" s="238">
        <v>0</v>
      </c>
      <c r="I18" s="236"/>
      <c r="J18" s="238">
        <v>0</v>
      </c>
      <c r="K18" s="233"/>
      <c r="L18" s="239">
        <f>+'[103]PL '!J60</f>
        <v>8828843</v>
      </c>
      <c r="M18" s="236"/>
      <c r="N18" s="240">
        <f>SUM(F18:L18)</f>
        <v>8828843</v>
      </c>
    </row>
    <row r="19" spans="1:17" s="222" customFormat="1" ht="3" customHeight="1">
      <c r="A19" s="17"/>
      <c r="C19" s="231"/>
      <c r="D19" s="231"/>
      <c r="E19" s="231"/>
      <c r="F19" s="241"/>
      <c r="G19" s="242"/>
      <c r="H19" s="241"/>
      <c r="I19" s="242"/>
      <c r="J19" s="241"/>
      <c r="K19" s="233"/>
      <c r="L19" s="243"/>
      <c r="M19" s="236"/>
      <c r="N19" s="244"/>
    </row>
    <row r="20" spans="1:17" s="222" customFormat="1" ht="14.25" customHeight="1">
      <c r="A20" s="17" t="s">
        <v>127</v>
      </c>
      <c r="C20" s="231"/>
      <c r="D20" s="231"/>
      <c r="E20" s="231"/>
      <c r="F20" s="245">
        <v>0</v>
      </c>
      <c r="G20" s="233"/>
      <c r="H20" s="245">
        <v>0</v>
      </c>
      <c r="I20" s="233"/>
      <c r="J20" s="245">
        <v>0</v>
      </c>
      <c r="K20" s="233"/>
      <c r="L20" s="245">
        <v>0</v>
      </c>
      <c r="M20" s="236"/>
      <c r="N20" s="245">
        <f>SUM(F20:L20)</f>
        <v>0</v>
      </c>
    </row>
    <row r="21" spans="1:17" s="222" customFormat="1" ht="3" customHeight="1">
      <c r="A21" s="17"/>
      <c r="C21" s="231"/>
      <c r="D21" s="231"/>
      <c r="E21" s="231"/>
      <c r="F21" s="242"/>
      <c r="G21" s="242"/>
      <c r="H21" s="242"/>
      <c r="I21" s="242"/>
      <c r="J21" s="242"/>
      <c r="K21" s="233"/>
      <c r="L21" s="242"/>
      <c r="M21" s="236"/>
      <c r="N21" s="242"/>
    </row>
    <row r="22" spans="1:17" s="222" customFormat="1" ht="14.25" customHeight="1">
      <c r="A22" s="17"/>
      <c r="C22" s="231"/>
      <c r="D22" s="231"/>
      <c r="E22" s="231"/>
      <c r="F22" s="38">
        <f>SUM(F18:F20)</f>
        <v>0</v>
      </c>
      <c r="G22" s="233"/>
      <c r="H22" s="38">
        <f>SUM(H18:H20)</f>
        <v>0</v>
      </c>
      <c r="I22" s="233"/>
      <c r="J22" s="38">
        <f>SUM(J18:J20)</f>
        <v>0</v>
      </c>
      <c r="K22" s="233"/>
      <c r="L22" s="246">
        <f>SUM(L18:L20)</f>
        <v>8828843</v>
      </c>
      <c r="M22" s="236"/>
      <c r="N22" s="233">
        <f>SUM(N18:N20)</f>
        <v>8828843</v>
      </c>
    </row>
    <row r="23" spans="1:17" s="222" customFormat="1" ht="7.15" customHeight="1">
      <c r="C23" s="231"/>
      <c r="D23" s="231"/>
      <c r="E23" s="231"/>
      <c r="F23" s="247"/>
      <c r="G23" s="233"/>
      <c r="H23" s="247"/>
      <c r="I23" s="233"/>
      <c r="J23" s="233"/>
      <c r="K23" s="233"/>
      <c r="L23" s="248"/>
      <c r="M23" s="236"/>
      <c r="N23" s="247"/>
    </row>
    <row r="24" spans="1:17" s="222" customFormat="1" ht="3" customHeight="1">
      <c r="C24" s="231"/>
      <c r="D24" s="231"/>
      <c r="E24" s="231"/>
      <c r="F24" s="233"/>
      <c r="G24" s="233"/>
      <c r="H24" s="233"/>
      <c r="I24" s="233"/>
      <c r="J24" s="249"/>
      <c r="K24" s="233"/>
      <c r="L24" s="236"/>
      <c r="M24" s="236"/>
      <c r="N24" s="233"/>
    </row>
    <row r="25" spans="1:17" s="222" customFormat="1" ht="14.25" customHeight="1">
      <c r="A25" s="230" t="s">
        <v>128</v>
      </c>
      <c r="B25" s="232"/>
      <c r="C25" s="250"/>
      <c r="D25" s="250"/>
      <c r="E25" s="250"/>
      <c r="F25" s="234">
        <f>+F22+F12</f>
        <v>51000000</v>
      </c>
      <c r="G25" s="234"/>
      <c r="H25" s="64">
        <f>+H22+H12</f>
        <v>0</v>
      </c>
      <c r="I25" s="234"/>
      <c r="J25" s="64">
        <f>+J22+J12</f>
        <v>2039044</v>
      </c>
      <c r="K25" s="234"/>
      <c r="L25" s="234">
        <f>+L22+L12</f>
        <v>8788418</v>
      </c>
      <c r="M25" s="234"/>
      <c r="N25" s="234">
        <f>+N22+N12</f>
        <v>61827462</v>
      </c>
      <c r="O25" s="251">
        <f>+[103]BS!M57-EQ!N25</f>
        <v>0</v>
      </c>
    </row>
    <row r="26" spans="1:17" s="222" customFormat="1" ht="4.9000000000000004" customHeight="1">
      <c r="A26" s="230"/>
      <c r="B26" s="232"/>
      <c r="C26" s="250"/>
      <c r="D26" s="250"/>
      <c r="E26" s="250"/>
      <c r="F26" s="234"/>
      <c r="G26" s="234"/>
      <c r="H26" s="234"/>
      <c r="I26" s="234"/>
      <c r="J26" s="234"/>
      <c r="K26" s="234"/>
      <c r="L26" s="234"/>
      <c r="M26" s="234"/>
      <c r="N26" s="234"/>
    </row>
    <row r="27" spans="1:17" s="222" customFormat="1" ht="14.25" customHeight="1">
      <c r="A27" s="5" t="s">
        <v>124</v>
      </c>
      <c r="C27" s="231"/>
      <c r="D27" s="231"/>
      <c r="E27" s="231"/>
      <c r="F27" s="252"/>
      <c r="G27" s="252"/>
      <c r="H27" s="252"/>
      <c r="I27" s="252"/>
      <c r="J27" s="236"/>
      <c r="K27" s="236"/>
      <c r="L27" s="233"/>
      <c r="M27" s="233"/>
      <c r="N27" s="236"/>
    </row>
    <row r="28" spans="1:17" s="222" customFormat="1" ht="14.25" customHeight="1">
      <c r="A28" s="49" t="s">
        <v>129</v>
      </c>
      <c r="C28" s="231"/>
      <c r="D28" s="231"/>
      <c r="E28" s="231"/>
      <c r="F28" s="252"/>
      <c r="G28" s="252"/>
      <c r="H28" s="252"/>
      <c r="I28" s="252"/>
      <c r="J28" s="236"/>
      <c r="K28" s="236"/>
      <c r="L28" s="233"/>
      <c r="M28" s="233"/>
      <c r="N28" s="236"/>
    </row>
    <row r="29" spans="1:17" s="222" customFormat="1" ht="4.9000000000000004" customHeight="1">
      <c r="C29" s="231"/>
      <c r="D29" s="231"/>
      <c r="E29" s="231"/>
      <c r="F29" s="252"/>
      <c r="G29" s="252"/>
      <c r="H29" s="252"/>
      <c r="I29" s="252"/>
      <c r="J29" s="236"/>
      <c r="K29" s="236"/>
      <c r="L29" s="233"/>
      <c r="M29" s="233"/>
      <c r="N29" s="236"/>
    </row>
    <row r="30" spans="1:17" s="222" customFormat="1" ht="14.25" customHeight="1">
      <c r="A30" s="253" t="s">
        <v>130</v>
      </c>
      <c r="C30" s="231"/>
      <c r="D30" s="231"/>
      <c r="E30" s="231"/>
      <c r="F30" s="252"/>
      <c r="G30" s="252"/>
      <c r="H30" s="252">
        <v>30000000</v>
      </c>
      <c r="I30" s="252"/>
      <c r="J30" s="236"/>
      <c r="K30" s="236"/>
      <c r="L30" s="233"/>
      <c r="M30" s="233"/>
      <c r="N30" s="236">
        <f>SUM(F30:L30)</f>
        <v>30000000</v>
      </c>
    </row>
    <row r="31" spans="1:17" s="222" customFormat="1" ht="4.9000000000000004" customHeight="1">
      <c r="C31" s="231"/>
      <c r="D31" s="231"/>
      <c r="E31" s="231"/>
      <c r="F31" s="252"/>
      <c r="G31" s="252"/>
      <c r="H31" s="252"/>
      <c r="I31" s="252"/>
      <c r="J31" s="236"/>
      <c r="K31" s="236"/>
      <c r="L31" s="233"/>
      <c r="M31" s="233"/>
      <c r="N31" s="236"/>
    </row>
    <row r="32" spans="1:17" s="222" customFormat="1" ht="14.25" customHeight="1">
      <c r="A32" s="17" t="s">
        <v>131</v>
      </c>
      <c r="C32" s="231"/>
      <c r="D32" s="231"/>
      <c r="E32" s="231"/>
      <c r="F32" s="238">
        <v>0</v>
      </c>
      <c r="G32" s="233"/>
      <c r="H32" s="238">
        <v>0</v>
      </c>
      <c r="I32" s="233"/>
      <c r="J32" s="238">
        <v>0</v>
      </c>
      <c r="K32" s="233"/>
      <c r="L32" s="254">
        <f>+'[103]PL '!H60</f>
        <v>-19285311</v>
      </c>
      <c r="M32" s="233"/>
      <c r="N32" s="254">
        <f>SUM(F32:L32)</f>
        <v>-19285311</v>
      </c>
      <c r="O32" s="231"/>
      <c r="P32" s="231"/>
      <c r="Q32" s="231"/>
    </row>
    <row r="33" spans="1:17" s="222" customFormat="1" ht="3" customHeight="1">
      <c r="A33" s="17"/>
      <c r="C33" s="231"/>
      <c r="D33" s="231"/>
      <c r="E33" s="231"/>
      <c r="F33" s="241"/>
      <c r="G33" s="242"/>
      <c r="H33" s="241"/>
      <c r="I33" s="242"/>
      <c r="J33" s="244"/>
      <c r="K33" s="233"/>
      <c r="L33" s="244"/>
      <c r="M33" s="233"/>
      <c r="N33" s="244"/>
      <c r="O33" s="231"/>
      <c r="P33" s="231"/>
      <c r="Q33" s="231"/>
    </row>
    <row r="34" spans="1:17" s="222" customFormat="1" ht="14.25" customHeight="1">
      <c r="A34" s="17" t="s">
        <v>132</v>
      </c>
      <c r="C34" s="231"/>
      <c r="D34" s="231"/>
      <c r="E34" s="231"/>
      <c r="F34" s="241">
        <v>0</v>
      </c>
      <c r="G34" s="242"/>
      <c r="H34" s="241">
        <v>0</v>
      </c>
      <c r="I34" s="242"/>
      <c r="J34" s="241">
        <v>0</v>
      </c>
      <c r="K34" s="233"/>
      <c r="L34" s="244">
        <v>-6120000</v>
      </c>
      <c r="M34" s="233"/>
      <c r="N34" s="244">
        <f>SUM(F34:L34)</f>
        <v>-6120000</v>
      </c>
      <c r="O34" s="231"/>
      <c r="P34" s="231"/>
      <c r="Q34" s="231"/>
    </row>
    <row r="35" spans="1:17" s="222" customFormat="1" ht="3" customHeight="1">
      <c r="A35" s="17"/>
      <c r="C35" s="231"/>
      <c r="D35" s="231"/>
      <c r="E35" s="231"/>
      <c r="F35" s="241"/>
      <c r="G35" s="242"/>
      <c r="H35" s="241"/>
      <c r="I35" s="242"/>
      <c r="J35" s="244"/>
      <c r="K35" s="233"/>
      <c r="L35" s="244"/>
      <c r="M35" s="233"/>
      <c r="N35" s="244"/>
      <c r="O35" s="231"/>
      <c r="P35" s="231"/>
      <c r="Q35" s="231"/>
    </row>
    <row r="36" spans="1:17" s="222" customFormat="1" ht="14.25" customHeight="1">
      <c r="A36" s="17" t="s">
        <v>127</v>
      </c>
      <c r="C36" s="231"/>
      <c r="D36" s="231"/>
      <c r="E36" s="231"/>
      <c r="F36" s="245">
        <v>0</v>
      </c>
      <c r="G36" s="233"/>
      <c r="H36" s="245">
        <v>0</v>
      </c>
      <c r="I36" s="233"/>
      <c r="J36" s="245">
        <v>0</v>
      </c>
      <c r="K36" s="233"/>
      <c r="L36" s="245">
        <v>0</v>
      </c>
      <c r="M36" s="233"/>
      <c r="N36" s="245">
        <f>SUM(F36:L36)</f>
        <v>0</v>
      </c>
      <c r="O36" s="255"/>
      <c r="P36" s="231"/>
      <c r="Q36" s="231"/>
    </row>
    <row r="37" spans="1:17" s="222" customFormat="1" ht="3" customHeight="1">
      <c r="A37" s="17"/>
      <c r="C37" s="231"/>
      <c r="D37" s="231"/>
      <c r="E37" s="231"/>
      <c r="F37" s="242"/>
      <c r="G37" s="242"/>
      <c r="H37" s="242"/>
      <c r="I37" s="242"/>
      <c r="J37" s="233"/>
      <c r="K37" s="233"/>
      <c r="L37" s="242"/>
      <c r="M37" s="233"/>
      <c r="N37" s="233"/>
      <c r="O37" s="231"/>
      <c r="P37" s="231"/>
      <c r="Q37" s="231"/>
    </row>
    <row r="38" spans="1:17" s="222" customFormat="1" ht="14.25" customHeight="1">
      <c r="A38" s="17"/>
      <c r="C38" s="231"/>
      <c r="D38" s="231"/>
      <c r="E38" s="231"/>
      <c r="F38" s="38">
        <f>SUM(F32:F36)</f>
        <v>0</v>
      </c>
      <c r="G38" s="233"/>
      <c r="H38" s="38">
        <f>SUM(H32:H36)</f>
        <v>0</v>
      </c>
      <c r="I38" s="233"/>
      <c r="J38" s="38">
        <f>SUM(J32:J36)</f>
        <v>0</v>
      </c>
      <c r="K38" s="233"/>
      <c r="L38" s="233">
        <f>SUM(L32:L36)</f>
        <v>-25405311</v>
      </c>
      <c r="M38" s="236"/>
      <c r="N38" s="233">
        <f>SUM(N32:N36)</f>
        <v>-25405311</v>
      </c>
      <c r="O38" s="231"/>
      <c r="P38" s="231"/>
      <c r="Q38" s="231"/>
    </row>
    <row r="39" spans="1:17" s="222" customFormat="1" ht="4.9000000000000004" customHeight="1">
      <c r="C39" s="231"/>
      <c r="D39" s="231"/>
      <c r="E39" s="231"/>
      <c r="F39" s="236"/>
      <c r="G39" s="236"/>
      <c r="H39" s="236"/>
      <c r="I39" s="236"/>
      <c r="J39" s="236"/>
      <c r="K39" s="236"/>
      <c r="L39" s="233"/>
      <c r="M39" s="233"/>
      <c r="N39" s="236"/>
    </row>
    <row r="40" spans="1:17" s="222" customFormat="1" ht="22.15" customHeight="1" thickBot="1">
      <c r="A40" s="230" t="s">
        <v>133</v>
      </c>
      <c r="C40" s="231"/>
      <c r="D40" s="231"/>
      <c r="E40" s="231"/>
      <c r="F40" s="256">
        <f>F25+F38+F30</f>
        <v>51000000</v>
      </c>
      <c r="G40" s="257"/>
      <c r="H40" s="256">
        <f>H25+H38+H30</f>
        <v>30000000</v>
      </c>
      <c r="I40" s="257"/>
      <c r="J40" s="256">
        <f>J25+J38+J30</f>
        <v>2039044</v>
      </c>
      <c r="K40" s="257"/>
      <c r="L40" s="256">
        <f>L25+L38+L30</f>
        <v>-16616893</v>
      </c>
      <c r="M40" s="257"/>
      <c r="N40" s="256">
        <f>N25+N38+N30</f>
        <v>66422151</v>
      </c>
      <c r="O40" s="251">
        <f>+N40-[103]BS!K57</f>
        <v>0</v>
      </c>
    </row>
    <row r="41" spans="1:17" s="222" customFormat="1" ht="14.25" customHeight="1" thickTop="1">
      <c r="C41" s="231"/>
      <c r="D41" s="231"/>
      <c r="E41" s="231"/>
      <c r="F41" s="231"/>
      <c r="G41" s="231"/>
      <c r="H41" s="231"/>
      <c r="I41" s="231"/>
      <c r="J41" s="231"/>
      <c r="K41" s="231"/>
      <c r="L41" s="258"/>
      <c r="M41" s="258"/>
      <c r="N41" s="231"/>
      <c r="O41" s="251"/>
    </row>
    <row r="42" spans="1:17" s="222" customFormat="1" ht="14.25" customHeight="1">
      <c r="A42" s="222" t="s">
        <v>39</v>
      </c>
      <c r="C42" s="231"/>
      <c r="D42" s="231"/>
      <c r="E42" s="231"/>
      <c r="F42" s="231"/>
      <c r="G42" s="231"/>
      <c r="H42" s="231"/>
      <c r="I42" s="231"/>
      <c r="J42" s="231"/>
      <c r="K42" s="231"/>
      <c r="L42" s="258"/>
      <c r="M42" s="258"/>
      <c r="N42" s="231"/>
    </row>
    <row r="43" spans="1:17" ht="14.25" customHeight="1">
      <c r="A43" s="222"/>
      <c r="B43" s="222"/>
      <c r="C43" s="231"/>
      <c r="D43" s="231"/>
      <c r="E43" s="231"/>
      <c r="F43" s="231"/>
      <c r="G43" s="231"/>
      <c r="H43" s="231"/>
      <c r="I43" s="231"/>
      <c r="J43" s="231"/>
      <c r="K43" s="231"/>
      <c r="L43" s="258"/>
      <c r="M43" s="258"/>
      <c r="N43" s="231"/>
    </row>
    <row r="44" spans="1:17" ht="14.25" customHeight="1">
      <c r="A44" s="222"/>
      <c r="B44" s="222"/>
      <c r="C44" s="231"/>
      <c r="D44" s="231"/>
      <c r="E44" s="231"/>
      <c r="F44" s="231"/>
      <c r="G44" s="231"/>
      <c r="H44" s="231"/>
      <c r="I44" s="231"/>
      <c r="J44" s="231"/>
      <c r="K44" s="231"/>
      <c r="L44" s="258"/>
      <c r="M44" s="258"/>
      <c r="N44" s="231"/>
    </row>
    <row r="45" spans="1:17" ht="14.25" customHeight="1">
      <c r="A45" s="222"/>
      <c r="B45" s="222"/>
      <c r="C45" s="231"/>
      <c r="D45" s="231"/>
      <c r="E45" s="231"/>
      <c r="F45" s="231"/>
      <c r="G45" s="231"/>
      <c r="H45" s="231"/>
      <c r="I45" s="231"/>
      <c r="J45" s="231"/>
      <c r="K45" s="231"/>
      <c r="L45" s="258"/>
      <c r="M45" s="258"/>
      <c r="N45" s="231"/>
    </row>
    <row r="46" spans="1:17" ht="14.25" customHeight="1">
      <c r="A46" s="222"/>
      <c r="B46" s="222"/>
      <c r="C46" s="231"/>
      <c r="D46" s="231"/>
      <c r="E46" s="231"/>
      <c r="F46" s="231"/>
      <c r="G46" s="231"/>
      <c r="H46" s="231"/>
      <c r="I46" s="231"/>
      <c r="J46" s="231"/>
      <c r="K46" s="231"/>
      <c r="L46" s="258"/>
      <c r="M46" s="258"/>
      <c r="N46" s="231"/>
    </row>
    <row r="47" spans="1:17" ht="14.25" customHeight="1">
      <c r="A47" s="222"/>
      <c r="B47" s="222"/>
      <c r="C47" s="222"/>
      <c r="D47" s="222"/>
      <c r="E47" s="222"/>
      <c r="F47" s="222"/>
      <c r="G47" s="222"/>
      <c r="H47" s="222"/>
      <c r="I47" s="222"/>
      <c r="J47" s="222"/>
      <c r="K47" s="222"/>
      <c r="L47" s="222"/>
      <c r="M47" s="222"/>
      <c r="N47" s="222"/>
    </row>
    <row r="48" spans="1:17" ht="14.25" customHeight="1">
      <c r="A48" s="260" t="s">
        <v>40</v>
      </c>
      <c r="B48" s="260"/>
      <c r="C48" s="261"/>
      <c r="D48" s="260"/>
      <c r="E48" s="260"/>
      <c r="F48" s="260"/>
      <c r="G48" s="260"/>
      <c r="H48" s="260"/>
      <c r="I48" s="260"/>
      <c r="J48" s="260"/>
      <c r="K48" s="260"/>
      <c r="L48" s="260"/>
      <c r="M48" s="260"/>
      <c r="N48" s="140" t="s">
        <v>41</v>
      </c>
    </row>
  </sheetData>
  <mergeCells count="6">
    <mergeCell ref="F10:N10"/>
    <mergeCell ref="F6:F8"/>
    <mergeCell ref="H6:H8"/>
    <mergeCell ref="J6:J8"/>
    <mergeCell ref="L6:L8"/>
    <mergeCell ref="N6:N8"/>
  </mergeCells>
  <pageMargins left="1" right="0.3" top="1" bottom="0.5" header="0.5" footer="0.5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BS</vt:lpstr>
      <vt:lpstr>PL </vt:lpstr>
      <vt:lpstr>CI</vt:lpstr>
      <vt:lpstr>CF</vt:lpstr>
      <vt:lpstr>EQ</vt:lpstr>
      <vt:lpstr>BS!Print_Area</vt:lpstr>
      <vt:lpstr>CF!Print_Area</vt:lpstr>
      <vt:lpstr>CI!Print_Area</vt:lpstr>
      <vt:lpstr>EQ!Print_Area</vt:lpstr>
      <vt:lpstr>'PL 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Adeel Chaudhri</dc:creator>
  <cp:lastModifiedBy>intel</cp:lastModifiedBy>
  <dcterms:created xsi:type="dcterms:W3CDTF">2018-04-19T09:02:29Z</dcterms:created>
  <dcterms:modified xsi:type="dcterms:W3CDTF">2019-04-19T12:47:37Z</dcterms:modified>
</cp:coreProperties>
</file>